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學位論文II\實驗內容\Fashion-MNIST\"/>
    </mc:Choice>
  </mc:AlternateContent>
  <bookViews>
    <workbookView xWindow="0" yWindow="0" windowWidth="16005" windowHeight="8280"/>
  </bookViews>
  <sheets>
    <sheet name="Fashion-MNIST合併模型統計結果" sheetId="1" r:id="rId1"/>
  </sheets>
  <externalReferences>
    <externalReference r:id="rId2"/>
    <externalReference r:id="rId3"/>
  </externalReferences>
  <definedNames>
    <definedName name="_xlnm._FilterDatabase" localSheetId="0" hidden="1">'Fashion-MNIST合併模型統計結果'!$A$2:$M$104</definedName>
  </definedNames>
  <calcPr calcId="152511"/>
</workbook>
</file>

<file path=xl/calcChain.xml><?xml version="1.0" encoding="utf-8"?>
<calcChain xmlns="http://schemas.openxmlformats.org/spreadsheetml/2006/main">
  <c r="E114" i="1" l="1"/>
  <c r="D114" i="1"/>
  <c r="C114" i="1"/>
  <c r="P115" i="1"/>
  <c r="P114" i="1"/>
  <c r="F112" i="1"/>
  <c r="F111" i="1"/>
  <c r="F110" i="1"/>
  <c r="F109" i="1"/>
  <c r="F108" i="1"/>
  <c r="E112" i="1"/>
  <c r="E111" i="1"/>
  <c r="E110" i="1"/>
  <c r="E109" i="1"/>
  <c r="E108" i="1"/>
  <c r="D112" i="1"/>
  <c r="D111" i="1"/>
  <c r="D110" i="1"/>
  <c r="D109" i="1"/>
  <c r="D108" i="1"/>
  <c r="C112" i="1"/>
  <c r="C111" i="1"/>
  <c r="C110" i="1"/>
  <c r="C109" i="1"/>
  <c r="C108" i="1"/>
  <c r="L105" i="1"/>
  <c r="I105" i="1"/>
  <c r="F105" i="1"/>
  <c r="C105" i="1"/>
  <c r="C103" i="1" l="1"/>
  <c r="D103" i="1"/>
  <c r="E103" i="1"/>
  <c r="F103" i="1"/>
  <c r="G103" i="1"/>
  <c r="H103" i="1"/>
  <c r="I103" i="1"/>
  <c r="J103" i="1"/>
  <c r="K103" i="1"/>
  <c r="L103" i="1"/>
  <c r="M103" i="1"/>
  <c r="B103" i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M3" i="1"/>
  <c r="J3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3" i="1"/>
  <c r="G104" i="1" l="1"/>
  <c r="H104" i="1"/>
  <c r="J104" i="1"/>
  <c r="K104" i="1"/>
  <c r="B104" i="1"/>
  <c r="F104" i="1"/>
  <c r="M104" i="1"/>
  <c r="I104" i="1"/>
  <c r="C104" i="1"/>
  <c r="L104" i="1"/>
  <c r="E104" i="1"/>
  <c r="D104" i="1"/>
</calcChain>
</file>

<file path=xl/sharedStrings.xml><?xml version="1.0" encoding="utf-8"?>
<sst xmlns="http://schemas.openxmlformats.org/spreadsheetml/2006/main" count="55" uniqueCount="37">
  <si>
    <t>額外選擇層</t>
  </si>
  <si>
    <t>後向新增層次</t>
  </si>
  <si>
    <t>前向新增層次</t>
  </si>
  <si>
    <t>對照組</t>
  </si>
  <si>
    <t>model_id</t>
  </si>
  <si>
    <t>parameter_count</t>
  </si>
  <si>
    <t>accuracy</t>
  </si>
  <si>
    <t>score</t>
  </si>
  <si>
    <t>mean</t>
  </si>
  <si>
    <t>std</t>
  </si>
  <si>
    <t>隨機組</t>
  </si>
  <si>
    <t>後向組</t>
  </si>
  <si>
    <t>前向組</t>
  </si>
  <si>
    <t>控制組</t>
  </si>
  <si>
    <t>min</t>
    <phoneticPr fontId="18" type="noConversion"/>
  </si>
  <si>
    <t>q1</t>
    <phoneticPr fontId="18" type="noConversion"/>
  </si>
  <si>
    <t>med</t>
    <phoneticPr fontId="18" type="noConversion"/>
  </si>
  <si>
    <t>q3</t>
    <phoneticPr fontId="18" type="noConversion"/>
  </si>
  <si>
    <t>max</t>
    <phoneticPr fontId="18" type="noConversion"/>
  </si>
  <si>
    <t>隨機組</t>
    <phoneticPr fontId="18" type="noConversion"/>
  </si>
  <si>
    <t>隨機組</t>
    <phoneticPr fontId="18" type="noConversion"/>
  </si>
  <si>
    <t>後向組</t>
    <phoneticPr fontId="18" type="noConversion"/>
  </si>
  <si>
    <t>前向組</t>
    <phoneticPr fontId="18" type="noConversion"/>
  </si>
  <si>
    <t>前向組</t>
    <phoneticPr fontId="18" type="noConversion"/>
  </si>
  <si>
    <t>控制組</t>
    <phoneticPr fontId="18" type="noConversion"/>
  </si>
  <si>
    <t>參數數量</t>
    <phoneticPr fontId="18" type="noConversion"/>
  </si>
  <si>
    <t>百分比</t>
    <phoneticPr fontId="18" type="noConversion"/>
  </si>
  <si>
    <t>百分比</t>
    <phoneticPr fontId="18" type="noConversion"/>
  </si>
  <si>
    <t>百分比</t>
    <phoneticPr fontId="18" type="noConversion"/>
  </si>
  <si>
    <t>參數數量</t>
    <phoneticPr fontId="18" type="noConversion"/>
  </si>
  <si>
    <t>平均值</t>
    <phoneticPr fontId="18" type="noConversion"/>
  </si>
  <si>
    <t>標準差</t>
    <phoneticPr fontId="18" type="noConversion"/>
  </si>
  <si>
    <t>平均值</t>
    <phoneticPr fontId="18" type="noConversion"/>
  </si>
  <si>
    <t>標準差</t>
    <phoneticPr fontId="18" type="noConversion"/>
  </si>
  <si>
    <t>標準差</t>
    <phoneticPr fontId="18" type="noConversion"/>
  </si>
  <si>
    <t>準確度</t>
    <phoneticPr fontId="18" type="noConversion"/>
  </si>
  <si>
    <t>start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</si>
</sst>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_);[Red]\(0\)"/>
    <numFmt numFmtId="178" formatCode="0.000_);[Red]\(0.000\)"/>
    <numFmt numFmtId="180" formatCode="0.0000_);[Red]\(0.000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9" fillId="0" borderId="0" xfId="0" applyFont="1">
      <alignment vertical="center"/>
    </xf>
    <xf numFmtId="177" fontId="19" fillId="34" borderId="0" xfId="0" applyNumberFormat="1" applyFont="1" applyFill="1">
      <alignment vertical="center"/>
    </xf>
    <xf numFmtId="176" fontId="20" fillId="34" borderId="0" xfId="0" applyNumberFormat="1" applyFont="1" applyFill="1">
      <alignment vertical="center"/>
    </xf>
    <xf numFmtId="177" fontId="20" fillId="36" borderId="0" xfId="0" applyNumberFormat="1" applyFont="1" applyFill="1">
      <alignment vertical="center"/>
    </xf>
    <xf numFmtId="176" fontId="20" fillId="36" borderId="0" xfId="0" applyNumberFormat="1" applyFont="1" applyFill="1">
      <alignment vertical="center"/>
    </xf>
    <xf numFmtId="177" fontId="20" fillId="35" borderId="0" xfId="0" applyNumberFormat="1" applyFont="1" applyFill="1">
      <alignment vertical="center"/>
    </xf>
    <xf numFmtId="176" fontId="20" fillId="35" borderId="0" xfId="0" applyNumberFormat="1" applyFont="1" applyFill="1">
      <alignment vertical="center"/>
    </xf>
    <xf numFmtId="177" fontId="20" fillId="37" borderId="0" xfId="0" applyNumberFormat="1" applyFont="1" applyFill="1">
      <alignment vertical="center"/>
    </xf>
    <xf numFmtId="176" fontId="20" fillId="37" borderId="0" xfId="0" applyNumberFormat="1" applyFont="1" applyFill="1">
      <alignment vertical="center"/>
    </xf>
    <xf numFmtId="177" fontId="20" fillId="34" borderId="0" xfId="0" applyNumberFormat="1" applyFont="1" applyFill="1">
      <alignment vertical="center"/>
    </xf>
    <xf numFmtId="176" fontId="20" fillId="33" borderId="0" xfId="0" applyNumberFormat="1" applyFont="1" applyFill="1">
      <alignment vertical="center"/>
    </xf>
    <xf numFmtId="177" fontId="21" fillId="34" borderId="0" xfId="0" applyNumberFormat="1" applyFont="1" applyFill="1">
      <alignment vertical="center"/>
    </xf>
    <xf numFmtId="176" fontId="21" fillId="34" borderId="0" xfId="0" applyNumberFormat="1" applyFont="1" applyFill="1">
      <alignment vertical="center"/>
    </xf>
    <xf numFmtId="177" fontId="21" fillId="36" borderId="0" xfId="0" applyNumberFormat="1" applyFont="1" applyFill="1">
      <alignment vertical="center"/>
    </xf>
    <xf numFmtId="176" fontId="21" fillId="36" borderId="0" xfId="0" applyNumberFormat="1" applyFont="1" applyFill="1">
      <alignment vertical="center"/>
    </xf>
    <xf numFmtId="177" fontId="21" fillId="35" borderId="0" xfId="0" applyNumberFormat="1" applyFont="1" applyFill="1">
      <alignment vertical="center"/>
    </xf>
    <xf numFmtId="176" fontId="21" fillId="35" borderId="0" xfId="0" applyNumberFormat="1" applyFont="1" applyFill="1">
      <alignment vertical="center"/>
    </xf>
    <xf numFmtId="177" fontId="21" fillId="37" borderId="0" xfId="0" applyNumberFormat="1" applyFont="1" applyFill="1">
      <alignment vertical="center"/>
    </xf>
    <xf numFmtId="176" fontId="21" fillId="37" borderId="0" xfId="0" applyNumberFormat="1" applyFont="1" applyFill="1">
      <alignment vertical="center"/>
    </xf>
    <xf numFmtId="9" fontId="0" fillId="0" borderId="0" xfId="42" applyFont="1">
      <alignment vertical="center"/>
    </xf>
    <xf numFmtId="0" fontId="0" fillId="0" borderId="0" xfId="0" applyAlignment="1">
      <alignment horizontal="center" vertical="center"/>
    </xf>
    <xf numFmtId="177" fontId="19" fillId="0" borderId="0" xfId="0" applyNumberFormat="1" applyFont="1" applyFill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9" fontId="0" fillId="0" borderId="0" xfId="42" applyFont="1" applyBorder="1">
      <alignment vertical="center"/>
    </xf>
    <xf numFmtId="177" fontId="19" fillId="0" borderId="0" xfId="0" applyNumberFormat="1" applyFont="1" applyBorder="1">
      <alignment vertical="center"/>
    </xf>
    <xf numFmtId="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177" fontId="19" fillId="0" borderId="16" xfId="0" applyNumberFormat="1" applyFont="1" applyBorder="1">
      <alignment vertical="center"/>
    </xf>
    <xf numFmtId="9" fontId="19" fillId="0" borderId="16" xfId="0" applyNumberFormat="1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176" fontId="19" fillId="0" borderId="0" xfId="0" applyNumberFormat="1" applyFont="1" applyBorder="1" applyAlignment="1">
      <alignment horizontal="right" vertical="center"/>
    </xf>
    <xf numFmtId="176" fontId="19" fillId="0" borderId="14" xfId="0" applyNumberFormat="1" applyFont="1" applyBorder="1" applyAlignment="1">
      <alignment horizontal="right" vertical="center"/>
    </xf>
    <xf numFmtId="0" fontId="19" fillId="0" borderId="15" xfId="0" applyFont="1" applyBorder="1" applyAlignment="1">
      <alignment horizontal="center" vertical="center"/>
    </xf>
    <xf numFmtId="177" fontId="19" fillId="0" borderId="15" xfId="0" applyNumberFormat="1" applyFont="1" applyBorder="1">
      <alignment vertical="center"/>
    </xf>
    <xf numFmtId="9" fontId="19" fillId="0" borderId="17" xfId="0" applyNumberFormat="1" applyFont="1" applyBorder="1">
      <alignment vertical="center"/>
    </xf>
    <xf numFmtId="0" fontId="19" fillId="0" borderId="0" xfId="0" applyFont="1" applyAlignment="1">
      <alignment horizontal="right" vertical="center"/>
    </xf>
    <xf numFmtId="178" fontId="20" fillId="33" borderId="0" xfId="0" applyNumberFormat="1" applyFont="1" applyFill="1">
      <alignment vertical="center"/>
    </xf>
    <xf numFmtId="178" fontId="20" fillId="34" borderId="0" xfId="0" applyNumberFormat="1" applyFont="1" applyFill="1">
      <alignment vertical="center"/>
    </xf>
    <xf numFmtId="178" fontId="21" fillId="34" borderId="0" xfId="0" applyNumberFormat="1" applyFont="1" applyFill="1">
      <alignment vertical="center"/>
    </xf>
    <xf numFmtId="178" fontId="20" fillId="36" borderId="0" xfId="0" applyNumberFormat="1" applyFont="1" applyFill="1">
      <alignment vertical="center"/>
    </xf>
    <xf numFmtId="178" fontId="21" fillId="36" borderId="0" xfId="0" applyNumberFormat="1" applyFont="1" applyFill="1">
      <alignment vertical="center"/>
    </xf>
    <xf numFmtId="178" fontId="20" fillId="35" borderId="0" xfId="0" applyNumberFormat="1" applyFont="1" applyFill="1">
      <alignment vertical="center"/>
    </xf>
    <xf numFmtId="178" fontId="21" fillId="35" borderId="0" xfId="0" applyNumberFormat="1" applyFont="1" applyFill="1">
      <alignment vertical="center"/>
    </xf>
    <xf numFmtId="178" fontId="20" fillId="37" borderId="0" xfId="0" applyNumberFormat="1" applyFont="1" applyFill="1">
      <alignment vertical="center"/>
    </xf>
    <xf numFmtId="178" fontId="21" fillId="37" borderId="0" xfId="0" applyNumberFormat="1" applyFont="1" applyFill="1">
      <alignment vertical="center"/>
    </xf>
    <xf numFmtId="180" fontId="0" fillId="0" borderId="0" xfId="0" applyNumberFormat="1" applyAlignment="1">
      <alignment horizontal="right" vertical="center"/>
    </xf>
    <xf numFmtId="2" fontId="19" fillId="0" borderId="0" xfId="0" applyNumberFormat="1" applyFont="1">
      <alignment vertical="center"/>
    </xf>
    <xf numFmtId="178" fontId="19" fillId="0" borderId="16" xfId="0" applyNumberFormat="1" applyFont="1" applyBorder="1" applyAlignment="1">
      <alignment horizontal="right" vertical="center"/>
    </xf>
    <xf numFmtId="178" fontId="19" fillId="0" borderId="17" xfId="0" applyNumberFormat="1" applyFont="1" applyBorder="1" applyAlignment="1">
      <alignment horizontal="right" vertical="center"/>
    </xf>
    <xf numFmtId="180" fontId="0" fillId="0" borderId="0" xfId="0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百分比" xfId="42" builtinId="5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Fashion-MNIST </a:t>
            </a:r>
            <a:r>
              <a:rPr lang="zh-TW" altLang="en-US"/>
              <a:t>各組準確度盒狀圖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'Fashion-MNIST合併模型統計結果'!$B$109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[1]QMNIST合併模型統計結果!$C$110:$F$110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'Fashion-MNIST合併模型統計結果'!$C$109:$F$109</c:f>
              <c:numCache>
                <c:formatCode>0.0000_);[Red]\(0.0000\)</c:formatCode>
                <c:ptCount val="4"/>
                <c:pt idx="0">
                  <c:v>0.83497499465942382</c:v>
                </c:pt>
                <c:pt idx="1">
                  <c:v>0.83519996643066408</c:v>
                </c:pt>
                <c:pt idx="2">
                  <c:v>0.83495000839233402</c:v>
                </c:pt>
                <c:pt idx="3">
                  <c:v>0.83497499465942382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'Fashion-MNIST合併模型統計結果'!$B$108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[1]QMNIST合併模型統計結果!$C$110:$F$110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'Fashion-MNIST合併模型統計結果'!$C$108:$F$108</c:f>
              <c:numCache>
                <c:formatCode>0.0000_);[Red]\(0.0000\)</c:formatCode>
                <c:ptCount val="4"/>
                <c:pt idx="0">
                  <c:v>0.83019996643066407</c:v>
                </c:pt>
                <c:pt idx="1">
                  <c:v>0.82690002441406196</c:v>
                </c:pt>
                <c:pt idx="2">
                  <c:v>0.83190002441406197</c:v>
                </c:pt>
                <c:pt idx="3">
                  <c:v>0.83069999694824204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'Fashion-MNIST合併模型統計結果'!$B$110</c:f>
              <c:strCache>
                <c:ptCount val="1"/>
                <c:pt idx="0">
                  <c:v>med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[1]QMNIST合併模型統計結果!$C$110:$F$110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'Fashion-MNIST合併模型統計結果'!$C$110:$F$110</c:f>
              <c:numCache>
                <c:formatCode>0.0000_);[Red]\(0.0000\)</c:formatCode>
                <c:ptCount val="4"/>
                <c:pt idx="0">
                  <c:v>0.83615001678466749</c:v>
                </c:pt>
                <c:pt idx="1">
                  <c:v>0.83620002746582001</c:v>
                </c:pt>
                <c:pt idx="2">
                  <c:v>0.83620002746582001</c:v>
                </c:pt>
                <c:pt idx="3">
                  <c:v>0.83589996337890593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'Fashion-MNIST合併模型統計結果'!$B$112</c:f>
              <c:strCache>
                <c:ptCount val="1"/>
                <c:pt idx="0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[1]QMNIST合併模型統計結果!$C$110:$F$110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'Fashion-MNIST合併模型統計結果'!$C$112:$F$112</c:f>
              <c:numCache>
                <c:formatCode>0.0000_);[Red]\(0.0000\)</c:formatCode>
                <c:ptCount val="4"/>
                <c:pt idx="0">
                  <c:v>0.83980003356933597</c:v>
                </c:pt>
                <c:pt idx="1">
                  <c:v>0.83889999389648395</c:v>
                </c:pt>
                <c:pt idx="2">
                  <c:v>0.83860000610351504</c:v>
                </c:pt>
                <c:pt idx="3">
                  <c:v>0.83970001220703094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'Fashion-MNIST合併模型統計結果'!$B$111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[1]QMNIST合併模型統計結果!$C$110:$F$110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'Fashion-MNIST合併模型統計結果'!$C$111:$F$111</c:f>
              <c:numCache>
                <c:formatCode>0.0000_);[Red]\(0.0000\)</c:formatCode>
                <c:ptCount val="4"/>
                <c:pt idx="0">
                  <c:v>0.83732501983642582</c:v>
                </c:pt>
                <c:pt idx="1">
                  <c:v>0.837200012207031</c:v>
                </c:pt>
                <c:pt idx="2">
                  <c:v>0.83730003356933591</c:v>
                </c:pt>
                <c:pt idx="3">
                  <c:v>0.83699996948242106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/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310713632"/>
        <c:axId val="310718336"/>
      </c:lineChart>
      <c:catAx>
        <c:axId val="3107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10718336"/>
        <c:crosses val="autoZero"/>
        <c:auto val="1"/>
        <c:lblAlgn val="ctr"/>
        <c:lblOffset val="100"/>
        <c:noMultiLvlLbl val="0"/>
      </c:catAx>
      <c:valAx>
        <c:axId val="310718336"/>
        <c:scaling>
          <c:orientation val="minMax"/>
          <c:max val="0.84000000000000008"/>
          <c:min val="0.825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10713632"/>
        <c:crosses val="autoZero"/>
        <c:crossBetween val="between"/>
        <c:majorUnit val="2.0000000000000005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 sz="1440" b="0" i="0" u="none" strike="noStrike" baseline="0">
                <a:effectLst/>
              </a:rPr>
              <a:t>Fashion-</a:t>
            </a:r>
            <a:r>
              <a:rPr lang="en-US" altLang="zh-TW"/>
              <a:t>MNIST </a:t>
            </a:r>
            <a:r>
              <a:rPr lang="zh-TW" altLang="en-US"/>
              <a:t>最佳模型成長折線圖 </a:t>
            </a:r>
            <a:r>
              <a:rPr lang="en-US" altLang="zh-TW"/>
              <a:t>(</a:t>
            </a:r>
            <a:r>
              <a:rPr lang="zh-TW" altLang="en-US"/>
              <a:t>後向組</a:t>
            </a:r>
            <a:r>
              <a:rPr lang="en-US" altLang="zh-TW"/>
              <a:t>)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'Fashion-MNIST合併模型統計結果'!$N$114:$N$115</c:f>
              <c:strCache>
                <c:ptCount val="2"/>
                <c:pt idx="0">
                  <c:v>start</c:v>
                </c:pt>
                <c:pt idx="1">
                  <c:v>5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8666666666666713E-2"/>
                  <c:y val="-5.902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8.5693350831146618E-3"/>
                  <c:y val="-2.66203703703705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9.4208442694663164E-2"/>
                  <c:y val="-5.902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9.044010498687674E-2"/>
                  <c:y val="-6.36574074074073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'Fashion-MNIST合併模型統計結果'!$N$114:$N$115</c:f>
              <c:strCache>
                <c:ptCount val="2"/>
                <c:pt idx="0">
                  <c:v>start</c:v>
                </c:pt>
                <c:pt idx="1">
                  <c:v>5</c:v>
                </c:pt>
              </c:strCache>
            </c:strRef>
          </c:cat>
          <c:val>
            <c:numRef>
              <c:f>'Fashion-MNIST合併模型統計結果'!$P$114:$P$115</c:f>
              <c:numCache>
                <c:formatCode>General</c:formatCode>
                <c:ptCount val="2"/>
                <c:pt idx="0">
                  <c:v>0.83409999999999995</c:v>
                </c:pt>
                <c:pt idx="1">
                  <c:v>0.83979999999999999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0714024"/>
        <c:axId val="310712848"/>
      </c:lineChart>
      <c:catAx>
        <c:axId val="310714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10712848"/>
        <c:crosses val="autoZero"/>
        <c:auto val="1"/>
        <c:lblAlgn val="ctr"/>
        <c:lblOffset val="100"/>
        <c:noMultiLvlLbl val="0"/>
      </c:catAx>
      <c:valAx>
        <c:axId val="310712848"/>
        <c:scaling>
          <c:orientation val="minMax"/>
          <c:max val="0.84000000000000008"/>
          <c:min val="0.834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baseline="0"/>
                  <a:t>準確度 </a:t>
                </a:r>
                <a:r>
                  <a:rPr lang="en-US" altLang="zh-TW" baseline="0"/>
                  <a:t>(%)</a:t>
                </a:r>
                <a:endParaRPr lang="zh-TW" altLang="en-US" baseline="0"/>
              </a:p>
            </c:rich>
          </c:tx>
          <c:layout>
            <c:manualLayout>
              <c:xMode val="edge"/>
              <c:yMode val="edge"/>
              <c:x val="1.9444444444444445E-2"/>
              <c:y val="0.37837962962962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\ 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10714024"/>
        <c:crosses val="autoZero"/>
        <c:crossBetween val="between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</xdr:colOff>
      <xdr:row>114</xdr:row>
      <xdr:rowOff>22411</xdr:rowOff>
    </xdr:from>
    <xdr:to>
      <xdr:col>7</xdr:col>
      <xdr:colOff>11206</xdr:colOff>
      <xdr:row>131</xdr:row>
      <xdr:rowOff>182911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11206</xdr:colOff>
      <xdr:row>116</xdr:row>
      <xdr:rowOff>11205</xdr:rowOff>
    </xdr:from>
    <xdr:to>
      <xdr:col>19</xdr:col>
      <xdr:colOff>672353</xdr:colOff>
      <xdr:row>128</xdr:row>
      <xdr:rowOff>199464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3416;&#20301;&#35542;&#25991;II/&#23526;&#39511;&#20839;&#23481;/QMNIST/QMNIST&#21512;&#20341;&#27169;&#22411;&#32113;&#35336;&#32080;&#2652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3416;&#20301;&#35542;&#25991;II/&#23526;&#39511;&#20839;&#23481;/KMNIST/KMNIST_&#27171;&#26412;&#21512;&#20341;&#27169;&#22411;&#32113;&#35336;&#32080;&#2652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MNIST合併模型統計結果"/>
    </sheetNames>
    <sheetDataSet>
      <sheetData sheetId="0">
        <row r="110">
          <cell r="C110" t="str">
            <v>隨機組</v>
          </cell>
          <cell r="D110" t="str">
            <v>後向組</v>
          </cell>
          <cell r="E110" t="str">
            <v>前向組</v>
          </cell>
          <cell r="F110" t="str">
            <v>控制組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MNIST合併模型統計結果"/>
    </sheetNames>
    <sheetDataSet>
      <sheetData sheetId="0">
        <row r="110">
          <cell r="B110" t="str">
            <v>min</v>
          </cell>
          <cell r="C110">
            <v>0.69430000305175699</v>
          </cell>
          <cell r="D110">
            <v>0.69839996337890597</v>
          </cell>
          <cell r="E110">
            <v>0.69419998168945296</v>
          </cell>
          <cell r="F110">
            <v>0.69190002441406195</v>
          </cell>
        </row>
        <row r="111">
          <cell r="B111" t="str">
            <v>q1</v>
          </cell>
          <cell r="C111">
            <v>0.77932498931884719</v>
          </cell>
          <cell r="D111">
            <v>0.78170000076293877</v>
          </cell>
          <cell r="E111">
            <v>0.78019998550414993</v>
          </cell>
          <cell r="F111">
            <v>0.69697498321533113</v>
          </cell>
        </row>
        <row r="112">
          <cell r="B112" t="str">
            <v>med</v>
          </cell>
          <cell r="C112">
            <v>0.78839996337890594</v>
          </cell>
          <cell r="D112">
            <v>0.78805000305175754</v>
          </cell>
          <cell r="E112">
            <v>0.78825000762939401</v>
          </cell>
          <cell r="F112">
            <v>0.69920001983642488</v>
          </cell>
        </row>
        <row r="113">
          <cell r="B113" t="str">
            <v>q3</v>
          </cell>
          <cell r="C113">
            <v>0.79452497482299722</v>
          </cell>
          <cell r="D113">
            <v>0.79400001525878905</v>
          </cell>
          <cell r="E113">
            <v>0.79342496871948209</v>
          </cell>
          <cell r="F113">
            <v>0.70050003051757803</v>
          </cell>
        </row>
        <row r="114">
          <cell r="B114" t="str">
            <v>max</v>
          </cell>
          <cell r="C114">
            <v>0.80930000305175698</v>
          </cell>
          <cell r="D114">
            <v>0.815400009155273</v>
          </cell>
          <cell r="E114">
            <v>0.80510002136230396</v>
          </cell>
          <cell r="F114">
            <v>0.70690002441406197</v>
          </cell>
        </row>
        <row r="116">
          <cell r="N116" t="str">
            <v>start</v>
          </cell>
          <cell r="P116">
            <v>0.69318999999999997</v>
          </cell>
        </row>
        <row r="117">
          <cell r="N117">
            <v>1</v>
          </cell>
          <cell r="P117">
            <v>0.6966</v>
          </cell>
        </row>
        <row r="118">
          <cell r="N118">
            <v>6</v>
          </cell>
          <cell r="P118">
            <v>0.7591</v>
          </cell>
        </row>
        <row r="119">
          <cell r="N119">
            <v>7</v>
          </cell>
          <cell r="P119">
            <v>0.76458999999999999</v>
          </cell>
        </row>
        <row r="120">
          <cell r="N120">
            <v>8</v>
          </cell>
          <cell r="P120">
            <v>0.77610000000000001</v>
          </cell>
        </row>
        <row r="121">
          <cell r="N121">
            <v>20</v>
          </cell>
          <cell r="P121">
            <v>0.81540000000000001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topLeftCell="J109" zoomScale="85" zoomScaleNormal="85" workbookViewId="0">
      <selection activeCell="C114" sqref="C114"/>
    </sheetView>
  </sheetViews>
  <sheetFormatPr defaultRowHeight="16.5" x14ac:dyDescent="0.25"/>
  <cols>
    <col min="1" max="1" width="9" style="1"/>
    <col min="2" max="2" width="11.75" style="2" bestFit="1" customWidth="1"/>
    <col min="3" max="4" width="9.125" style="3" bestFit="1" customWidth="1"/>
    <col min="5" max="5" width="11.75" style="4" bestFit="1" customWidth="1"/>
    <col min="6" max="7" width="9.125" style="5" bestFit="1" customWidth="1"/>
    <col min="8" max="8" width="11.75" style="6" bestFit="1" customWidth="1"/>
    <col min="9" max="10" width="9.125" style="7" bestFit="1" customWidth="1"/>
    <col min="11" max="11" width="10.625" style="8" bestFit="1" customWidth="1"/>
    <col min="12" max="13" width="9.125" style="9" bestFit="1" customWidth="1"/>
    <col min="14" max="16384" width="9" style="1"/>
  </cols>
  <sheetData>
    <row r="1" spans="1:13" x14ac:dyDescent="0.25">
      <c r="B1" s="2" t="s">
        <v>0</v>
      </c>
      <c r="E1" s="4" t="s">
        <v>1</v>
      </c>
      <c r="H1" s="6" t="s">
        <v>2</v>
      </c>
      <c r="K1" s="8" t="s">
        <v>3</v>
      </c>
    </row>
    <row r="2" spans="1:13" x14ac:dyDescent="0.25">
      <c r="A2" s="1" t="s">
        <v>4</v>
      </c>
      <c r="B2" s="2" t="s">
        <v>5</v>
      </c>
      <c r="C2" s="3" t="s">
        <v>6</v>
      </c>
      <c r="D2" s="3" t="s">
        <v>7</v>
      </c>
      <c r="E2" s="4" t="s">
        <v>5</v>
      </c>
      <c r="F2" s="5" t="s">
        <v>6</v>
      </c>
      <c r="G2" s="5" t="s">
        <v>7</v>
      </c>
      <c r="H2" s="6" t="s">
        <v>5</v>
      </c>
      <c r="I2" s="7" t="s">
        <v>6</v>
      </c>
      <c r="J2" s="7" t="s">
        <v>7</v>
      </c>
      <c r="K2" s="8" t="s">
        <v>5</v>
      </c>
      <c r="L2" s="9" t="s">
        <v>6</v>
      </c>
      <c r="M2" s="9" t="s">
        <v>7</v>
      </c>
    </row>
    <row r="3" spans="1:13" x14ac:dyDescent="0.25">
      <c r="A3" s="1">
        <v>1</v>
      </c>
      <c r="B3" s="2">
        <v>7850</v>
      </c>
      <c r="C3" s="43">
        <v>83.410003662109304</v>
      </c>
      <c r="D3" s="3">
        <f t="shared" ref="D3:D34" si="0">C3-(B3/1000000)</f>
        <v>83.402153662109299</v>
      </c>
      <c r="E3" s="4">
        <v>7850</v>
      </c>
      <c r="F3" s="45">
        <v>83.569999694824205</v>
      </c>
      <c r="G3" s="5">
        <f t="shared" ref="G3:G34" si="1">F3-(E3/1000000)</f>
        <v>83.5621496948242</v>
      </c>
      <c r="H3" s="6">
        <v>7850</v>
      </c>
      <c r="I3" s="47">
        <v>83.610000610351506</v>
      </c>
      <c r="J3" s="7">
        <f t="shared" ref="J3:J34" si="2">I3-(H3/1000000)</f>
        <v>83.602150610351501</v>
      </c>
      <c r="K3" s="8">
        <v>7850</v>
      </c>
      <c r="L3" s="49">
        <v>83.650001525878906</v>
      </c>
      <c r="M3" s="9">
        <f t="shared" ref="M3:M34" si="3">L3-(K3/1000000)</f>
        <v>83.642151525878901</v>
      </c>
    </row>
    <row r="4" spans="1:13" x14ac:dyDescent="0.25">
      <c r="A4" s="1">
        <v>2</v>
      </c>
      <c r="B4" s="2">
        <v>7850</v>
      </c>
      <c r="C4" s="43">
        <v>83.150001525878906</v>
      </c>
      <c r="D4" s="3">
        <f t="shared" si="0"/>
        <v>83.142151525878901</v>
      </c>
      <c r="E4" s="14">
        <v>7850</v>
      </c>
      <c r="F4" s="46">
        <v>83.889999389648395</v>
      </c>
      <c r="G4" s="15">
        <f t="shared" si="1"/>
        <v>83.88214938964839</v>
      </c>
      <c r="H4" s="6">
        <v>7850</v>
      </c>
      <c r="I4" s="47">
        <v>83.379997253417898</v>
      </c>
      <c r="J4" s="7">
        <f t="shared" si="2"/>
        <v>83.372147253417893</v>
      </c>
      <c r="K4" s="8">
        <v>7850</v>
      </c>
      <c r="L4" s="49">
        <v>83.379997253417898</v>
      </c>
      <c r="M4" s="9">
        <f t="shared" si="3"/>
        <v>83.372147253417893</v>
      </c>
    </row>
    <row r="5" spans="1:13" x14ac:dyDescent="0.25">
      <c r="A5" s="1">
        <v>3</v>
      </c>
      <c r="B5" s="2">
        <v>7850</v>
      </c>
      <c r="C5" s="43">
        <v>83.589996337890597</v>
      </c>
      <c r="D5" s="3">
        <f t="shared" si="0"/>
        <v>83.582146337890592</v>
      </c>
      <c r="E5" s="4">
        <v>7850</v>
      </c>
      <c r="F5" s="45">
        <v>83.580001831054602</v>
      </c>
      <c r="G5" s="5">
        <f t="shared" si="1"/>
        <v>83.572151831054597</v>
      </c>
      <c r="H5" s="6">
        <v>7850</v>
      </c>
      <c r="I5" s="47">
        <v>83.440002441406193</v>
      </c>
      <c r="J5" s="7">
        <f t="shared" si="2"/>
        <v>83.432152441406188</v>
      </c>
      <c r="K5" s="8">
        <v>7850</v>
      </c>
      <c r="L5" s="49">
        <v>83.690002441406193</v>
      </c>
      <c r="M5" s="9">
        <f t="shared" si="3"/>
        <v>83.682152441406188</v>
      </c>
    </row>
    <row r="6" spans="1:13" x14ac:dyDescent="0.25">
      <c r="A6" s="1">
        <v>4</v>
      </c>
      <c r="B6" s="2">
        <v>7850</v>
      </c>
      <c r="C6" s="43">
        <v>83.589996337890597</v>
      </c>
      <c r="D6" s="3">
        <f t="shared" si="0"/>
        <v>83.582146337890592</v>
      </c>
      <c r="E6" s="4">
        <v>7850</v>
      </c>
      <c r="F6" s="45">
        <v>83.559997558593693</v>
      </c>
      <c r="G6" s="5">
        <f t="shared" si="1"/>
        <v>83.552147558593688</v>
      </c>
      <c r="H6" s="6">
        <v>7850</v>
      </c>
      <c r="I6" s="47">
        <v>83.599998474121094</v>
      </c>
      <c r="J6" s="7">
        <f t="shared" si="2"/>
        <v>83.592148474121089</v>
      </c>
      <c r="K6" s="8">
        <v>7850</v>
      </c>
      <c r="L6" s="49">
        <v>83.830001831054602</v>
      </c>
      <c r="M6" s="9">
        <f t="shared" si="3"/>
        <v>83.822151831054597</v>
      </c>
    </row>
    <row r="7" spans="1:13" x14ac:dyDescent="0.25">
      <c r="A7" s="1">
        <v>5</v>
      </c>
      <c r="B7" s="2">
        <v>7850</v>
      </c>
      <c r="C7" s="43">
        <v>83.769996643066406</v>
      </c>
      <c r="D7" s="3">
        <f t="shared" si="0"/>
        <v>83.762146643066401</v>
      </c>
      <c r="E7" s="4">
        <v>7850</v>
      </c>
      <c r="F7" s="45">
        <v>83.650001525878906</v>
      </c>
      <c r="G7" s="5">
        <f t="shared" si="1"/>
        <v>83.642151525878901</v>
      </c>
      <c r="H7" s="6">
        <v>7850</v>
      </c>
      <c r="I7" s="47">
        <v>83.779998779296804</v>
      </c>
      <c r="J7" s="7">
        <f t="shared" si="2"/>
        <v>83.772148779296799</v>
      </c>
      <c r="K7" s="8">
        <v>7850</v>
      </c>
      <c r="L7" s="49">
        <v>83.589996337890597</v>
      </c>
      <c r="M7" s="9">
        <f t="shared" si="3"/>
        <v>83.582146337890592</v>
      </c>
    </row>
    <row r="8" spans="1:13" x14ac:dyDescent="0.25">
      <c r="A8" s="1">
        <v>6</v>
      </c>
      <c r="B8" s="2">
        <v>7850</v>
      </c>
      <c r="C8" s="43">
        <v>83.470001220703097</v>
      </c>
      <c r="D8" s="3">
        <f t="shared" si="0"/>
        <v>83.462151220703092</v>
      </c>
      <c r="E8" s="4">
        <v>7850</v>
      </c>
      <c r="F8" s="45">
        <v>83.709999084472599</v>
      </c>
      <c r="G8" s="5">
        <f t="shared" si="1"/>
        <v>83.702149084472595</v>
      </c>
      <c r="H8" s="6">
        <v>7850</v>
      </c>
      <c r="I8" s="47">
        <v>83.709999084472599</v>
      </c>
      <c r="J8" s="7">
        <f t="shared" si="2"/>
        <v>83.702149084472595</v>
      </c>
      <c r="K8" s="8">
        <v>7850</v>
      </c>
      <c r="L8" s="49">
        <v>83.620002746582003</v>
      </c>
      <c r="M8" s="9">
        <f t="shared" si="3"/>
        <v>83.612152746581998</v>
      </c>
    </row>
    <row r="9" spans="1:13" x14ac:dyDescent="0.25">
      <c r="A9" s="1">
        <v>7</v>
      </c>
      <c r="B9" s="2">
        <v>7850</v>
      </c>
      <c r="C9" s="43">
        <v>83.949996948242102</v>
      </c>
      <c r="D9" s="3">
        <f t="shared" si="0"/>
        <v>83.942146948242097</v>
      </c>
      <c r="E9" s="4">
        <v>7850</v>
      </c>
      <c r="F9" s="45">
        <v>83.75</v>
      </c>
      <c r="G9" s="5">
        <f t="shared" si="1"/>
        <v>83.742149999999995</v>
      </c>
      <c r="H9" s="6">
        <v>7850</v>
      </c>
      <c r="I9" s="47">
        <v>83.569999694824205</v>
      </c>
      <c r="J9" s="7">
        <f t="shared" si="2"/>
        <v>83.5621496948242</v>
      </c>
      <c r="K9" s="8">
        <v>7850</v>
      </c>
      <c r="L9" s="49">
        <v>83.639999389648395</v>
      </c>
      <c r="M9" s="9">
        <f t="shared" si="3"/>
        <v>83.63214938964839</v>
      </c>
    </row>
    <row r="10" spans="1:13" x14ac:dyDescent="0.25">
      <c r="A10" s="1">
        <v>8</v>
      </c>
      <c r="B10" s="2">
        <v>7850</v>
      </c>
      <c r="C10" s="43">
        <v>83.910003662109304</v>
      </c>
      <c r="D10" s="3">
        <f t="shared" si="0"/>
        <v>83.902153662109299</v>
      </c>
      <c r="E10" s="4">
        <v>7850</v>
      </c>
      <c r="F10" s="45">
        <v>83.639999389648395</v>
      </c>
      <c r="G10" s="5">
        <f t="shared" si="1"/>
        <v>83.63214938964839</v>
      </c>
      <c r="H10" s="6">
        <v>7850</v>
      </c>
      <c r="I10" s="47">
        <v>83.730003356933594</v>
      </c>
      <c r="J10" s="7">
        <f t="shared" si="2"/>
        <v>83.722153356933589</v>
      </c>
      <c r="K10" s="8">
        <v>7850</v>
      </c>
      <c r="L10" s="49">
        <v>83.739997863769503</v>
      </c>
      <c r="M10" s="9">
        <f t="shared" si="3"/>
        <v>83.732147863769498</v>
      </c>
    </row>
    <row r="11" spans="1:13" x14ac:dyDescent="0.25">
      <c r="A11" s="1">
        <v>9</v>
      </c>
      <c r="B11" s="2">
        <v>7850</v>
      </c>
      <c r="C11" s="43">
        <v>83.540000915527301</v>
      </c>
      <c r="D11" s="3">
        <f t="shared" si="0"/>
        <v>83.532150915527296</v>
      </c>
      <c r="E11" s="4">
        <v>7850</v>
      </c>
      <c r="F11" s="45">
        <v>83.739997863769503</v>
      </c>
      <c r="G11" s="5">
        <f t="shared" si="1"/>
        <v>83.732147863769498</v>
      </c>
      <c r="H11" s="6">
        <v>7850</v>
      </c>
      <c r="I11" s="47">
        <v>83.610000610351506</v>
      </c>
      <c r="J11" s="7">
        <f t="shared" si="2"/>
        <v>83.602150610351501</v>
      </c>
      <c r="K11" s="8">
        <v>7850</v>
      </c>
      <c r="L11" s="49">
        <v>83.5</v>
      </c>
      <c r="M11" s="9">
        <f t="shared" si="3"/>
        <v>83.492149999999995</v>
      </c>
    </row>
    <row r="12" spans="1:13" x14ac:dyDescent="0.25">
      <c r="A12" s="1">
        <v>10</v>
      </c>
      <c r="B12" s="2">
        <v>7850</v>
      </c>
      <c r="C12" s="43">
        <v>83.639999389648395</v>
      </c>
      <c r="D12" s="3">
        <f t="shared" si="0"/>
        <v>83.63214938964839</v>
      </c>
      <c r="E12" s="4">
        <v>7850</v>
      </c>
      <c r="F12" s="45">
        <v>83.660003662109304</v>
      </c>
      <c r="G12" s="5">
        <f t="shared" si="1"/>
        <v>83.652153662109299</v>
      </c>
      <c r="H12" s="6">
        <v>7850</v>
      </c>
      <c r="I12" s="47">
        <v>83.580001831054602</v>
      </c>
      <c r="J12" s="7">
        <f t="shared" si="2"/>
        <v>83.572151831054597</v>
      </c>
      <c r="K12" s="8">
        <v>7850</v>
      </c>
      <c r="L12" s="49">
        <v>83.550003051757798</v>
      </c>
      <c r="M12" s="9">
        <f t="shared" si="3"/>
        <v>83.542153051757793</v>
      </c>
    </row>
    <row r="13" spans="1:13" x14ac:dyDescent="0.25">
      <c r="A13" s="1">
        <v>11</v>
      </c>
      <c r="B13" s="2">
        <v>7850</v>
      </c>
      <c r="C13" s="43">
        <v>83.480003356933594</v>
      </c>
      <c r="D13" s="3">
        <f t="shared" si="0"/>
        <v>83.472153356933589</v>
      </c>
      <c r="E13" s="4">
        <v>7850</v>
      </c>
      <c r="F13" s="45">
        <v>83.610000610351506</v>
      </c>
      <c r="G13" s="5">
        <f t="shared" si="1"/>
        <v>83.602150610351501</v>
      </c>
      <c r="H13" s="6">
        <v>7850</v>
      </c>
      <c r="I13" s="47">
        <v>83.589996337890597</v>
      </c>
      <c r="J13" s="7">
        <f t="shared" si="2"/>
        <v>83.582146337890592</v>
      </c>
      <c r="K13" s="8">
        <v>7850</v>
      </c>
      <c r="L13" s="49">
        <v>83.470001220703097</v>
      </c>
      <c r="M13" s="9">
        <f t="shared" si="3"/>
        <v>83.462151220703092</v>
      </c>
    </row>
    <row r="14" spans="1:13" x14ac:dyDescent="0.25">
      <c r="A14" s="1">
        <v>12</v>
      </c>
      <c r="B14" s="12">
        <v>7850</v>
      </c>
      <c r="C14" s="44">
        <v>83.980003356933594</v>
      </c>
      <c r="D14" s="13">
        <f t="shared" si="0"/>
        <v>83.972153356933589</v>
      </c>
      <c r="E14" s="4">
        <v>7850</v>
      </c>
      <c r="F14" s="45">
        <v>83.819999694824205</v>
      </c>
      <c r="G14" s="5">
        <f t="shared" si="1"/>
        <v>83.8121496948242</v>
      </c>
      <c r="H14" s="6">
        <v>7850</v>
      </c>
      <c r="I14" s="47">
        <v>83.449996948242102</v>
      </c>
      <c r="J14" s="7">
        <f t="shared" si="2"/>
        <v>83.442146948242097</v>
      </c>
      <c r="K14" s="8">
        <v>7850</v>
      </c>
      <c r="L14" s="49">
        <v>83.589996337890597</v>
      </c>
      <c r="M14" s="9">
        <f t="shared" si="3"/>
        <v>83.582146337890592</v>
      </c>
    </row>
    <row r="15" spans="1:13" x14ac:dyDescent="0.25">
      <c r="A15" s="1">
        <v>13</v>
      </c>
      <c r="B15" s="2">
        <v>7850</v>
      </c>
      <c r="C15" s="43">
        <v>83.790000915527301</v>
      </c>
      <c r="D15" s="3">
        <f t="shared" si="0"/>
        <v>83.782150915527296</v>
      </c>
      <c r="E15" s="4">
        <v>7850</v>
      </c>
      <c r="F15" s="45">
        <v>83.669998168945298</v>
      </c>
      <c r="G15" s="5">
        <f t="shared" si="1"/>
        <v>83.662148168945293</v>
      </c>
      <c r="H15" s="6">
        <v>7850</v>
      </c>
      <c r="I15" s="47">
        <v>83.669998168945298</v>
      </c>
      <c r="J15" s="7">
        <f t="shared" si="2"/>
        <v>83.662148168945293</v>
      </c>
      <c r="K15" s="8">
        <v>7850</v>
      </c>
      <c r="L15" s="49">
        <v>83.400001525878906</v>
      </c>
      <c r="M15" s="9">
        <f t="shared" si="3"/>
        <v>83.392151525878901</v>
      </c>
    </row>
    <row r="16" spans="1:13" x14ac:dyDescent="0.25">
      <c r="A16" s="1">
        <v>14</v>
      </c>
      <c r="B16" s="2">
        <v>7850</v>
      </c>
      <c r="C16" s="43">
        <v>83.819999694824205</v>
      </c>
      <c r="D16" s="3">
        <f t="shared" si="0"/>
        <v>83.8121496948242</v>
      </c>
      <c r="E16" s="4">
        <v>7850</v>
      </c>
      <c r="F16" s="45">
        <v>83.25</v>
      </c>
      <c r="G16" s="5">
        <f t="shared" si="1"/>
        <v>83.242149999999995</v>
      </c>
      <c r="H16" s="6">
        <v>7850</v>
      </c>
      <c r="I16" s="47">
        <v>83.389999389648395</v>
      </c>
      <c r="J16" s="7">
        <f t="shared" si="2"/>
        <v>83.38214938964839</v>
      </c>
      <c r="K16" s="8">
        <v>7850</v>
      </c>
      <c r="L16" s="49">
        <v>83.620002746582003</v>
      </c>
      <c r="M16" s="9">
        <f t="shared" si="3"/>
        <v>83.612152746581998</v>
      </c>
    </row>
    <row r="17" spans="1:13" x14ac:dyDescent="0.25">
      <c r="A17" s="1">
        <v>15</v>
      </c>
      <c r="B17" s="10">
        <v>7850</v>
      </c>
      <c r="C17" s="43">
        <v>83.25</v>
      </c>
      <c r="D17" s="3">
        <f t="shared" si="0"/>
        <v>83.242149999999995</v>
      </c>
      <c r="E17" s="4">
        <v>7850</v>
      </c>
      <c r="F17" s="45">
        <v>83.870002746582003</v>
      </c>
      <c r="G17" s="5">
        <f t="shared" si="1"/>
        <v>83.862152746581998</v>
      </c>
      <c r="H17" s="6">
        <v>7850</v>
      </c>
      <c r="I17" s="47">
        <v>83.639999389648395</v>
      </c>
      <c r="J17" s="7">
        <f t="shared" si="2"/>
        <v>83.63214938964839</v>
      </c>
      <c r="K17" s="8">
        <v>7850</v>
      </c>
      <c r="L17" s="49">
        <v>83.790000915527301</v>
      </c>
      <c r="M17" s="9">
        <f t="shared" si="3"/>
        <v>83.782150915527296</v>
      </c>
    </row>
    <row r="18" spans="1:13" x14ac:dyDescent="0.25">
      <c r="A18" s="1">
        <v>16</v>
      </c>
      <c r="B18" s="2">
        <v>7850</v>
      </c>
      <c r="C18" s="43">
        <v>83.620002746582003</v>
      </c>
      <c r="D18" s="3">
        <f t="shared" si="0"/>
        <v>83.612152746581998</v>
      </c>
      <c r="E18" s="4">
        <v>7850</v>
      </c>
      <c r="F18" s="45">
        <v>83.5</v>
      </c>
      <c r="G18" s="5">
        <f t="shared" si="1"/>
        <v>83.492149999999995</v>
      </c>
      <c r="H18" s="6">
        <v>7850</v>
      </c>
      <c r="I18" s="47">
        <v>83.849998474121094</v>
      </c>
      <c r="J18" s="7">
        <f t="shared" si="2"/>
        <v>83.842148474121089</v>
      </c>
      <c r="K18" s="8">
        <v>7850</v>
      </c>
      <c r="L18" s="49">
        <v>83.720001220703097</v>
      </c>
      <c r="M18" s="9">
        <f t="shared" si="3"/>
        <v>83.712151220703092</v>
      </c>
    </row>
    <row r="19" spans="1:13" x14ac:dyDescent="0.25">
      <c r="A19" s="1">
        <v>17</v>
      </c>
      <c r="B19" s="2">
        <v>7850</v>
      </c>
      <c r="C19" s="43">
        <v>83.379997253417898</v>
      </c>
      <c r="D19" s="3">
        <f t="shared" si="0"/>
        <v>83.372147253417893</v>
      </c>
      <c r="E19" s="4">
        <v>7850</v>
      </c>
      <c r="F19" s="45">
        <v>83.699996948242102</v>
      </c>
      <c r="G19" s="5">
        <f t="shared" si="1"/>
        <v>83.692146948242097</v>
      </c>
      <c r="H19" s="6">
        <v>7850</v>
      </c>
      <c r="I19" s="47">
        <v>83.75</v>
      </c>
      <c r="J19" s="7">
        <f t="shared" si="2"/>
        <v>83.742149999999995</v>
      </c>
      <c r="K19" s="8">
        <v>7850</v>
      </c>
      <c r="L19" s="49">
        <v>83.680000305175696</v>
      </c>
      <c r="M19" s="9">
        <f t="shared" si="3"/>
        <v>83.672150305175691</v>
      </c>
    </row>
    <row r="20" spans="1:13" x14ac:dyDescent="0.25">
      <c r="A20" s="1">
        <v>18</v>
      </c>
      <c r="B20" s="2">
        <v>7850</v>
      </c>
      <c r="C20" s="43">
        <v>83.599998474121094</v>
      </c>
      <c r="D20" s="3">
        <f t="shared" si="0"/>
        <v>83.592148474121089</v>
      </c>
      <c r="E20" s="4">
        <v>7850</v>
      </c>
      <c r="F20" s="45">
        <v>83.580001831054602</v>
      </c>
      <c r="G20" s="5">
        <f t="shared" si="1"/>
        <v>83.572151831054597</v>
      </c>
      <c r="H20" s="6">
        <v>7850</v>
      </c>
      <c r="I20" s="47">
        <v>83.400001525878906</v>
      </c>
      <c r="J20" s="7">
        <f t="shared" si="2"/>
        <v>83.392151525878901</v>
      </c>
      <c r="K20" s="8">
        <v>7850</v>
      </c>
      <c r="L20" s="49">
        <v>83.540000915527301</v>
      </c>
      <c r="M20" s="9">
        <f t="shared" si="3"/>
        <v>83.532150915527296</v>
      </c>
    </row>
    <row r="21" spans="1:13" x14ac:dyDescent="0.25">
      <c r="A21" s="1">
        <v>19</v>
      </c>
      <c r="B21" s="2">
        <v>7850</v>
      </c>
      <c r="C21" s="43">
        <v>83.699996948242102</v>
      </c>
      <c r="D21" s="3">
        <f t="shared" si="0"/>
        <v>83.692146948242097</v>
      </c>
      <c r="E21" s="4">
        <v>7850</v>
      </c>
      <c r="F21" s="45">
        <v>83.620002746582003</v>
      </c>
      <c r="G21" s="5">
        <f t="shared" si="1"/>
        <v>83.612152746581998</v>
      </c>
      <c r="H21" s="6">
        <v>7850</v>
      </c>
      <c r="I21" s="47">
        <v>83.739997863769503</v>
      </c>
      <c r="J21" s="7">
        <f t="shared" si="2"/>
        <v>83.732147863769498</v>
      </c>
      <c r="K21" s="8">
        <v>7850</v>
      </c>
      <c r="L21" s="49">
        <v>83.669998168945298</v>
      </c>
      <c r="M21" s="9">
        <f t="shared" si="3"/>
        <v>83.662148168945293</v>
      </c>
    </row>
    <row r="22" spans="1:13" x14ac:dyDescent="0.25">
      <c r="A22" s="1">
        <v>20</v>
      </c>
      <c r="B22" s="2">
        <v>7850</v>
      </c>
      <c r="C22" s="43">
        <v>83.620002746582003</v>
      </c>
      <c r="D22" s="3">
        <f t="shared" si="0"/>
        <v>83.612152746581998</v>
      </c>
      <c r="E22" s="4">
        <v>7850</v>
      </c>
      <c r="F22" s="45">
        <v>82.690002441406193</v>
      </c>
      <c r="G22" s="5">
        <f t="shared" si="1"/>
        <v>82.682152441406188</v>
      </c>
      <c r="H22" s="6">
        <v>7850</v>
      </c>
      <c r="I22" s="47">
        <v>83.230003356933594</v>
      </c>
      <c r="J22" s="7">
        <f t="shared" si="2"/>
        <v>83.222153356933589</v>
      </c>
      <c r="K22" s="8">
        <v>7850</v>
      </c>
      <c r="L22" s="49">
        <v>83.569999694824205</v>
      </c>
      <c r="M22" s="9">
        <f t="shared" si="3"/>
        <v>83.5621496948242</v>
      </c>
    </row>
    <row r="23" spans="1:13" x14ac:dyDescent="0.25">
      <c r="A23" s="1">
        <v>21</v>
      </c>
      <c r="B23" s="2">
        <v>7850</v>
      </c>
      <c r="C23" s="43">
        <v>83.75</v>
      </c>
      <c r="D23" s="3">
        <f t="shared" si="0"/>
        <v>83.742149999999995</v>
      </c>
      <c r="E23" s="4">
        <v>7850</v>
      </c>
      <c r="F23" s="45">
        <v>83.739997863769503</v>
      </c>
      <c r="G23" s="5">
        <f t="shared" si="1"/>
        <v>83.732147863769498</v>
      </c>
      <c r="H23" s="6">
        <v>7850</v>
      </c>
      <c r="I23" s="47">
        <v>83.540000915527301</v>
      </c>
      <c r="J23" s="7">
        <f t="shared" si="2"/>
        <v>83.532150915527296</v>
      </c>
      <c r="K23" s="8">
        <v>7850</v>
      </c>
      <c r="L23" s="49">
        <v>83.599998474121094</v>
      </c>
      <c r="M23" s="9">
        <f t="shared" si="3"/>
        <v>83.592148474121089</v>
      </c>
    </row>
    <row r="24" spans="1:13" x14ac:dyDescent="0.25">
      <c r="A24" s="1">
        <v>22</v>
      </c>
      <c r="B24" s="2">
        <v>7850</v>
      </c>
      <c r="C24" s="43">
        <v>83.690002441406193</v>
      </c>
      <c r="D24" s="3">
        <f t="shared" si="0"/>
        <v>83.682152441406188</v>
      </c>
      <c r="E24" s="4">
        <v>7850</v>
      </c>
      <c r="F24" s="45">
        <v>83.739997863769503</v>
      </c>
      <c r="G24" s="5">
        <f t="shared" si="1"/>
        <v>83.732147863769498</v>
      </c>
      <c r="H24" s="6">
        <v>7850</v>
      </c>
      <c r="I24" s="47">
        <v>83.720001220703097</v>
      </c>
      <c r="J24" s="7">
        <f t="shared" si="2"/>
        <v>83.712151220703092</v>
      </c>
      <c r="K24" s="8">
        <v>7850</v>
      </c>
      <c r="L24" s="49">
        <v>83.589996337890597</v>
      </c>
      <c r="M24" s="9">
        <f t="shared" si="3"/>
        <v>83.582146337890592</v>
      </c>
    </row>
    <row r="25" spans="1:13" x14ac:dyDescent="0.25">
      <c r="A25" s="1">
        <v>23</v>
      </c>
      <c r="B25" s="2">
        <v>7850</v>
      </c>
      <c r="C25" s="43">
        <v>83.459999084472599</v>
      </c>
      <c r="D25" s="3">
        <f t="shared" si="0"/>
        <v>83.452149084472595</v>
      </c>
      <c r="E25" s="4">
        <v>7850</v>
      </c>
      <c r="F25" s="45">
        <v>83.449996948242102</v>
      </c>
      <c r="G25" s="5">
        <f t="shared" si="1"/>
        <v>83.442146948242097</v>
      </c>
      <c r="H25" s="6">
        <v>7850</v>
      </c>
      <c r="I25" s="47">
        <v>83.599998474121094</v>
      </c>
      <c r="J25" s="7">
        <f t="shared" si="2"/>
        <v>83.592148474121089</v>
      </c>
      <c r="K25" s="8">
        <v>7850</v>
      </c>
      <c r="L25" s="49">
        <v>83.519996643066406</v>
      </c>
      <c r="M25" s="9">
        <f t="shared" si="3"/>
        <v>83.512146643066401</v>
      </c>
    </row>
    <row r="26" spans="1:13" x14ac:dyDescent="0.25">
      <c r="A26" s="1">
        <v>24</v>
      </c>
      <c r="B26" s="2">
        <v>7850</v>
      </c>
      <c r="C26" s="43">
        <v>83.809997558593693</v>
      </c>
      <c r="D26" s="3">
        <f t="shared" si="0"/>
        <v>83.802147558593688</v>
      </c>
      <c r="E26" s="4">
        <v>7850</v>
      </c>
      <c r="F26" s="45">
        <v>83.379997253417898</v>
      </c>
      <c r="G26" s="5">
        <f t="shared" si="1"/>
        <v>83.372147253417893</v>
      </c>
      <c r="H26" s="6">
        <v>7850</v>
      </c>
      <c r="I26" s="47">
        <v>83.650001525878906</v>
      </c>
      <c r="J26" s="7">
        <f t="shared" si="2"/>
        <v>83.642151525878901</v>
      </c>
      <c r="K26" s="8">
        <v>7850</v>
      </c>
      <c r="L26" s="49">
        <v>83.220001220703097</v>
      </c>
      <c r="M26" s="9">
        <f t="shared" si="3"/>
        <v>83.212151220703092</v>
      </c>
    </row>
    <row r="27" spans="1:13" x14ac:dyDescent="0.25">
      <c r="A27" s="1">
        <v>25</v>
      </c>
      <c r="B27" s="2">
        <v>7850</v>
      </c>
      <c r="C27" s="43">
        <v>83.360000610351506</v>
      </c>
      <c r="D27" s="3">
        <f t="shared" si="0"/>
        <v>83.352150610351501</v>
      </c>
      <c r="E27" s="4">
        <v>7850</v>
      </c>
      <c r="F27" s="45">
        <v>83.730003356933594</v>
      </c>
      <c r="G27" s="5">
        <f t="shared" si="1"/>
        <v>83.722153356933589</v>
      </c>
      <c r="H27" s="6">
        <v>7850</v>
      </c>
      <c r="I27" s="47">
        <v>83.650001525878906</v>
      </c>
      <c r="J27" s="7">
        <f t="shared" si="2"/>
        <v>83.642151525878901</v>
      </c>
      <c r="K27" s="8">
        <v>7850</v>
      </c>
      <c r="L27" s="49">
        <v>83.379997253417898</v>
      </c>
      <c r="M27" s="9">
        <f t="shared" si="3"/>
        <v>83.372147253417893</v>
      </c>
    </row>
    <row r="28" spans="1:13" x14ac:dyDescent="0.25">
      <c r="A28" s="1">
        <v>26</v>
      </c>
      <c r="B28" s="2">
        <v>7850</v>
      </c>
      <c r="C28" s="43">
        <v>83.550003051757798</v>
      </c>
      <c r="D28" s="3">
        <f t="shared" si="0"/>
        <v>83.542153051757793</v>
      </c>
      <c r="E28" s="4">
        <v>7850</v>
      </c>
      <c r="F28" s="45">
        <v>83.650001525878906</v>
      </c>
      <c r="G28" s="5">
        <f t="shared" si="1"/>
        <v>83.642151525878901</v>
      </c>
      <c r="H28" s="6">
        <v>7850</v>
      </c>
      <c r="I28" s="47">
        <v>83.360000610351506</v>
      </c>
      <c r="J28" s="7">
        <f t="shared" si="2"/>
        <v>83.352150610351501</v>
      </c>
      <c r="K28" s="8">
        <v>7850</v>
      </c>
      <c r="L28" s="49">
        <v>83.430000305175696</v>
      </c>
      <c r="M28" s="9">
        <f t="shared" si="3"/>
        <v>83.422150305175691</v>
      </c>
    </row>
    <row r="29" spans="1:13" x14ac:dyDescent="0.25">
      <c r="A29" s="1">
        <v>27</v>
      </c>
      <c r="B29" s="2">
        <v>7850</v>
      </c>
      <c r="C29" s="43">
        <v>83.790000915527301</v>
      </c>
      <c r="D29" s="3">
        <f t="shared" si="0"/>
        <v>83.782150915527296</v>
      </c>
      <c r="E29" s="4">
        <v>7850</v>
      </c>
      <c r="F29" s="45">
        <v>83.470001220703097</v>
      </c>
      <c r="G29" s="5">
        <f t="shared" si="1"/>
        <v>83.462151220703092</v>
      </c>
      <c r="H29" s="6">
        <v>7850</v>
      </c>
      <c r="I29" s="47">
        <v>83.470001220703097</v>
      </c>
      <c r="J29" s="7">
        <f t="shared" si="2"/>
        <v>83.462151220703092</v>
      </c>
      <c r="K29" s="8">
        <v>7850</v>
      </c>
      <c r="L29" s="49">
        <v>83.75</v>
      </c>
      <c r="M29" s="9">
        <f t="shared" si="3"/>
        <v>83.742149999999995</v>
      </c>
    </row>
    <row r="30" spans="1:13" x14ac:dyDescent="0.25">
      <c r="A30" s="1">
        <v>28</v>
      </c>
      <c r="B30" s="2">
        <v>7850</v>
      </c>
      <c r="C30" s="43">
        <v>83.370002746582003</v>
      </c>
      <c r="D30" s="3">
        <f t="shared" si="0"/>
        <v>83.362152746581998</v>
      </c>
      <c r="E30" s="4">
        <v>7850</v>
      </c>
      <c r="F30" s="45">
        <v>83.540000915527301</v>
      </c>
      <c r="G30" s="5">
        <f t="shared" si="1"/>
        <v>83.532150915527296</v>
      </c>
      <c r="H30" s="6">
        <v>7850</v>
      </c>
      <c r="I30" s="47">
        <v>83.629997253417898</v>
      </c>
      <c r="J30" s="7">
        <f t="shared" si="2"/>
        <v>83.622147253417893</v>
      </c>
      <c r="K30" s="8">
        <v>7850</v>
      </c>
      <c r="L30" s="49">
        <v>83.580001831054602</v>
      </c>
      <c r="M30" s="9">
        <f t="shared" si="3"/>
        <v>83.572151831054597</v>
      </c>
    </row>
    <row r="31" spans="1:13" x14ac:dyDescent="0.25">
      <c r="A31" s="1">
        <v>29</v>
      </c>
      <c r="B31" s="2">
        <v>7850</v>
      </c>
      <c r="C31" s="43">
        <v>83.529998779296804</v>
      </c>
      <c r="D31" s="3">
        <f t="shared" si="0"/>
        <v>83.522148779296799</v>
      </c>
      <c r="E31" s="4">
        <v>7850</v>
      </c>
      <c r="F31" s="45">
        <v>83.720001220703097</v>
      </c>
      <c r="G31" s="5">
        <f t="shared" si="1"/>
        <v>83.712151220703092</v>
      </c>
      <c r="H31" s="6">
        <v>7850</v>
      </c>
      <c r="I31" s="47">
        <v>83.660003662109304</v>
      </c>
      <c r="J31" s="7">
        <f t="shared" si="2"/>
        <v>83.652153662109299</v>
      </c>
      <c r="K31" s="8">
        <v>7850</v>
      </c>
      <c r="L31" s="49">
        <v>83.800003051757798</v>
      </c>
      <c r="M31" s="9">
        <f t="shared" si="3"/>
        <v>83.792153051757793</v>
      </c>
    </row>
    <row r="32" spans="1:13" x14ac:dyDescent="0.25">
      <c r="A32" s="1">
        <v>30</v>
      </c>
      <c r="B32" s="2">
        <v>7850</v>
      </c>
      <c r="C32" s="43">
        <v>83.660003662109304</v>
      </c>
      <c r="D32" s="3">
        <f t="shared" si="0"/>
        <v>83.652153662109299</v>
      </c>
      <c r="E32" s="4">
        <v>7850</v>
      </c>
      <c r="F32" s="45">
        <v>83.839996337890597</v>
      </c>
      <c r="G32" s="5">
        <f t="shared" si="1"/>
        <v>83.832146337890592</v>
      </c>
      <c r="H32" s="6">
        <v>7850</v>
      </c>
      <c r="I32" s="47">
        <v>83.669998168945298</v>
      </c>
      <c r="J32" s="7">
        <f t="shared" si="2"/>
        <v>83.662148168945293</v>
      </c>
      <c r="K32" s="8">
        <v>7850</v>
      </c>
      <c r="L32" s="49">
        <v>83.160003662109304</v>
      </c>
      <c r="M32" s="9">
        <f t="shared" si="3"/>
        <v>83.152153662109299</v>
      </c>
    </row>
    <row r="33" spans="1:13" x14ac:dyDescent="0.25">
      <c r="A33" s="1">
        <v>31</v>
      </c>
      <c r="B33" s="2">
        <v>7850</v>
      </c>
      <c r="C33" s="43">
        <v>83.610000610351506</v>
      </c>
      <c r="D33" s="3">
        <f t="shared" si="0"/>
        <v>83.602150610351501</v>
      </c>
      <c r="E33" s="4">
        <v>7850</v>
      </c>
      <c r="F33" s="45">
        <v>83.519996643066406</v>
      </c>
      <c r="G33" s="5">
        <f t="shared" si="1"/>
        <v>83.512146643066401</v>
      </c>
      <c r="H33" s="6">
        <v>7850</v>
      </c>
      <c r="I33" s="47">
        <v>83.470001220703097</v>
      </c>
      <c r="J33" s="7">
        <f t="shared" si="2"/>
        <v>83.462151220703092</v>
      </c>
      <c r="K33" s="8">
        <v>7850</v>
      </c>
      <c r="L33" s="49">
        <v>83.589996337890597</v>
      </c>
      <c r="M33" s="9">
        <f t="shared" si="3"/>
        <v>83.582146337890592</v>
      </c>
    </row>
    <row r="34" spans="1:13" x14ac:dyDescent="0.25">
      <c r="A34" s="1">
        <v>32</v>
      </c>
      <c r="B34" s="2">
        <v>7850</v>
      </c>
      <c r="C34" s="43">
        <v>83.580001831054602</v>
      </c>
      <c r="D34" s="3">
        <f t="shared" si="0"/>
        <v>83.572151831054597</v>
      </c>
      <c r="E34" s="4">
        <v>7850</v>
      </c>
      <c r="F34" s="45">
        <v>83.650001525878906</v>
      </c>
      <c r="G34" s="5">
        <f t="shared" si="1"/>
        <v>83.642151525878901</v>
      </c>
      <c r="H34" s="6">
        <v>7850</v>
      </c>
      <c r="I34" s="47">
        <v>83.739997863769503</v>
      </c>
      <c r="J34" s="7">
        <f t="shared" si="2"/>
        <v>83.732147863769498</v>
      </c>
      <c r="K34" s="8">
        <v>7850</v>
      </c>
      <c r="L34" s="49">
        <v>83.519996643066406</v>
      </c>
      <c r="M34" s="9">
        <f t="shared" si="3"/>
        <v>83.512146643066401</v>
      </c>
    </row>
    <row r="35" spans="1:13" x14ac:dyDescent="0.25">
      <c r="A35" s="1">
        <v>33</v>
      </c>
      <c r="B35" s="2">
        <v>7850</v>
      </c>
      <c r="C35" s="43">
        <v>83.629997253417898</v>
      </c>
      <c r="D35" s="3">
        <f t="shared" ref="D35:D66" si="4">C35-(B35/1000000)</f>
        <v>83.622147253417893</v>
      </c>
      <c r="E35" s="4">
        <v>7850</v>
      </c>
      <c r="F35" s="45">
        <v>83.629997253417898</v>
      </c>
      <c r="G35" s="5">
        <f t="shared" ref="G35:G66" si="5">F35-(E35/1000000)</f>
        <v>83.622147253417893</v>
      </c>
      <c r="H35" s="6">
        <v>7850</v>
      </c>
      <c r="I35" s="47">
        <v>83.540000915527301</v>
      </c>
      <c r="J35" s="7">
        <f t="shared" ref="J35:J66" si="6">I35-(H35/1000000)</f>
        <v>83.532150915527296</v>
      </c>
      <c r="K35" s="8">
        <v>7850</v>
      </c>
      <c r="L35" s="49">
        <v>83.529998779296804</v>
      </c>
      <c r="M35" s="9">
        <f t="shared" ref="M35:M66" si="7">L35-(K35/1000000)</f>
        <v>83.522148779296799</v>
      </c>
    </row>
    <row r="36" spans="1:13" x14ac:dyDescent="0.25">
      <c r="A36" s="1">
        <v>34</v>
      </c>
      <c r="B36" s="2">
        <v>7850</v>
      </c>
      <c r="C36" s="43">
        <v>83.769996643066406</v>
      </c>
      <c r="D36" s="3">
        <f t="shared" si="4"/>
        <v>83.762146643066401</v>
      </c>
      <c r="E36" s="4">
        <v>7850</v>
      </c>
      <c r="F36" s="45">
        <v>83.569999694824205</v>
      </c>
      <c r="G36" s="5">
        <f t="shared" si="5"/>
        <v>83.5621496948242</v>
      </c>
      <c r="H36" s="6">
        <v>7850</v>
      </c>
      <c r="I36" s="47">
        <v>83.190002441406193</v>
      </c>
      <c r="J36" s="7">
        <f t="shared" si="6"/>
        <v>83.182152441406188</v>
      </c>
      <c r="K36" s="8">
        <v>7850</v>
      </c>
      <c r="L36" s="49">
        <v>83.330001831054602</v>
      </c>
      <c r="M36" s="9">
        <f t="shared" si="7"/>
        <v>83.322151831054597</v>
      </c>
    </row>
    <row r="37" spans="1:13" x14ac:dyDescent="0.25">
      <c r="A37" s="1">
        <v>35</v>
      </c>
      <c r="B37" s="2">
        <v>7850</v>
      </c>
      <c r="C37" s="43">
        <v>83.809997558593693</v>
      </c>
      <c r="D37" s="3">
        <f t="shared" si="4"/>
        <v>83.802147558593688</v>
      </c>
      <c r="E37" s="4">
        <v>7850</v>
      </c>
      <c r="F37" s="45">
        <v>83.550003051757798</v>
      </c>
      <c r="G37" s="5">
        <f t="shared" si="5"/>
        <v>83.542153051757793</v>
      </c>
      <c r="H37" s="6">
        <v>7850</v>
      </c>
      <c r="I37" s="47">
        <v>83.529998779296804</v>
      </c>
      <c r="J37" s="7">
        <f t="shared" si="6"/>
        <v>83.522148779296799</v>
      </c>
      <c r="K37" s="8">
        <v>7850</v>
      </c>
      <c r="L37" s="49">
        <v>83.470001220703097</v>
      </c>
      <c r="M37" s="9">
        <f t="shared" si="7"/>
        <v>83.462151220703092</v>
      </c>
    </row>
    <row r="38" spans="1:13" x14ac:dyDescent="0.25">
      <c r="A38" s="1">
        <v>36</v>
      </c>
      <c r="B38" s="2">
        <v>7850</v>
      </c>
      <c r="C38" s="43">
        <v>83.690002441406193</v>
      </c>
      <c r="D38" s="3">
        <f t="shared" si="4"/>
        <v>83.682152441406188</v>
      </c>
      <c r="E38" s="4">
        <v>7850</v>
      </c>
      <c r="F38" s="45">
        <v>83.489997863769503</v>
      </c>
      <c r="G38" s="5">
        <f t="shared" si="5"/>
        <v>83.482147863769498</v>
      </c>
      <c r="H38" s="6">
        <v>7850</v>
      </c>
      <c r="I38" s="47">
        <v>83.629997253417898</v>
      </c>
      <c r="J38" s="7">
        <f t="shared" si="6"/>
        <v>83.622147253417893</v>
      </c>
      <c r="K38" s="8">
        <v>7850</v>
      </c>
      <c r="L38" s="49">
        <v>83.360000610351506</v>
      </c>
      <c r="M38" s="9">
        <f t="shared" si="7"/>
        <v>83.352150610351501</v>
      </c>
    </row>
    <row r="39" spans="1:13" x14ac:dyDescent="0.25">
      <c r="A39" s="1">
        <v>37</v>
      </c>
      <c r="B39" s="2">
        <v>7850</v>
      </c>
      <c r="C39" s="43">
        <v>83.529998779296804</v>
      </c>
      <c r="D39" s="3">
        <f t="shared" si="4"/>
        <v>83.522148779296799</v>
      </c>
      <c r="E39" s="4">
        <v>7850</v>
      </c>
      <c r="F39" s="45">
        <v>83.459999084472599</v>
      </c>
      <c r="G39" s="5">
        <f t="shared" si="5"/>
        <v>83.452149084472595</v>
      </c>
      <c r="H39" s="6">
        <v>7850</v>
      </c>
      <c r="I39" s="47">
        <v>83.790000915527301</v>
      </c>
      <c r="J39" s="7">
        <f t="shared" si="6"/>
        <v>83.782150915527296</v>
      </c>
      <c r="K39" s="8">
        <v>7850</v>
      </c>
      <c r="L39" s="49">
        <v>83.809997558593693</v>
      </c>
      <c r="M39" s="9">
        <f t="shared" si="7"/>
        <v>83.802147558593688</v>
      </c>
    </row>
    <row r="40" spans="1:13" x14ac:dyDescent="0.25">
      <c r="A40" s="1">
        <v>38</v>
      </c>
      <c r="B40" s="2">
        <v>7850</v>
      </c>
      <c r="C40" s="43">
        <v>83.400001525878906</v>
      </c>
      <c r="D40" s="3">
        <f t="shared" si="4"/>
        <v>83.392151525878901</v>
      </c>
      <c r="E40" s="4">
        <v>7850</v>
      </c>
      <c r="F40" s="45">
        <v>83.529998779296804</v>
      </c>
      <c r="G40" s="5">
        <f t="shared" si="5"/>
        <v>83.522148779296799</v>
      </c>
      <c r="H40" s="6">
        <v>7850</v>
      </c>
      <c r="I40" s="47">
        <v>83.610000610351506</v>
      </c>
      <c r="J40" s="7">
        <f t="shared" si="6"/>
        <v>83.602150610351501</v>
      </c>
      <c r="K40" s="8">
        <v>7850</v>
      </c>
      <c r="L40" s="49">
        <v>83.790000915527301</v>
      </c>
      <c r="M40" s="9">
        <f t="shared" si="7"/>
        <v>83.782150915527296</v>
      </c>
    </row>
    <row r="41" spans="1:13" x14ac:dyDescent="0.25">
      <c r="A41" s="1">
        <v>39</v>
      </c>
      <c r="B41" s="2">
        <v>7850</v>
      </c>
      <c r="C41" s="43">
        <v>83.529998779296804</v>
      </c>
      <c r="D41" s="3">
        <f t="shared" si="4"/>
        <v>83.522148779296799</v>
      </c>
      <c r="E41" s="4">
        <v>7850</v>
      </c>
      <c r="F41" s="45">
        <v>83.360000610351506</v>
      </c>
      <c r="G41" s="5">
        <f t="shared" si="5"/>
        <v>83.352150610351501</v>
      </c>
      <c r="H41" s="6">
        <v>7850</v>
      </c>
      <c r="I41" s="47">
        <v>83.309997558593693</v>
      </c>
      <c r="J41" s="7">
        <f t="shared" si="6"/>
        <v>83.302147558593688</v>
      </c>
      <c r="K41" s="8">
        <v>7850</v>
      </c>
      <c r="L41" s="49">
        <v>83.959999084472599</v>
      </c>
      <c r="M41" s="9">
        <f t="shared" si="7"/>
        <v>83.952149084472595</v>
      </c>
    </row>
    <row r="42" spans="1:13" x14ac:dyDescent="0.25">
      <c r="A42" s="1">
        <v>40</v>
      </c>
      <c r="B42" s="2">
        <v>7850</v>
      </c>
      <c r="C42" s="43">
        <v>83.519996643066406</v>
      </c>
      <c r="D42" s="3">
        <f t="shared" si="4"/>
        <v>83.512146643066401</v>
      </c>
      <c r="E42" s="4">
        <v>7850</v>
      </c>
      <c r="F42" s="45">
        <v>83.699996948242102</v>
      </c>
      <c r="G42" s="5">
        <f t="shared" si="5"/>
        <v>83.692146948242097</v>
      </c>
      <c r="H42" s="6">
        <v>7850</v>
      </c>
      <c r="I42" s="47">
        <v>83.639999389648395</v>
      </c>
      <c r="J42" s="7">
        <f t="shared" si="6"/>
        <v>83.63214938964839</v>
      </c>
      <c r="K42" s="8">
        <v>7850</v>
      </c>
      <c r="L42" s="49">
        <v>83.550003051757798</v>
      </c>
      <c r="M42" s="9">
        <f t="shared" si="7"/>
        <v>83.542153051757793</v>
      </c>
    </row>
    <row r="43" spans="1:13" x14ac:dyDescent="0.25">
      <c r="A43" s="1">
        <v>41</v>
      </c>
      <c r="B43" s="2">
        <v>7850</v>
      </c>
      <c r="C43" s="43">
        <v>83.629997253417898</v>
      </c>
      <c r="D43" s="3">
        <f t="shared" si="4"/>
        <v>83.622147253417893</v>
      </c>
      <c r="E43" s="4">
        <v>7850</v>
      </c>
      <c r="F43" s="45">
        <v>83.629997253417898</v>
      </c>
      <c r="G43" s="5">
        <f t="shared" si="5"/>
        <v>83.622147253417893</v>
      </c>
      <c r="H43" s="6">
        <v>7850</v>
      </c>
      <c r="I43" s="47">
        <v>83.75</v>
      </c>
      <c r="J43" s="7">
        <f t="shared" si="6"/>
        <v>83.742149999999995</v>
      </c>
      <c r="K43" s="8">
        <v>7850</v>
      </c>
      <c r="L43" s="49">
        <v>83.690002441406193</v>
      </c>
      <c r="M43" s="9">
        <f t="shared" si="7"/>
        <v>83.682152441406188</v>
      </c>
    </row>
    <row r="44" spans="1:13" x14ac:dyDescent="0.25">
      <c r="A44" s="1">
        <v>42</v>
      </c>
      <c r="B44" s="2">
        <v>7850</v>
      </c>
      <c r="C44" s="43">
        <v>83.599998474121094</v>
      </c>
      <c r="D44" s="3">
        <f t="shared" si="4"/>
        <v>83.592148474121089</v>
      </c>
      <c r="E44" s="4">
        <v>7850</v>
      </c>
      <c r="F44" s="45">
        <v>83.550003051757798</v>
      </c>
      <c r="G44" s="5">
        <f t="shared" si="5"/>
        <v>83.542153051757793</v>
      </c>
      <c r="H44" s="6">
        <v>7850</v>
      </c>
      <c r="I44" s="47">
        <v>83.620002746582003</v>
      </c>
      <c r="J44" s="7">
        <f t="shared" si="6"/>
        <v>83.612152746581998</v>
      </c>
      <c r="K44" s="8">
        <v>7850</v>
      </c>
      <c r="L44" s="49">
        <v>83.849998474121094</v>
      </c>
      <c r="M44" s="9">
        <f t="shared" si="7"/>
        <v>83.842148474121089</v>
      </c>
    </row>
    <row r="45" spans="1:13" x14ac:dyDescent="0.25">
      <c r="A45" s="1">
        <v>43</v>
      </c>
      <c r="B45" s="2">
        <v>7850</v>
      </c>
      <c r="C45" s="43">
        <v>83.470001220703097</v>
      </c>
      <c r="D45" s="3">
        <f t="shared" si="4"/>
        <v>83.462151220703092</v>
      </c>
      <c r="E45" s="4">
        <v>7850</v>
      </c>
      <c r="F45" s="45">
        <v>83.660003662109304</v>
      </c>
      <c r="G45" s="5">
        <f t="shared" si="5"/>
        <v>83.652153662109299</v>
      </c>
      <c r="H45" s="6">
        <v>7850</v>
      </c>
      <c r="I45" s="47">
        <v>83.410003662109304</v>
      </c>
      <c r="J45" s="7">
        <f t="shared" si="6"/>
        <v>83.402153662109299</v>
      </c>
      <c r="K45" s="8">
        <v>7850</v>
      </c>
      <c r="L45" s="49">
        <v>83.419998168945298</v>
      </c>
      <c r="M45" s="9">
        <f t="shared" si="7"/>
        <v>83.412148168945293</v>
      </c>
    </row>
    <row r="46" spans="1:13" x14ac:dyDescent="0.25">
      <c r="A46" s="1">
        <v>44</v>
      </c>
      <c r="B46" s="2">
        <v>7850</v>
      </c>
      <c r="C46" s="43">
        <v>83.889999389648395</v>
      </c>
      <c r="D46" s="3">
        <f t="shared" si="4"/>
        <v>83.88214938964839</v>
      </c>
      <c r="E46" s="4">
        <v>7850</v>
      </c>
      <c r="F46" s="45">
        <v>83.75</v>
      </c>
      <c r="G46" s="5">
        <f t="shared" si="5"/>
        <v>83.742149999999995</v>
      </c>
      <c r="H46" s="6">
        <v>7850</v>
      </c>
      <c r="I46" s="47">
        <v>83.620002746582003</v>
      </c>
      <c r="J46" s="7">
        <f t="shared" si="6"/>
        <v>83.612152746581998</v>
      </c>
      <c r="K46" s="8">
        <v>7850</v>
      </c>
      <c r="L46" s="49">
        <v>83.529998779296804</v>
      </c>
      <c r="M46" s="9">
        <f t="shared" si="7"/>
        <v>83.522148779296799</v>
      </c>
    </row>
    <row r="47" spans="1:13" x14ac:dyDescent="0.25">
      <c r="A47" s="1">
        <v>45</v>
      </c>
      <c r="B47" s="2">
        <v>7850</v>
      </c>
      <c r="C47" s="43">
        <v>83.650001525878906</v>
      </c>
      <c r="D47" s="3">
        <f t="shared" si="4"/>
        <v>83.642151525878901</v>
      </c>
      <c r="E47" s="4">
        <v>7850</v>
      </c>
      <c r="F47" s="45">
        <v>83.379997253417898</v>
      </c>
      <c r="G47" s="5">
        <f t="shared" si="5"/>
        <v>83.372147253417893</v>
      </c>
      <c r="H47" s="6">
        <v>7850</v>
      </c>
      <c r="I47" s="47">
        <v>83.620002746582003</v>
      </c>
      <c r="J47" s="7">
        <f t="shared" si="6"/>
        <v>83.612152746581998</v>
      </c>
      <c r="K47" s="8">
        <v>7850</v>
      </c>
      <c r="L47" s="49">
        <v>83.610000610351506</v>
      </c>
      <c r="M47" s="9">
        <f t="shared" si="7"/>
        <v>83.602150610351501</v>
      </c>
    </row>
    <row r="48" spans="1:13" x14ac:dyDescent="0.25">
      <c r="A48" s="1">
        <v>46</v>
      </c>
      <c r="B48" s="2">
        <v>7850</v>
      </c>
      <c r="C48" s="43">
        <v>83.449996948242102</v>
      </c>
      <c r="D48" s="3">
        <f t="shared" si="4"/>
        <v>83.442146948242097</v>
      </c>
      <c r="E48" s="4">
        <v>7850</v>
      </c>
      <c r="F48" s="45">
        <v>83.5</v>
      </c>
      <c r="G48" s="5">
        <f t="shared" si="5"/>
        <v>83.492149999999995</v>
      </c>
      <c r="H48" s="6">
        <v>7850</v>
      </c>
      <c r="I48" s="47">
        <v>83.480003356933594</v>
      </c>
      <c r="J48" s="7">
        <f t="shared" si="6"/>
        <v>83.472153356933589</v>
      </c>
      <c r="K48" s="8">
        <v>7850</v>
      </c>
      <c r="L48" s="49">
        <v>83.510002136230398</v>
      </c>
      <c r="M48" s="9">
        <f t="shared" si="7"/>
        <v>83.502152136230393</v>
      </c>
    </row>
    <row r="49" spans="1:13" x14ac:dyDescent="0.25">
      <c r="A49" s="1">
        <v>47</v>
      </c>
      <c r="B49" s="2">
        <v>7850</v>
      </c>
      <c r="C49" s="43">
        <v>83.5</v>
      </c>
      <c r="D49" s="3">
        <f t="shared" si="4"/>
        <v>83.492149999999995</v>
      </c>
      <c r="E49" s="4">
        <v>7850</v>
      </c>
      <c r="F49" s="45">
        <v>83.720001220703097</v>
      </c>
      <c r="G49" s="5">
        <f t="shared" si="5"/>
        <v>83.712151220703092</v>
      </c>
      <c r="H49" s="6">
        <v>7850</v>
      </c>
      <c r="I49" s="47">
        <v>83.629997253417898</v>
      </c>
      <c r="J49" s="7">
        <f t="shared" si="6"/>
        <v>83.622147253417893</v>
      </c>
      <c r="K49" s="8">
        <v>7850</v>
      </c>
      <c r="L49" s="49">
        <v>83.610000610351506</v>
      </c>
      <c r="M49" s="9">
        <f t="shared" si="7"/>
        <v>83.602150610351501</v>
      </c>
    </row>
    <row r="50" spans="1:13" x14ac:dyDescent="0.25">
      <c r="A50" s="1">
        <v>48</v>
      </c>
      <c r="B50" s="2">
        <v>7850</v>
      </c>
      <c r="C50" s="43">
        <v>83.019996643066406</v>
      </c>
      <c r="D50" s="3">
        <f t="shared" si="4"/>
        <v>83.012146643066401</v>
      </c>
      <c r="E50" s="4">
        <v>7850</v>
      </c>
      <c r="F50" s="45">
        <v>83.260002136230398</v>
      </c>
      <c r="G50" s="5">
        <f t="shared" si="5"/>
        <v>83.252152136230393</v>
      </c>
      <c r="H50" s="6">
        <v>7850</v>
      </c>
      <c r="I50" s="47">
        <v>83.699996948242102</v>
      </c>
      <c r="J50" s="7">
        <f t="shared" si="6"/>
        <v>83.692146948242097</v>
      </c>
      <c r="K50" s="8">
        <v>7850</v>
      </c>
      <c r="L50" s="49">
        <v>83.830001831054602</v>
      </c>
      <c r="M50" s="9">
        <f t="shared" si="7"/>
        <v>83.822151831054597</v>
      </c>
    </row>
    <row r="51" spans="1:13" x14ac:dyDescent="0.25">
      <c r="A51" s="1">
        <v>49</v>
      </c>
      <c r="B51" s="2">
        <v>7850</v>
      </c>
      <c r="C51" s="43">
        <v>83.389999389648395</v>
      </c>
      <c r="D51" s="3">
        <f t="shared" si="4"/>
        <v>83.38214938964839</v>
      </c>
      <c r="E51" s="4">
        <v>7850</v>
      </c>
      <c r="F51" s="45">
        <v>83.739997863769503</v>
      </c>
      <c r="G51" s="5">
        <f t="shared" si="5"/>
        <v>83.732147863769498</v>
      </c>
      <c r="H51" s="6">
        <v>7850</v>
      </c>
      <c r="I51" s="47">
        <v>83.730003356933594</v>
      </c>
      <c r="J51" s="7">
        <f t="shared" si="6"/>
        <v>83.722153356933589</v>
      </c>
      <c r="K51" s="8">
        <v>7850</v>
      </c>
      <c r="L51" s="49">
        <v>83.5</v>
      </c>
      <c r="M51" s="9">
        <f t="shared" si="7"/>
        <v>83.492149999999995</v>
      </c>
    </row>
    <row r="52" spans="1:13" x14ac:dyDescent="0.25">
      <c r="A52" s="1">
        <v>50</v>
      </c>
      <c r="B52" s="2">
        <v>7850</v>
      </c>
      <c r="C52" s="43">
        <v>83.900001525878906</v>
      </c>
      <c r="D52" s="3">
        <f t="shared" si="4"/>
        <v>83.892151525878901</v>
      </c>
      <c r="E52" s="4">
        <v>7850</v>
      </c>
      <c r="F52" s="45">
        <v>83.489997863769503</v>
      </c>
      <c r="G52" s="5">
        <f t="shared" si="5"/>
        <v>83.482147863769498</v>
      </c>
      <c r="H52" s="6">
        <v>7850</v>
      </c>
      <c r="I52" s="47">
        <v>83.410003662109304</v>
      </c>
      <c r="J52" s="7">
        <f t="shared" si="6"/>
        <v>83.402153662109299</v>
      </c>
      <c r="K52" s="18">
        <v>7850</v>
      </c>
      <c r="L52" s="50">
        <v>83.970001220703097</v>
      </c>
      <c r="M52" s="19">
        <f t="shared" si="7"/>
        <v>83.962151220703092</v>
      </c>
    </row>
    <row r="53" spans="1:13" x14ac:dyDescent="0.25">
      <c r="A53" s="1">
        <v>51</v>
      </c>
      <c r="B53" s="2">
        <v>7850</v>
      </c>
      <c r="C53" s="43">
        <v>83.819999694824205</v>
      </c>
      <c r="D53" s="3">
        <f t="shared" si="4"/>
        <v>83.8121496948242</v>
      </c>
      <c r="E53" s="4">
        <v>7850</v>
      </c>
      <c r="F53" s="45">
        <v>83.470001220703097</v>
      </c>
      <c r="G53" s="5">
        <f t="shared" si="5"/>
        <v>83.462151220703092</v>
      </c>
      <c r="H53" s="6">
        <v>7850</v>
      </c>
      <c r="I53" s="47">
        <v>83.580001831054602</v>
      </c>
      <c r="J53" s="7">
        <f t="shared" si="6"/>
        <v>83.572151831054597</v>
      </c>
      <c r="K53" s="8">
        <v>7850</v>
      </c>
      <c r="L53" s="49">
        <v>83.739997863769503</v>
      </c>
      <c r="M53" s="9">
        <f t="shared" si="7"/>
        <v>83.732147863769498</v>
      </c>
    </row>
    <row r="54" spans="1:13" x14ac:dyDescent="0.25">
      <c r="A54" s="1">
        <v>52</v>
      </c>
      <c r="B54" s="2">
        <v>7850</v>
      </c>
      <c r="C54" s="43">
        <v>83.360000610351506</v>
      </c>
      <c r="D54" s="3">
        <f t="shared" si="4"/>
        <v>83.352150610351501</v>
      </c>
      <c r="E54" s="4">
        <v>7850</v>
      </c>
      <c r="F54" s="45">
        <v>83.819999694824205</v>
      </c>
      <c r="G54" s="5">
        <f t="shared" si="5"/>
        <v>83.8121496948242</v>
      </c>
      <c r="H54" s="6">
        <v>7850</v>
      </c>
      <c r="I54" s="47">
        <v>83.599998474121094</v>
      </c>
      <c r="J54" s="7">
        <f t="shared" si="6"/>
        <v>83.592148474121089</v>
      </c>
      <c r="K54" s="8">
        <v>7850</v>
      </c>
      <c r="L54" s="49">
        <v>83.069999694824205</v>
      </c>
      <c r="M54" s="9">
        <f t="shared" si="7"/>
        <v>83.0621496948242</v>
      </c>
    </row>
    <row r="55" spans="1:13" x14ac:dyDescent="0.25">
      <c r="A55" s="1">
        <v>53</v>
      </c>
      <c r="B55" s="2">
        <v>7850</v>
      </c>
      <c r="C55" s="43">
        <v>83.800003051757798</v>
      </c>
      <c r="D55" s="3">
        <f t="shared" si="4"/>
        <v>83.792153051757793</v>
      </c>
      <c r="E55" s="4">
        <v>7850</v>
      </c>
      <c r="F55" s="45">
        <v>83.660003662109304</v>
      </c>
      <c r="G55" s="5">
        <f t="shared" si="5"/>
        <v>83.652153662109299</v>
      </c>
      <c r="H55" s="6">
        <v>7850</v>
      </c>
      <c r="I55" s="47">
        <v>83.769996643066406</v>
      </c>
      <c r="J55" s="7">
        <f t="shared" si="6"/>
        <v>83.762146643066401</v>
      </c>
      <c r="K55" s="8">
        <v>7850</v>
      </c>
      <c r="L55" s="49">
        <v>83.839996337890597</v>
      </c>
      <c r="M55" s="9">
        <f t="shared" si="7"/>
        <v>83.832146337890592</v>
      </c>
    </row>
    <row r="56" spans="1:13" x14ac:dyDescent="0.25">
      <c r="A56" s="1">
        <v>54</v>
      </c>
      <c r="B56" s="2">
        <v>7850</v>
      </c>
      <c r="C56" s="43">
        <v>83.519996643066406</v>
      </c>
      <c r="D56" s="3">
        <f t="shared" si="4"/>
        <v>83.512146643066401</v>
      </c>
      <c r="E56" s="4">
        <v>7850</v>
      </c>
      <c r="F56" s="45">
        <v>83.669998168945298</v>
      </c>
      <c r="G56" s="5">
        <f t="shared" si="5"/>
        <v>83.662148168945293</v>
      </c>
      <c r="H56" s="6">
        <v>7850</v>
      </c>
      <c r="I56" s="47">
        <v>83.639999389648395</v>
      </c>
      <c r="J56" s="7">
        <f t="shared" si="6"/>
        <v>83.63214938964839</v>
      </c>
      <c r="K56" s="8">
        <v>7850</v>
      </c>
      <c r="L56" s="49">
        <v>83.739997863769503</v>
      </c>
      <c r="M56" s="9">
        <f t="shared" si="7"/>
        <v>83.732147863769498</v>
      </c>
    </row>
    <row r="57" spans="1:13" x14ac:dyDescent="0.25">
      <c r="A57" s="1">
        <v>55</v>
      </c>
      <c r="B57" s="2">
        <v>7850</v>
      </c>
      <c r="C57" s="43">
        <v>83.519996643066406</v>
      </c>
      <c r="D57" s="3">
        <f t="shared" si="4"/>
        <v>83.512146643066401</v>
      </c>
      <c r="E57" s="4">
        <v>7850</v>
      </c>
      <c r="F57" s="45">
        <v>83.190002441406193</v>
      </c>
      <c r="G57" s="5">
        <f t="shared" si="5"/>
        <v>83.182152441406188</v>
      </c>
      <c r="H57" s="6">
        <v>7850</v>
      </c>
      <c r="I57" s="47">
        <v>83.589996337890597</v>
      </c>
      <c r="J57" s="7">
        <f t="shared" si="6"/>
        <v>83.582146337890592</v>
      </c>
      <c r="K57" s="8">
        <v>7850</v>
      </c>
      <c r="L57" s="49">
        <v>83.510002136230398</v>
      </c>
      <c r="M57" s="9">
        <f t="shared" si="7"/>
        <v>83.502152136230393</v>
      </c>
    </row>
    <row r="58" spans="1:13" x14ac:dyDescent="0.25">
      <c r="A58" s="1">
        <v>56</v>
      </c>
      <c r="B58" s="2">
        <v>7850</v>
      </c>
      <c r="C58" s="43">
        <v>83.480003356933594</v>
      </c>
      <c r="D58" s="3">
        <f t="shared" si="4"/>
        <v>83.472153356933589</v>
      </c>
      <c r="E58" s="4">
        <v>7850</v>
      </c>
      <c r="F58" s="45">
        <v>83.5</v>
      </c>
      <c r="G58" s="5">
        <f t="shared" si="5"/>
        <v>83.492149999999995</v>
      </c>
      <c r="H58" s="6">
        <v>7850</v>
      </c>
      <c r="I58" s="47">
        <v>83.739997863769503</v>
      </c>
      <c r="J58" s="7">
        <f t="shared" si="6"/>
        <v>83.732147863769498</v>
      </c>
      <c r="K58" s="8">
        <v>7850</v>
      </c>
      <c r="L58" s="49">
        <v>83.489997863769503</v>
      </c>
      <c r="M58" s="9">
        <f t="shared" si="7"/>
        <v>83.482147863769498</v>
      </c>
    </row>
    <row r="59" spans="1:13" x14ac:dyDescent="0.25">
      <c r="A59" s="1">
        <v>57</v>
      </c>
      <c r="B59" s="2">
        <v>7850</v>
      </c>
      <c r="C59" s="43">
        <v>83.75</v>
      </c>
      <c r="D59" s="3">
        <f t="shared" si="4"/>
        <v>83.742149999999995</v>
      </c>
      <c r="E59" s="4">
        <v>7850</v>
      </c>
      <c r="F59" s="45">
        <v>83.760002136230398</v>
      </c>
      <c r="G59" s="5">
        <f t="shared" si="5"/>
        <v>83.752152136230393</v>
      </c>
      <c r="H59" s="6">
        <v>7850</v>
      </c>
      <c r="I59" s="47">
        <v>83.470001220703097</v>
      </c>
      <c r="J59" s="7">
        <f t="shared" si="6"/>
        <v>83.462151220703092</v>
      </c>
      <c r="K59" s="8">
        <v>7850</v>
      </c>
      <c r="L59" s="49">
        <v>83.559997558593693</v>
      </c>
      <c r="M59" s="9">
        <f t="shared" si="7"/>
        <v>83.552147558593688</v>
      </c>
    </row>
    <row r="60" spans="1:13" x14ac:dyDescent="0.25">
      <c r="A60" s="1">
        <v>58</v>
      </c>
      <c r="B60" s="2">
        <v>7850</v>
      </c>
      <c r="C60" s="43">
        <v>83.569999694824205</v>
      </c>
      <c r="D60" s="3">
        <f t="shared" si="4"/>
        <v>83.5621496948242</v>
      </c>
      <c r="E60" s="4">
        <v>7850</v>
      </c>
      <c r="F60" s="45">
        <v>83.569999694824205</v>
      </c>
      <c r="G60" s="5">
        <f t="shared" si="5"/>
        <v>83.5621496948242</v>
      </c>
      <c r="H60" s="6">
        <v>7850</v>
      </c>
      <c r="I60" s="47">
        <v>83.569999694824205</v>
      </c>
      <c r="J60" s="7">
        <f t="shared" si="6"/>
        <v>83.5621496948242</v>
      </c>
      <c r="K60" s="8">
        <v>7850</v>
      </c>
      <c r="L60" s="49">
        <v>83.720001220703097</v>
      </c>
      <c r="M60" s="9">
        <f t="shared" si="7"/>
        <v>83.712151220703092</v>
      </c>
    </row>
    <row r="61" spans="1:13" x14ac:dyDescent="0.25">
      <c r="A61" s="1">
        <v>59</v>
      </c>
      <c r="B61" s="2">
        <v>7850</v>
      </c>
      <c r="C61" s="43">
        <v>83.739997863769503</v>
      </c>
      <c r="D61" s="3">
        <f t="shared" si="4"/>
        <v>83.732147863769498</v>
      </c>
      <c r="E61" s="4">
        <v>7850</v>
      </c>
      <c r="F61" s="45">
        <v>83.839996337890597</v>
      </c>
      <c r="G61" s="5">
        <f t="shared" si="5"/>
        <v>83.832146337890592</v>
      </c>
      <c r="H61" s="6">
        <v>7850</v>
      </c>
      <c r="I61" s="47">
        <v>83.639999389648395</v>
      </c>
      <c r="J61" s="7">
        <f t="shared" si="6"/>
        <v>83.63214938964839</v>
      </c>
      <c r="K61" s="8">
        <v>7850</v>
      </c>
      <c r="L61" s="49">
        <v>83.529998779296804</v>
      </c>
      <c r="M61" s="9">
        <f t="shared" si="7"/>
        <v>83.522148779296799</v>
      </c>
    </row>
    <row r="62" spans="1:13" x14ac:dyDescent="0.25">
      <c r="A62" s="1">
        <v>60</v>
      </c>
      <c r="B62" s="2">
        <v>7850</v>
      </c>
      <c r="C62" s="43">
        <v>83.660003662109304</v>
      </c>
      <c r="D62" s="3">
        <f t="shared" si="4"/>
        <v>83.652153662109299</v>
      </c>
      <c r="E62" s="4">
        <v>7850</v>
      </c>
      <c r="F62" s="45">
        <v>83.589996337890597</v>
      </c>
      <c r="G62" s="5">
        <f t="shared" si="5"/>
        <v>83.582146337890592</v>
      </c>
      <c r="H62" s="6">
        <v>7850</v>
      </c>
      <c r="I62" s="47">
        <v>83.199996948242102</v>
      </c>
      <c r="J62" s="7">
        <f t="shared" si="6"/>
        <v>83.192146948242097</v>
      </c>
      <c r="K62" s="8">
        <v>7850</v>
      </c>
      <c r="L62" s="49">
        <v>83.559997558593693</v>
      </c>
      <c r="M62" s="9">
        <f t="shared" si="7"/>
        <v>83.552147558593688</v>
      </c>
    </row>
    <row r="63" spans="1:13" x14ac:dyDescent="0.25">
      <c r="A63" s="1">
        <v>61</v>
      </c>
      <c r="B63" s="2">
        <v>7850</v>
      </c>
      <c r="C63" s="43">
        <v>83.669998168945298</v>
      </c>
      <c r="D63" s="3">
        <f t="shared" si="4"/>
        <v>83.662148168945293</v>
      </c>
      <c r="E63" s="4">
        <v>7850</v>
      </c>
      <c r="F63" s="45">
        <v>83.599998474121094</v>
      </c>
      <c r="G63" s="5">
        <f t="shared" si="5"/>
        <v>83.592148474121089</v>
      </c>
      <c r="H63" s="6">
        <v>7850</v>
      </c>
      <c r="I63" s="47">
        <v>83.739997863769503</v>
      </c>
      <c r="J63" s="7">
        <f t="shared" si="6"/>
        <v>83.732147863769498</v>
      </c>
      <c r="K63" s="8">
        <v>7850</v>
      </c>
      <c r="L63" s="49">
        <v>83.629997253417898</v>
      </c>
      <c r="M63" s="9">
        <f t="shared" si="7"/>
        <v>83.622147253417893</v>
      </c>
    </row>
    <row r="64" spans="1:13" x14ac:dyDescent="0.25">
      <c r="A64" s="1">
        <v>62</v>
      </c>
      <c r="B64" s="2">
        <v>7850</v>
      </c>
      <c r="C64" s="43">
        <v>83.639999389648395</v>
      </c>
      <c r="D64" s="3">
        <f t="shared" si="4"/>
        <v>83.63214938964839</v>
      </c>
      <c r="E64" s="4">
        <v>7850</v>
      </c>
      <c r="F64" s="45">
        <v>83.769996643066406</v>
      </c>
      <c r="G64" s="5">
        <f t="shared" si="5"/>
        <v>83.762146643066401</v>
      </c>
      <c r="H64" s="6">
        <v>7850</v>
      </c>
      <c r="I64" s="47">
        <v>83.639999389648395</v>
      </c>
      <c r="J64" s="7">
        <f t="shared" si="6"/>
        <v>83.63214938964839</v>
      </c>
      <c r="K64" s="8">
        <v>7850</v>
      </c>
      <c r="L64" s="49">
        <v>83.610000610351506</v>
      </c>
      <c r="M64" s="9">
        <f t="shared" si="7"/>
        <v>83.602150610351501</v>
      </c>
    </row>
    <row r="65" spans="1:13" x14ac:dyDescent="0.25">
      <c r="A65" s="1">
        <v>63</v>
      </c>
      <c r="B65" s="2">
        <v>7850</v>
      </c>
      <c r="C65" s="43">
        <v>83.709999084472599</v>
      </c>
      <c r="D65" s="3">
        <f t="shared" si="4"/>
        <v>83.702149084472595</v>
      </c>
      <c r="E65" s="4">
        <v>7850</v>
      </c>
      <c r="F65" s="45">
        <v>83.559997558593693</v>
      </c>
      <c r="G65" s="5">
        <f t="shared" si="5"/>
        <v>83.552147558593688</v>
      </c>
      <c r="H65" s="6">
        <v>7850</v>
      </c>
      <c r="I65" s="47">
        <v>83.470001220703097</v>
      </c>
      <c r="J65" s="7">
        <f t="shared" si="6"/>
        <v>83.462151220703092</v>
      </c>
      <c r="K65" s="8">
        <v>7850</v>
      </c>
      <c r="L65" s="49">
        <v>83.589996337890597</v>
      </c>
      <c r="M65" s="9">
        <f t="shared" si="7"/>
        <v>83.582146337890592</v>
      </c>
    </row>
    <row r="66" spans="1:13" x14ac:dyDescent="0.25">
      <c r="A66" s="1">
        <v>64</v>
      </c>
      <c r="B66" s="2">
        <v>7850</v>
      </c>
      <c r="C66" s="43">
        <v>83.720001220703097</v>
      </c>
      <c r="D66" s="3">
        <f t="shared" si="4"/>
        <v>83.712151220703092</v>
      </c>
      <c r="E66" s="4">
        <v>7850</v>
      </c>
      <c r="F66" s="45">
        <v>83.519996643066406</v>
      </c>
      <c r="G66" s="5">
        <f t="shared" si="5"/>
        <v>83.512146643066401</v>
      </c>
      <c r="H66" s="6">
        <v>7850</v>
      </c>
      <c r="I66" s="47">
        <v>83.669998168945298</v>
      </c>
      <c r="J66" s="7">
        <f t="shared" si="6"/>
        <v>83.662148168945293</v>
      </c>
      <c r="K66" s="8">
        <v>7850</v>
      </c>
      <c r="L66" s="49">
        <v>83.599998474121094</v>
      </c>
      <c r="M66" s="9">
        <f t="shared" si="7"/>
        <v>83.592148474121089</v>
      </c>
    </row>
    <row r="67" spans="1:13" x14ac:dyDescent="0.25">
      <c r="A67" s="1">
        <v>65</v>
      </c>
      <c r="B67" s="2">
        <v>7850</v>
      </c>
      <c r="C67" s="43">
        <v>83.239997863769503</v>
      </c>
      <c r="D67" s="3">
        <f t="shared" ref="D67:D98" si="8">C67-(B67/1000000)</f>
        <v>83.232147863769498</v>
      </c>
      <c r="E67" s="4">
        <v>7850</v>
      </c>
      <c r="F67" s="45">
        <v>83.660003662109304</v>
      </c>
      <c r="G67" s="5">
        <f t="shared" ref="G67:G98" si="9">F67-(E67/1000000)</f>
        <v>83.652153662109299</v>
      </c>
      <c r="H67" s="6">
        <v>7850</v>
      </c>
      <c r="I67" s="47">
        <v>83.779998779296804</v>
      </c>
      <c r="J67" s="7">
        <f t="shared" ref="J67:J98" si="10">I67-(H67/1000000)</f>
        <v>83.772148779296799</v>
      </c>
      <c r="K67" s="8">
        <v>7850</v>
      </c>
      <c r="L67" s="49">
        <v>83.400001525878906</v>
      </c>
      <c r="M67" s="9">
        <f t="shared" ref="M67:M98" si="11">L67-(K67/1000000)</f>
        <v>83.392151525878901</v>
      </c>
    </row>
    <row r="68" spans="1:13" x14ac:dyDescent="0.25">
      <c r="A68" s="1">
        <v>66</v>
      </c>
      <c r="B68" s="2">
        <v>7850</v>
      </c>
      <c r="C68" s="43">
        <v>83.559997558593693</v>
      </c>
      <c r="D68" s="3">
        <f t="shared" si="8"/>
        <v>83.552147558593688</v>
      </c>
      <c r="E68" s="4">
        <v>7850</v>
      </c>
      <c r="F68" s="45">
        <v>83.690002441406193</v>
      </c>
      <c r="G68" s="5">
        <f t="shared" si="9"/>
        <v>83.682152441406188</v>
      </c>
      <c r="H68" s="6">
        <v>7850</v>
      </c>
      <c r="I68" s="47">
        <v>83.319999694824205</v>
      </c>
      <c r="J68" s="7">
        <f t="shared" si="10"/>
        <v>83.3121496948242</v>
      </c>
      <c r="K68" s="8">
        <v>7850</v>
      </c>
      <c r="L68" s="49">
        <v>83.419998168945298</v>
      </c>
      <c r="M68" s="9">
        <f t="shared" si="11"/>
        <v>83.412148168945293</v>
      </c>
    </row>
    <row r="69" spans="1:13" x14ac:dyDescent="0.25">
      <c r="A69" s="1">
        <v>67</v>
      </c>
      <c r="B69" s="2">
        <v>7850</v>
      </c>
      <c r="C69" s="43">
        <v>83.639999389648395</v>
      </c>
      <c r="D69" s="3">
        <f t="shared" si="8"/>
        <v>83.63214938964839</v>
      </c>
      <c r="E69" s="4">
        <v>7850</v>
      </c>
      <c r="F69" s="45">
        <v>83.620002746582003</v>
      </c>
      <c r="G69" s="5">
        <f t="shared" si="9"/>
        <v>83.612152746581998</v>
      </c>
      <c r="H69" s="6">
        <v>7850</v>
      </c>
      <c r="I69" s="47">
        <v>83.790000915527301</v>
      </c>
      <c r="J69" s="7">
        <f t="shared" si="10"/>
        <v>83.782150915527296</v>
      </c>
      <c r="K69" s="8">
        <v>7850</v>
      </c>
      <c r="L69" s="49">
        <v>83.599998474121094</v>
      </c>
      <c r="M69" s="9">
        <f t="shared" si="11"/>
        <v>83.592148474121089</v>
      </c>
    </row>
    <row r="70" spans="1:13" x14ac:dyDescent="0.25">
      <c r="A70" s="1">
        <v>68</v>
      </c>
      <c r="B70" s="2">
        <v>7850</v>
      </c>
      <c r="C70" s="43">
        <v>83.760002136230398</v>
      </c>
      <c r="D70" s="3">
        <f t="shared" si="8"/>
        <v>83.752152136230393</v>
      </c>
      <c r="E70" s="4">
        <v>7850</v>
      </c>
      <c r="F70" s="45">
        <v>83.709999084472599</v>
      </c>
      <c r="G70" s="5">
        <f t="shared" si="9"/>
        <v>83.702149084472595</v>
      </c>
      <c r="H70" s="6">
        <v>7850</v>
      </c>
      <c r="I70" s="47">
        <v>83.599998474121094</v>
      </c>
      <c r="J70" s="7">
        <f t="shared" si="10"/>
        <v>83.592148474121089</v>
      </c>
      <c r="K70" s="8">
        <v>7850</v>
      </c>
      <c r="L70" s="49">
        <v>83.699996948242102</v>
      </c>
      <c r="M70" s="9">
        <f t="shared" si="11"/>
        <v>83.692146948242097</v>
      </c>
    </row>
    <row r="71" spans="1:13" x14ac:dyDescent="0.25">
      <c r="A71" s="1">
        <v>69</v>
      </c>
      <c r="B71" s="2">
        <v>7850</v>
      </c>
      <c r="C71" s="43">
        <v>83.339996337890597</v>
      </c>
      <c r="D71" s="3">
        <f t="shared" si="8"/>
        <v>83.332146337890592</v>
      </c>
      <c r="E71" s="4">
        <v>7850</v>
      </c>
      <c r="F71" s="45">
        <v>83.169998168945298</v>
      </c>
      <c r="G71" s="5">
        <f t="shared" si="9"/>
        <v>83.162148168945293</v>
      </c>
      <c r="H71" s="6">
        <v>7850</v>
      </c>
      <c r="I71" s="47">
        <v>83.75</v>
      </c>
      <c r="J71" s="7">
        <f t="shared" si="10"/>
        <v>83.742149999999995</v>
      </c>
      <c r="K71" s="8">
        <v>7850</v>
      </c>
      <c r="L71" s="49">
        <v>83.5</v>
      </c>
      <c r="M71" s="9">
        <f t="shared" si="11"/>
        <v>83.492149999999995</v>
      </c>
    </row>
    <row r="72" spans="1:13" x14ac:dyDescent="0.25">
      <c r="A72" s="1">
        <v>70</v>
      </c>
      <c r="B72" s="2">
        <v>7850</v>
      </c>
      <c r="C72" s="43">
        <v>83.349998474121094</v>
      </c>
      <c r="D72" s="3">
        <f t="shared" si="8"/>
        <v>83.342148474121089</v>
      </c>
      <c r="E72" s="4">
        <v>7850</v>
      </c>
      <c r="F72" s="45">
        <v>83.150001525878906</v>
      </c>
      <c r="G72" s="5">
        <f t="shared" si="9"/>
        <v>83.142151525878901</v>
      </c>
      <c r="H72" s="6">
        <v>7850</v>
      </c>
      <c r="I72" s="47">
        <v>83.589996337890597</v>
      </c>
      <c r="J72" s="7">
        <f t="shared" si="10"/>
        <v>83.582146337890592</v>
      </c>
      <c r="K72" s="8">
        <v>7850</v>
      </c>
      <c r="L72" s="49">
        <v>83.819999694824205</v>
      </c>
      <c r="M72" s="9">
        <f t="shared" si="11"/>
        <v>83.8121496948242</v>
      </c>
    </row>
    <row r="73" spans="1:13" x14ac:dyDescent="0.25">
      <c r="A73" s="1">
        <v>71</v>
      </c>
      <c r="B73" s="2">
        <v>7850</v>
      </c>
      <c r="C73" s="43">
        <v>83.510002136230398</v>
      </c>
      <c r="D73" s="3">
        <f t="shared" si="8"/>
        <v>83.502152136230393</v>
      </c>
      <c r="E73" s="4">
        <v>7850</v>
      </c>
      <c r="F73" s="45">
        <v>83.620002746582003</v>
      </c>
      <c r="G73" s="5">
        <f t="shared" si="9"/>
        <v>83.612152746581998</v>
      </c>
      <c r="H73" s="6">
        <v>7850</v>
      </c>
      <c r="I73" s="47">
        <v>83.300003051757798</v>
      </c>
      <c r="J73" s="7">
        <f t="shared" si="10"/>
        <v>83.292153051757793</v>
      </c>
      <c r="K73" s="8">
        <v>7850</v>
      </c>
      <c r="L73" s="49">
        <v>83.519996643066406</v>
      </c>
      <c r="M73" s="9">
        <f t="shared" si="11"/>
        <v>83.512146643066401</v>
      </c>
    </row>
    <row r="74" spans="1:13" x14ac:dyDescent="0.25">
      <c r="A74" s="1">
        <v>72</v>
      </c>
      <c r="B74" s="2">
        <v>7850</v>
      </c>
      <c r="C74" s="43">
        <v>83.769996643066406</v>
      </c>
      <c r="D74" s="3">
        <f t="shared" si="8"/>
        <v>83.762146643066401</v>
      </c>
      <c r="E74" s="4">
        <v>7850</v>
      </c>
      <c r="F74" s="45">
        <v>83.389999389648395</v>
      </c>
      <c r="G74" s="5">
        <f t="shared" si="9"/>
        <v>83.38214938964839</v>
      </c>
      <c r="H74" s="6">
        <v>7850</v>
      </c>
      <c r="I74" s="47">
        <v>83.5</v>
      </c>
      <c r="J74" s="7">
        <f t="shared" si="10"/>
        <v>83.492149999999995</v>
      </c>
      <c r="K74" s="8">
        <v>7850</v>
      </c>
      <c r="L74" s="49">
        <v>83.809997558593693</v>
      </c>
      <c r="M74" s="9">
        <f t="shared" si="11"/>
        <v>83.802147558593688</v>
      </c>
    </row>
    <row r="75" spans="1:13" x14ac:dyDescent="0.25">
      <c r="A75" s="1">
        <v>73</v>
      </c>
      <c r="B75" s="2">
        <v>7850</v>
      </c>
      <c r="C75" s="43">
        <v>83.739997863769503</v>
      </c>
      <c r="D75" s="3">
        <f t="shared" si="8"/>
        <v>83.732147863769498</v>
      </c>
      <c r="E75" s="4">
        <v>7850</v>
      </c>
      <c r="F75" s="45">
        <v>83.550003051757798</v>
      </c>
      <c r="G75" s="5">
        <f t="shared" si="9"/>
        <v>83.542153051757793</v>
      </c>
      <c r="H75" s="6">
        <v>7850</v>
      </c>
      <c r="I75" s="47">
        <v>83.379997253417898</v>
      </c>
      <c r="J75" s="7">
        <f t="shared" si="10"/>
        <v>83.372147253417893</v>
      </c>
      <c r="K75" s="8">
        <v>7850</v>
      </c>
      <c r="L75" s="49">
        <v>83.690002441406193</v>
      </c>
      <c r="M75" s="9">
        <f t="shared" si="11"/>
        <v>83.682152441406188</v>
      </c>
    </row>
    <row r="76" spans="1:13" x14ac:dyDescent="0.25">
      <c r="A76" s="1">
        <v>74</v>
      </c>
      <c r="B76" s="2">
        <v>7850</v>
      </c>
      <c r="C76" s="43">
        <v>83.620002746582003</v>
      </c>
      <c r="D76" s="3">
        <f t="shared" si="8"/>
        <v>83.612152746581998</v>
      </c>
      <c r="E76" s="4">
        <v>7850</v>
      </c>
      <c r="F76" s="45">
        <v>83.440002441406193</v>
      </c>
      <c r="G76" s="5">
        <f t="shared" si="9"/>
        <v>83.432152441406188</v>
      </c>
      <c r="H76" s="6">
        <v>7850</v>
      </c>
      <c r="I76" s="47">
        <v>83.760002136230398</v>
      </c>
      <c r="J76" s="7">
        <f t="shared" si="10"/>
        <v>83.752152136230393</v>
      </c>
      <c r="K76" s="8">
        <v>7850</v>
      </c>
      <c r="L76" s="49">
        <v>83.730003356933594</v>
      </c>
      <c r="M76" s="9">
        <f t="shared" si="11"/>
        <v>83.722153356933589</v>
      </c>
    </row>
    <row r="77" spans="1:13" x14ac:dyDescent="0.25">
      <c r="A77" s="1">
        <v>75</v>
      </c>
      <c r="B77" s="2">
        <v>7850</v>
      </c>
      <c r="C77" s="43">
        <v>83.459999084472599</v>
      </c>
      <c r="D77" s="3">
        <f t="shared" si="8"/>
        <v>83.452149084472595</v>
      </c>
      <c r="E77" s="4">
        <v>7850</v>
      </c>
      <c r="F77" s="45">
        <v>83.730003356933594</v>
      </c>
      <c r="G77" s="5">
        <f t="shared" si="9"/>
        <v>83.722153356933589</v>
      </c>
      <c r="H77" s="6">
        <v>7850</v>
      </c>
      <c r="I77" s="47">
        <v>83.769996643066406</v>
      </c>
      <c r="J77" s="7">
        <f t="shared" si="10"/>
        <v>83.762146643066401</v>
      </c>
      <c r="K77" s="8">
        <v>7850</v>
      </c>
      <c r="L77" s="49">
        <v>83.660003662109304</v>
      </c>
      <c r="M77" s="9">
        <f t="shared" si="11"/>
        <v>83.652153662109299</v>
      </c>
    </row>
    <row r="78" spans="1:13" x14ac:dyDescent="0.25">
      <c r="A78" s="1">
        <v>76</v>
      </c>
      <c r="B78" s="2">
        <v>7850</v>
      </c>
      <c r="C78" s="43">
        <v>83.550003051757798</v>
      </c>
      <c r="D78" s="3">
        <f t="shared" si="8"/>
        <v>83.542153051757793</v>
      </c>
      <c r="E78" s="4">
        <v>7850</v>
      </c>
      <c r="F78" s="45">
        <v>83.800003051757798</v>
      </c>
      <c r="G78" s="5">
        <f t="shared" si="9"/>
        <v>83.792153051757793</v>
      </c>
      <c r="H78" s="6">
        <v>7850</v>
      </c>
      <c r="I78" s="47">
        <v>83.220001220703097</v>
      </c>
      <c r="J78" s="7">
        <f t="shared" si="10"/>
        <v>83.212151220703092</v>
      </c>
      <c r="K78" s="8">
        <v>7850</v>
      </c>
      <c r="L78" s="49">
        <v>83.360000610351506</v>
      </c>
      <c r="M78" s="9">
        <f t="shared" si="11"/>
        <v>83.352150610351501</v>
      </c>
    </row>
    <row r="79" spans="1:13" x14ac:dyDescent="0.25">
      <c r="A79" s="1">
        <v>77</v>
      </c>
      <c r="B79" s="2">
        <v>7850</v>
      </c>
      <c r="C79" s="43">
        <v>83.559997558593693</v>
      </c>
      <c r="D79" s="3">
        <f t="shared" si="8"/>
        <v>83.552147558593688</v>
      </c>
      <c r="E79" s="4">
        <v>7850</v>
      </c>
      <c r="F79" s="45">
        <v>83.580001831054602</v>
      </c>
      <c r="G79" s="5">
        <f t="shared" si="9"/>
        <v>83.572151831054597</v>
      </c>
      <c r="H79" s="6">
        <v>7850</v>
      </c>
      <c r="I79" s="47">
        <v>83.849998474121094</v>
      </c>
      <c r="J79" s="7">
        <f t="shared" si="10"/>
        <v>83.842148474121089</v>
      </c>
      <c r="K79" s="8">
        <v>7850</v>
      </c>
      <c r="L79" s="49">
        <v>83.349998474121094</v>
      </c>
      <c r="M79" s="9">
        <f t="shared" si="11"/>
        <v>83.342148474121089</v>
      </c>
    </row>
    <row r="80" spans="1:13" x14ac:dyDescent="0.25">
      <c r="A80" s="1">
        <v>78</v>
      </c>
      <c r="B80" s="2">
        <v>7850</v>
      </c>
      <c r="C80" s="43">
        <v>83.779998779296804</v>
      </c>
      <c r="D80" s="3">
        <f t="shared" si="8"/>
        <v>83.772148779296799</v>
      </c>
      <c r="E80" s="4">
        <v>7850</v>
      </c>
      <c r="F80" s="45">
        <v>83.480003356933594</v>
      </c>
      <c r="G80" s="5">
        <f t="shared" si="9"/>
        <v>83.472153356933589</v>
      </c>
      <c r="H80" s="6">
        <v>7850</v>
      </c>
      <c r="I80" s="47">
        <v>83.779998779296804</v>
      </c>
      <c r="J80" s="7">
        <f t="shared" si="10"/>
        <v>83.772148779296799</v>
      </c>
      <c r="K80" s="8">
        <v>7850</v>
      </c>
      <c r="L80" s="49">
        <v>83.629997253417898</v>
      </c>
      <c r="M80" s="9">
        <f t="shared" si="11"/>
        <v>83.622147253417893</v>
      </c>
    </row>
    <row r="81" spans="1:13" x14ac:dyDescent="0.25">
      <c r="A81" s="1">
        <v>79</v>
      </c>
      <c r="B81" s="2">
        <v>7850</v>
      </c>
      <c r="C81" s="43">
        <v>83.580001831054602</v>
      </c>
      <c r="D81" s="3">
        <f t="shared" si="8"/>
        <v>83.572151831054597</v>
      </c>
      <c r="E81" s="4">
        <v>7850</v>
      </c>
      <c r="F81" s="45">
        <v>83.599998474121094</v>
      </c>
      <c r="G81" s="5">
        <f t="shared" si="9"/>
        <v>83.592148474121089</v>
      </c>
      <c r="H81" s="6">
        <v>7850</v>
      </c>
      <c r="I81" s="47">
        <v>83.709999084472599</v>
      </c>
      <c r="J81" s="7">
        <f t="shared" si="10"/>
        <v>83.702149084472595</v>
      </c>
      <c r="K81" s="8">
        <v>7850</v>
      </c>
      <c r="L81" s="49">
        <v>83.569999694824205</v>
      </c>
      <c r="M81" s="9">
        <f t="shared" si="11"/>
        <v>83.5621496948242</v>
      </c>
    </row>
    <row r="82" spans="1:13" x14ac:dyDescent="0.25">
      <c r="A82" s="1">
        <v>80</v>
      </c>
      <c r="B82" s="2">
        <v>7850</v>
      </c>
      <c r="C82" s="43">
        <v>83.660003662109304</v>
      </c>
      <c r="D82" s="3">
        <f t="shared" si="8"/>
        <v>83.652153662109299</v>
      </c>
      <c r="E82" s="4">
        <v>7850</v>
      </c>
      <c r="F82" s="45">
        <v>83.739997863769503</v>
      </c>
      <c r="G82" s="5">
        <f t="shared" si="9"/>
        <v>83.732147863769498</v>
      </c>
      <c r="H82" s="6">
        <v>7850</v>
      </c>
      <c r="I82" s="47">
        <v>83.480003356933594</v>
      </c>
      <c r="J82" s="7">
        <f t="shared" si="10"/>
        <v>83.472153356933589</v>
      </c>
      <c r="K82" s="8">
        <v>7850</v>
      </c>
      <c r="L82" s="49">
        <v>83.760002136230398</v>
      </c>
      <c r="M82" s="9">
        <f t="shared" si="11"/>
        <v>83.752152136230393</v>
      </c>
    </row>
    <row r="83" spans="1:13" x14ac:dyDescent="0.25">
      <c r="A83" s="1">
        <v>81</v>
      </c>
      <c r="B83" s="2">
        <v>7850</v>
      </c>
      <c r="C83" s="43">
        <v>83.730003356933594</v>
      </c>
      <c r="D83" s="3">
        <f t="shared" si="8"/>
        <v>83.722153356933589</v>
      </c>
      <c r="E83" s="4">
        <v>7850</v>
      </c>
      <c r="F83" s="45">
        <v>83.730003356933594</v>
      </c>
      <c r="G83" s="5">
        <f t="shared" si="9"/>
        <v>83.722153356933589</v>
      </c>
      <c r="H83" s="6">
        <v>7850</v>
      </c>
      <c r="I83" s="47">
        <v>83.5</v>
      </c>
      <c r="J83" s="7">
        <f t="shared" si="10"/>
        <v>83.492149999999995</v>
      </c>
      <c r="K83" s="8">
        <v>7850</v>
      </c>
      <c r="L83" s="49">
        <v>83.669998168945298</v>
      </c>
      <c r="M83" s="9">
        <f t="shared" si="11"/>
        <v>83.662148168945293</v>
      </c>
    </row>
    <row r="84" spans="1:13" x14ac:dyDescent="0.25">
      <c r="A84" s="1">
        <v>82</v>
      </c>
      <c r="B84" s="2">
        <v>7850</v>
      </c>
      <c r="C84" s="43">
        <v>83.75</v>
      </c>
      <c r="D84" s="3">
        <f t="shared" si="8"/>
        <v>83.742149999999995</v>
      </c>
      <c r="E84" s="4">
        <v>7850</v>
      </c>
      <c r="F84" s="45">
        <v>83.690002441406193</v>
      </c>
      <c r="G84" s="5">
        <f t="shared" si="9"/>
        <v>83.682152441406188</v>
      </c>
      <c r="H84" s="6">
        <v>7850</v>
      </c>
      <c r="I84" s="47">
        <v>83.75</v>
      </c>
      <c r="J84" s="7">
        <f t="shared" si="10"/>
        <v>83.742149999999995</v>
      </c>
      <c r="K84" s="8">
        <v>7850</v>
      </c>
      <c r="L84" s="49">
        <v>83.580001831054602</v>
      </c>
      <c r="M84" s="9">
        <f t="shared" si="11"/>
        <v>83.572151831054597</v>
      </c>
    </row>
    <row r="85" spans="1:13" x14ac:dyDescent="0.25">
      <c r="A85" s="1">
        <v>83</v>
      </c>
      <c r="B85" s="2">
        <v>7850</v>
      </c>
      <c r="C85" s="43">
        <v>83.849998474121094</v>
      </c>
      <c r="D85" s="3">
        <f t="shared" si="8"/>
        <v>83.842148474121089</v>
      </c>
      <c r="E85" s="4">
        <v>7850</v>
      </c>
      <c r="F85" s="45">
        <v>83.589996337890597</v>
      </c>
      <c r="G85" s="5">
        <f t="shared" si="9"/>
        <v>83.582146337890592</v>
      </c>
      <c r="H85" s="6">
        <v>7850</v>
      </c>
      <c r="I85" s="47">
        <v>83.620002746582003</v>
      </c>
      <c r="J85" s="7">
        <f t="shared" si="10"/>
        <v>83.612152746581998</v>
      </c>
      <c r="K85" s="8">
        <v>7850</v>
      </c>
      <c r="L85" s="49">
        <v>83.529998779296804</v>
      </c>
      <c r="M85" s="9">
        <f t="shared" si="11"/>
        <v>83.522148779296799</v>
      </c>
    </row>
    <row r="86" spans="1:13" x14ac:dyDescent="0.25">
      <c r="A86" s="1">
        <v>84</v>
      </c>
      <c r="B86" s="2">
        <v>7850</v>
      </c>
      <c r="C86" s="43">
        <v>83.75</v>
      </c>
      <c r="D86" s="3">
        <f t="shared" si="8"/>
        <v>83.742149999999995</v>
      </c>
      <c r="E86" s="4">
        <v>7850</v>
      </c>
      <c r="F86" s="45">
        <v>83.580001831054602</v>
      </c>
      <c r="G86" s="5">
        <f t="shared" si="9"/>
        <v>83.572151831054597</v>
      </c>
      <c r="H86" s="6">
        <v>7850</v>
      </c>
      <c r="I86" s="47">
        <v>83.690002441406193</v>
      </c>
      <c r="J86" s="7">
        <f t="shared" si="10"/>
        <v>83.682152441406188</v>
      </c>
      <c r="K86" s="8">
        <v>7850</v>
      </c>
      <c r="L86" s="49">
        <v>83.669998168945298</v>
      </c>
      <c r="M86" s="9">
        <f t="shared" si="11"/>
        <v>83.662148168945293</v>
      </c>
    </row>
    <row r="87" spans="1:13" x14ac:dyDescent="0.25">
      <c r="A87" s="1">
        <v>85</v>
      </c>
      <c r="B87" s="2">
        <v>7850</v>
      </c>
      <c r="C87" s="43">
        <v>83.489997863769503</v>
      </c>
      <c r="D87" s="3">
        <f t="shared" si="8"/>
        <v>83.482147863769498</v>
      </c>
      <c r="E87" s="4">
        <v>7850</v>
      </c>
      <c r="F87" s="45">
        <v>83.519996643066406</v>
      </c>
      <c r="G87" s="5">
        <f t="shared" si="9"/>
        <v>83.512146643066401</v>
      </c>
      <c r="H87" s="6">
        <v>7850</v>
      </c>
      <c r="I87" s="47">
        <v>83.839996337890597</v>
      </c>
      <c r="J87" s="7">
        <f t="shared" si="10"/>
        <v>83.832146337890592</v>
      </c>
      <c r="K87" s="8">
        <v>7850</v>
      </c>
      <c r="L87" s="49">
        <v>83.769996643066406</v>
      </c>
      <c r="M87" s="9">
        <f t="shared" si="11"/>
        <v>83.762146643066401</v>
      </c>
    </row>
    <row r="88" spans="1:13" x14ac:dyDescent="0.25">
      <c r="A88" s="1">
        <v>86</v>
      </c>
      <c r="B88" s="2">
        <v>7850</v>
      </c>
      <c r="C88" s="43">
        <v>83.599998474121094</v>
      </c>
      <c r="D88" s="3">
        <f t="shared" si="8"/>
        <v>83.592148474121089</v>
      </c>
      <c r="E88" s="4">
        <v>7850</v>
      </c>
      <c r="F88" s="45">
        <v>83.620002746582003</v>
      </c>
      <c r="G88" s="5">
        <f t="shared" si="9"/>
        <v>83.612152746581998</v>
      </c>
      <c r="H88" s="6">
        <v>7850</v>
      </c>
      <c r="I88" s="47">
        <v>83.809997558593693</v>
      </c>
      <c r="J88" s="7">
        <f t="shared" si="10"/>
        <v>83.802147558593688</v>
      </c>
      <c r="K88" s="8">
        <v>7850</v>
      </c>
      <c r="L88" s="49">
        <v>83.339996337890597</v>
      </c>
      <c r="M88" s="9">
        <f t="shared" si="11"/>
        <v>83.332146337890592</v>
      </c>
    </row>
    <row r="89" spans="1:13" x14ac:dyDescent="0.25">
      <c r="A89" s="1">
        <v>87</v>
      </c>
      <c r="B89" s="2">
        <v>7850</v>
      </c>
      <c r="C89" s="43">
        <v>83.510002136230398</v>
      </c>
      <c r="D89" s="3">
        <f t="shared" si="8"/>
        <v>83.502152136230393</v>
      </c>
      <c r="E89" s="4">
        <v>7850</v>
      </c>
      <c r="F89" s="45">
        <v>83.680000305175696</v>
      </c>
      <c r="G89" s="5">
        <f t="shared" si="9"/>
        <v>83.672150305175691</v>
      </c>
      <c r="H89" s="6">
        <v>7850</v>
      </c>
      <c r="I89" s="47">
        <v>83.599998474121094</v>
      </c>
      <c r="J89" s="7">
        <f t="shared" si="10"/>
        <v>83.592148474121089</v>
      </c>
      <c r="K89" s="8">
        <v>7850</v>
      </c>
      <c r="L89" s="49">
        <v>83.699996948242102</v>
      </c>
      <c r="M89" s="9">
        <f t="shared" si="11"/>
        <v>83.692146948242097</v>
      </c>
    </row>
    <row r="90" spans="1:13" x14ac:dyDescent="0.25">
      <c r="A90" s="1">
        <v>88</v>
      </c>
      <c r="B90" s="2">
        <v>7850</v>
      </c>
      <c r="C90" s="43">
        <v>83.569999694824205</v>
      </c>
      <c r="D90" s="3">
        <f t="shared" si="8"/>
        <v>83.5621496948242</v>
      </c>
      <c r="E90" s="4">
        <v>7850</v>
      </c>
      <c r="F90" s="45">
        <v>83.519996643066406</v>
      </c>
      <c r="G90" s="5">
        <f t="shared" si="9"/>
        <v>83.512146643066401</v>
      </c>
      <c r="H90" s="6">
        <v>7850</v>
      </c>
      <c r="I90" s="47">
        <v>83.819999694824205</v>
      </c>
      <c r="J90" s="7">
        <f t="shared" si="10"/>
        <v>83.8121496948242</v>
      </c>
      <c r="K90" s="8">
        <v>7850</v>
      </c>
      <c r="L90" s="49">
        <v>83.470001220703097</v>
      </c>
      <c r="M90" s="9">
        <f t="shared" si="11"/>
        <v>83.462151220703092</v>
      </c>
    </row>
    <row r="91" spans="1:13" x14ac:dyDescent="0.25">
      <c r="A91" s="1">
        <v>89</v>
      </c>
      <c r="B91" s="2">
        <v>7850</v>
      </c>
      <c r="C91" s="43">
        <v>83.220001220703097</v>
      </c>
      <c r="D91" s="3">
        <f t="shared" si="8"/>
        <v>83.212151220703092</v>
      </c>
      <c r="E91" s="4">
        <v>7850</v>
      </c>
      <c r="F91" s="45">
        <v>83.75</v>
      </c>
      <c r="G91" s="5">
        <f t="shared" si="9"/>
        <v>83.742149999999995</v>
      </c>
      <c r="H91" s="6">
        <v>7850</v>
      </c>
      <c r="I91" s="47">
        <v>83.519996643066406</v>
      </c>
      <c r="J91" s="7">
        <f t="shared" si="10"/>
        <v>83.512146643066401</v>
      </c>
      <c r="K91" s="8">
        <v>7850</v>
      </c>
      <c r="L91" s="49">
        <v>83.769996643066406</v>
      </c>
      <c r="M91" s="9">
        <f t="shared" si="11"/>
        <v>83.762146643066401</v>
      </c>
    </row>
    <row r="92" spans="1:13" x14ac:dyDescent="0.25">
      <c r="A92" s="1">
        <v>90</v>
      </c>
      <c r="B92" s="2">
        <v>7850</v>
      </c>
      <c r="C92" s="43">
        <v>83.389999389648395</v>
      </c>
      <c r="D92" s="3">
        <f t="shared" si="8"/>
        <v>83.38214938964839</v>
      </c>
      <c r="E92" s="4">
        <v>7850</v>
      </c>
      <c r="F92" s="45">
        <v>83.559997558593693</v>
      </c>
      <c r="G92" s="5">
        <f t="shared" si="9"/>
        <v>83.552147558593688</v>
      </c>
      <c r="H92" s="6">
        <v>7850</v>
      </c>
      <c r="I92" s="47">
        <v>83.690002441406193</v>
      </c>
      <c r="J92" s="7">
        <f t="shared" si="10"/>
        <v>83.682152441406188</v>
      </c>
      <c r="K92" s="8">
        <v>7850</v>
      </c>
      <c r="L92" s="49">
        <v>83.470001220703097</v>
      </c>
      <c r="M92" s="9">
        <f t="shared" si="11"/>
        <v>83.462151220703092</v>
      </c>
    </row>
    <row r="93" spans="1:13" x14ac:dyDescent="0.25">
      <c r="A93" s="1">
        <v>91</v>
      </c>
      <c r="B93" s="2">
        <v>7850</v>
      </c>
      <c r="C93" s="43">
        <v>83.690002441406193</v>
      </c>
      <c r="D93" s="3">
        <f t="shared" si="8"/>
        <v>83.682152441406188</v>
      </c>
      <c r="E93" s="4">
        <v>7850</v>
      </c>
      <c r="F93" s="45">
        <v>83.650001525878906</v>
      </c>
      <c r="G93" s="5">
        <f t="shared" si="9"/>
        <v>83.642151525878901</v>
      </c>
      <c r="H93" s="6">
        <v>7850</v>
      </c>
      <c r="I93" s="47">
        <v>83.349998474121094</v>
      </c>
      <c r="J93" s="7">
        <f t="shared" si="10"/>
        <v>83.342148474121089</v>
      </c>
      <c r="K93" s="8">
        <v>7850</v>
      </c>
      <c r="L93" s="49">
        <v>83.430000305175696</v>
      </c>
      <c r="M93" s="9">
        <f t="shared" si="11"/>
        <v>83.422150305175691</v>
      </c>
    </row>
    <row r="94" spans="1:13" x14ac:dyDescent="0.25">
      <c r="A94" s="1">
        <v>92</v>
      </c>
      <c r="B94" s="2">
        <v>7850</v>
      </c>
      <c r="C94" s="43">
        <v>83.699996948242102</v>
      </c>
      <c r="D94" s="3">
        <f t="shared" si="8"/>
        <v>83.692146948242097</v>
      </c>
      <c r="E94" s="4">
        <v>7850</v>
      </c>
      <c r="F94" s="45">
        <v>83.639999389648395</v>
      </c>
      <c r="G94" s="5">
        <f t="shared" si="9"/>
        <v>83.63214938964839</v>
      </c>
      <c r="H94" s="6">
        <v>7850</v>
      </c>
      <c r="I94" s="47">
        <v>83.370002746582003</v>
      </c>
      <c r="J94" s="7">
        <f t="shared" si="10"/>
        <v>83.362152746581998</v>
      </c>
      <c r="K94" s="8">
        <v>7850</v>
      </c>
      <c r="L94" s="49">
        <v>83.620002746582003</v>
      </c>
      <c r="M94" s="9">
        <f t="shared" si="11"/>
        <v>83.612152746581998</v>
      </c>
    </row>
    <row r="95" spans="1:13" x14ac:dyDescent="0.25">
      <c r="A95" s="1">
        <v>93</v>
      </c>
      <c r="B95" s="2">
        <v>7850</v>
      </c>
      <c r="C95" s="43">
        <v>83.400001525878906</v>
      </c>
      <c r="D95" s="3">
        <f t="shared" si="8"/>
        <v>83.392151525878901</v>
      </c>
      <c r="E95" s="4">
        <v>7850</v>
      </c>
      <c r="F95" s="45">
        <v>83.330001831054602</v>
      </c>
      <c r="G95" s="5">
        <f t="shared" si="9"/>
        <v>83.322151831054597</v>
      </c>
      <c r="H95" s="16">
        <v>7850</v>
      </c>
      <c r="I95" s="48">
        <v>83.860000610351506</v>
      </c>
      <c r="J95" s="17">
        <f t="shared" si="10"/>
        <v>83.852150610351501</v>
      </c>
      <c r="K95" s="8">
        <v>7850</v>
      </c>
      <c r="L95" s="49">
        <v>83.709999084472599</v>
      </c>
      <c r="M95" s="9">
        <f t="shared" si="11"/>
        <v>83.702149084472595</v>
      </c>
    </row>
    <row r="96" spans="1:13" x14ac:dyDescent="0.25">
      <c r="A96" s="1">
        <v>94</v>
      </c>
      <c r="B96" s="2">
        <v>7850</v>
      </c>
      <c r="C96" s="43">
        <v>83.669998168945298</v>
      </c>
      <c r="D96" s="3">
        <f t="shared" si="8"/>
        <v>83.662148168945293</v>
      </c>
      <c r="E96" s="4">
        <v>7850</v>
      </c>
      <c r="F96" s="45">
        <v>83.769996643066406</v>
      </c>
      <c r="G96" s="5">
        <f t="shared" si="9"/>
        <v>83.762146643066401</v>
      </c>
      <c r="H96" s="6">
        <v>7850</v>
      </c>
      <c r="I96" s="47">
        <v>83.639999389648395</v>
      </c>
      <c r="J96" s="7">
        <f t="shared" si="10"/>
        <v>83.63214938964839</v>
      </c>
      <c r="K96" s="8">
        <v>7850</v>
      </c>
      <c r="L96" s="49">
        <v>83.269996643066406</v>
      </c>
      <c r="M96" s="9">
        <f t="shared" si="11"/>
        <v>83.262146643066401</v>
      </c>
    </row>
    <row r="97" spans="1:22" x14ac:dyDescent="0.25">
      <c r="A97" s="1">
        <v>95</v>
      </c>
      <c r="B97" s="2">
        <v>7850</v>
      </c>
      <c r="C97" s="43">
        <v>83.790000915527301</v>
      </c>
      <c r="D97" s="3">
        <f t="shared" si="8"/>
        <v>83.782150915527296</v>
      </c>
      <c r="E97" s="4">
        <v>7850</v>
      </c>
      <c r="F97" s="45">
        <v>83.589996337890597</v>
      </c>
      <c r="G97" s="5">
        <f t="shared" si="9"/>
        <v>83.582146337890592</v>
      </c>
      <c r="H97" s="6">
        <v>7850</v>
      </c>
      <c r="I97" s="47">
        <v>83.580001831054602</v>
      </c>
      <c r="J97" s="7">
        <f t="shared" si="10"/>
        <v>83.572151831054597</v>
      </c>
      <c r="K97" s="8">
        <v>7850</v>
      </c>
      <c r="L97" s="49">
        <v>83.769996643066406</v>
      </c>
      <c r="M97" s="9">
        <f t="shared" si="11"/>
        <v>83.762146643066401</v>
      </c>
    </row>
    <row r="98" spans="1:22" x14ac:dyDescent="0.25">
      <c r="A98" s="1">
        <v>96</v>
      </c>
      <c r="B98" s="2">
        <v>7850</v>
      </c>
      <c r="C98" s="43">
        <v>83.730003356933594</v>
      </c>
      <c r="D98" s="3">
        <f t="shared" si="8"/>
        <v>83.722153356933589</v>
      </c>
      <c r="E98" s="14">
        <v>7850</v>
      </c>
      <c r="F98" s="46">
        <v>83.889999389648395</v>
      </c>
      <c r="G98" s="15">
        <f t="shared" si="9"/>
        <v>83.88214938964839</v>
      </c>
      <c r="H98" s="6">
        <v>7850</v>
      </c>
      <c r="I98" s="47">
        <v>83.800003051757798</v>
      </c>
      <c r="J98" s="7">
        <f t="shared" si="10"/>
        <v>83.792153051757793</v>
      </c>
      <c r="K98" s="8">
        <v>7850</v>
      </c>
      <c r="L98" s="49">
        <v>83.330001831054602</v>
      </c>
      <c r="M98" s="9">
        <f t="shared" si="11"/>
        <v>83.322151831054597</v>
      </c>
    </row>
    <row r="99" spans="1:22" x14ac:dyDescent="0.25">
      <c r="A99" s="1">
        <v>97</v>
      </c>
      <c r="B99" s="2">
        <v>7850</v>
      </c>
      <c r="C99" s="43">
        <v>83.610000610351506</v>
      </c>
      <c r="D99" s="3">
        <f t="shared" ref="D99:D130" si="12">C99-(B99/1000000)</f>
        <v>83.602150610351501</v>
      </c>
      <c r="E99" s="4">
        <v>7850</v>
      </c>
      <c r="F99" s="45">
        <v>83.089996337890597</v>
      </c>
      <c r="G99" s="5">
        <f t="shared" ref="G99:G130" si="13">F99-(E99/1000000)</f>
        <v>83.082146337890592</v>
      </c>
      <c r="H99" s="6">
        <v>7850</v>
      </c>
      <c r="I99" s="47">
        <v>83.669998168945298</v>
      </c>
      <c r="J99" s="7">
        <f t="shared" ref="J99:J130" si="14">I99-(H99/1000000)</f>
        <v>83.662148168945293</v>
      </c>
      <c r="K99" s="8">
        <v>7850</v>
      </c>
      <c r="L99" s="49">
        <v>83.25</v>
      </c>
      <c r="M99" s="9">
        <f t="shared" ref="M99:M130" si="15">L99-(K99/1000000)</f>
        <v>83.242149999999995</v>
      </c>
    </row>
    <row r="100" spans="1:22" x14ac:dyDescent="0.25">
      <c r="A100" s="1">
        <v>98</v>
      </c>
      <c r="B100" s="2">
        <v>7850</v>
      </c>
      <c r="C100" s="43">
        <v>83.620002746582003</v>
      </c>
      <c r="D100" s="3">
        <f t="shared" si="12"/>
        <v>83.612152746581998</v>
      </c>
      <c r="E100" s="4">
        <v>7850</v>
      </c>
      <c r="F100" s="45">
        <v>83.730003356933594</v>
      </c>
      <c r="G100" s="5">
        <f t="shared" si="13"/>
        <v>83.722153356933589</v>
      </c>
      <c r="H100" s="6">
        <v>7850</v>
      </c>
      <c r="I100" s="47">
        <v>83.419998168945298</v>
      </c>
      <c r="J100" s="7">
        <f t="shared" si="14"/>
        <v>83.412148168945293</v>
      </c>
      <c r="K100" s="8">
        <v>7850</v>
      </c>
      <c r="L100" s="49">
        <v>83.699996948242102</v>
      </c>
      <c r="M100" s="9">
        <f t="shared" si="15"/>
        <v>83.692146948242097</v>
      </c>
    </row>
    <row r="101" spans="1:22" x14ac:dyDescent="0.25">
      <c r="A101" s="1">
        <v>99</v>
      </c>
      <c r="B101" s="2">
        <v>7850</v>
      </c>
      <c r="C101" s="43">
        <v>83.129997253417898</v>
      </c>
      <c r="D101" s="3">
        <f t="shared" si="12"/>
        <v>83.122147253417893</v>
      </c>
      <c r="E101" s="4">
        <v>7850</v>
      </c>
      <c r="F101" s="45">
        <v>83.489997863769503</v>
      </c>
      <c r="G101" s="5">
        <f t="shared" si="13"/>
        <v>83.482147863769498</v>
      </c>
      <c r="H101" s="6">
        <v>7850</v>
      </c>
      <c r="I101" s="47">
        <v>83.809997558593693</v>
      </c>
      <c r="J101" s="7">
        <f t="shared" si="14"/>
        <v>83.802147558593688</v>
      </c>
      <c r="K101" s="8">
        <v>7850</v>
      </c>
      <c r="L101" s="49">
        <v>83.529998779296804</v>
      </c>
      <c r="M101" s="9">
        <f t="shared" si="15"/>
        <v>83.522148779296799</v>
      </c>
    </row>
    <row r="102" spans="1:22" x14ac:dyDescent="0.25">
      <c r="A102" s="1">
        <v>100</v>
      </c>
      <c r="B102" s="2">
        <v>7850</v>
      </c>
      <c r="C102" s="43">
        <v>83.690002441406193</v>
      </c>
      <c r="D102" s="3">
        <f t="shared" si="12"/>
        <v>83.682152441406188</v>
      </c>
      <c r="E102" s="4">
        <v>7850</v>
      </c>
      <c r="F102" s="45">
        <v>83.769996643066406</v>
      </c>
      <c r="G102" s="5">
        <f t="shared" si="13"/>
        <v>83.762146643066401</v>
      </c>
      <c r="H102" s="6">
        <v>7850</v>
      </c>
      <c r="I102" s="47">
        <v>83.730003356933594</v>
      </c>
      <c r="J102" s="7">
        <f t="shared" si="14"/>
        <v>83.722153356933589</v>
      </c>
      <c r="K102" s="8">
        <v>7850</v>
      </c>
      <c r="L102" s="49">
        <v>83.199996948242102</v>
      </c>
      <c r="M102" s="9">
        <f t="shared" si="15"/>
        <v>83.192146948242097</v>
      </c>
    </row>
    <row r="103" spans="1:22" s="11" customFormat="1" x14ac:dyDescent="0.25">
      <c r="A103" s="11" t="s">
        <v>8</v>
      </c>
      <c r="B103" s="11">
        <f>AVERAGE(B3:B102)</f>
        <v>7850</v>
      </c>
      <c r="C103" s="42">
        <f t="shared" ref="C103:M103" si="16">AVERAGE(C3:C102)</f>
        <v>83.597699966430667</v>
      </c>
      <c r="D103" s="11">
        <f t="shared" si="16"/>
        <v>83.589849966430677</v>
      </c>
      <c r="E103" s="11">
        <f t="shared" si="16"/>
        <v>7850</v>
      </c>
      <c r="F103" s="42">
        <f t="shared" si="16"/>
        <v>83.590999908447245</v>
      </c>
      <c r="G103" s="11">
        <f t="shared" si="16"/>
        <v>83.583149908447282</v>
      </c>
      <c r="H103" s="11">
        <f t="shared" si="16"/>
        <v>7850</v>
      </c>
      <c r="I103" s="42">
        <f t="shared" si="16"/>
        <v>83.600599899291979</v>
      </c>
      <c r="J103" s="11">
        <f t="shared" si="16"/>
        <v>83.592749899292016</v>
      </c>
      <c r="K103" s="11">
        <f t="shared" si="16"/>
        <v>7850</v>
      </c>
      <c r="L103" s="42">
        <f t="shared" si="16"/>
        <v>83.581899566650378</v>
      </c>
      <c r="M103" s="11">
        <f t="shared" si="16"/>
        <v>83.574049566650416</v>
      </c>
    </row>
    <row r="104" spans="1:22" s="11" customFormat="1" x14ac:dyDescent="0.25">
      <c r="A104" s="11" t="s">
        <v>9</v>
      </c>
      <c r="B104" s="11">
        <f t="shared" ref="B104:M104" si="17">STDEV(B3:B102)</f>
        <v>0</v>
      </c>
      <c r="C104" s="11">
        <f t="shared" si="17"/>
        <v>0.18170846647615713</v>
      </c>
      <c r="D104" s="11">
        <f t="shared" si="17"/>
        <v>0.18170846647615727</v>
      </c>
      <c r="E104" s="11">
        <f t="shared" si="17"/>
        <v>0</v>
      </c>
      <c r="F104" s="11">
        <f t="shared" si="17"/>
        <v>0.18404262872344201</v>
      </c>
      <c r="G104" s="11">
        <f t="shared" si="17"/>
        <v>0.18404262872344201</v>
      </c>
      <c r="H104" s="11">
        <f t="shared" si="17"/>
        <v>0</v>
      </c>
      <c r="I104" s="11">
        <f t="shared" si="17"/>
        <v>0.15930884051493824</v>
      </c>
      <c r="J104" s="11">
        <f t="shared" si="17"/>
        <v>0.15930884051493824</v>
      </c>
      <c r="K104" s="11">
        <f t="shared" si="17"/>
        <v>0</v>
      </c>
      <c r="L104" s="11">
        <f t="shared" si="17"/>
        <v>0.17207987062102029</v>
      </c>
      <c r="M104" s="11">
        <f t="shared" si="17"/>
        <v>0.17207987062102031</v>
      </c>
    </row>
    <row r="105" spans="1:22" x14ac:dyDescent="0.25">
      <c r="B105" s="1">
        <v>7850</v>
      </c>
      <c r="C105" s="20">
        <f>COUNTIF(B3:B102,B105)/100</f>
        <v>1</v>
      </c>
      <c r="D105"/>
      <c r="E105" s="1">
        <v>7850</v>
      </c>
      <c r="F105" s="20">
        <f>COUNTIF(E3:E102,E105)/100</f>
        <v>1</v>
      </c>
      <c r="G105"/>
      <c r="H105" s="1">
        <v>7850</v>
      </c>
      <c r="I105" s="20">
        <f>COUNTIF(H3:H102,H105)/100</f>
        <v>1</v>
      </c>
      <c r="J105"/>
      <c r="K105" s="1">
        <v>7850</v>
      </c>
      <c r="L105" s="20">
        <f>COUNTIF(K3:K102,K105)/100</f>
        <v>1</v>
      </c>
      <c r="M105"/>
      <c r="N105" s="23" t="s">
        <v>20</v>
      </c>
      <c r="O105" s="24"/>
      <c r="P105" s="24" t="s">
        <v>21</v>
      </c>
      <c r="Q105" s="24"/>
      <c r="R105" s="24" t="s">
        <v>23</v>
      </c>
      <c r="S105" s="24"/>
      <c r="T105" s="24" t="s">
        <v>24</v>
      </c>
      <c r="U105" s="25"/>
    </row>
    <row r="106" spans="1:22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 s="26" t="s">
        <v>25</v>
      </c>
      <c r="O106" s="27" t="s">
        <v>27</v>
      </c>
      <c r="P106" s="27" t="s">
        <v>25</v>
      </c>
      <c r="Q106" s="27" t="s">
        <v>28</v>
      </c>
      <c r="R106" s="27" t="s">
        <v>29</v>
      </c>
      <c r="S106" s="27" t="s">
        <v>26</v>
      </c>
      <c r="T106" s="27" t="s">
        <v>25</v>
      </c>
      <c r="U106" s="28" t="s">
        <v>26</v>
      </c>
    </row>
    <row r="107" spans="1:22" x14ac:dyDescent="0.25">
      <c r="B107"/>
      <c r="C107" t="s">
        <v>10</v>
      </c>
      <c r="D107" t="s">
        <v>11</v>
      </c>
      <c r="E107" t="s">
        <v>12</v>
      </c>
      <c r="F107" t="s">
        <v>13</v>
      </c>
      <c r="G107"/>
      <c r="H107"/>
      <c r="I107"/>
      <c r="J107"/>
      <c r="K107"/>
      <c r="L107"/>
      <c r="M107"/>
      <c r="N107" s="39">
        <v>7850</v>
      </c>
      <c r="O107" s="34">
        <v>1</v>
      </c>
      <c r="P107" s="33">
        <v>7850</v>
      </c>
      <c r="Q107" s="34">
        <v>1</v>
      </c>
      <c r="R107" s="33">
        <v>7850</v>
      </c>
      <c r="S107" s="34">
        <v>1</v>
      </c>
      <c r="T107" s="33">
        <v>7850</v>
      </c>
      <c r="U107" s="40">
        <v>1</v>
      </c>
    </row>
    <row r="108" spans="1:22" x14ac:dyDescent="0.25">
      <c r="B108" s="21" t="s">
        <v>14</v>
      </c>
      <c r="C108" s="51">
        <f>MIN(C3:C102)/100</f>
        <v>0.83019996643066407</v>
      </c>
      <c r="D108" s="51">
        <f>MIN(F3:F102)/100</f>
        <v>0.82690002441406196</v>
      </c>
      <c r="E108" s="51">
        <f>MIN(I3:I102)/100</f>
        <v>0.83190002441406197</v>
      </c>
      <c r="F108" s="51">
        <f>MIN(L3:L102)/100</f>
        <v>0.83069999694824204</v>
      </c>
      <c r="G108"/>
      <c r="H108"/>
      <c r="I108"/>
      <c r="J108"/>
      <c r="K108"/>
      <c r="L108"/>
      <c r="M108"/>
      <c r="N108" s="32"/>
      <c r="O108" s="29"/>
      <c r="P108" s="30"/>
      <c r="Q108" s="31"/>
      <c r="R108" s="30"/>
      <c r="S108" s="31"/>
      <c r="T108" s="32"/>
      <c r="U108" s="32"/>
    </row>
    <row r="109" spans="1:22" x14ac:dyDescent="0.25">
      <c r="B109" s="22" t="s">
        <v>15</v>
      </c>
      <c r="C109" s="51">
        <f xml:space="preserve"> PERCENTILE(C3:C102, 0.25)/100</f>
        <v>0.83497499465942382</v>
      </c>
      <c r="D109" s="51">
        <f xml:space="preserve"> PERCENTILE(F3:F102, 0.25)/100</f>
        <v>0.83519996643066408</v>
      </c>
      <c r="E109" s="51">
        <f xml:space="preserve"> PERCENTILE(I3:I102, 0.25)/100</f>
        <v>0.83495000839233402</v>
      </c>
      <c r="F109" s="51">
        <f xml:space="preserve"> PERCENTILE(L3:L102, 0.25)/100</f>
        <v>0.83497499465942382</v>
      </c>
      <c r="G109"/>
      <c r="H109"/>
      <c r="I109"/>
      <c r="J109"/>
      <c r="K109"/>
      <c r="L109"/>
      <c r="M109"/>
      <c r="N109" s="35"/>
      <c r="O109" s="24" t="s">
        <v>19</v>
      </c>
      <c r="P109" s="24"/>
      <c r="Q109" s="24" t="s">
        <v>21</v>
      </c>
      <c r="R109" s="24"/>
      <c r="S109" s="24" t="s">
        <v>22</v>
      </c>
      <c r="T109" s="24"/>
      <c r="U109" s="24" t="s">
        <v>24</v>
      </c>
      <c r="V109" s="25"/>
    </row>
    <row r="110" spans="1:22" x14ac:dyDescent="0.25">
      <c r="B110" s="21" t="s">
        <v>16</v>
      </c>
      <c r="C110" s="51">
        <f xml:space="preserve"> PERCENTILE(C3:C102, 0.5)/100</f>
        <v>0.83615001678466749</v>
      </c>
      <c r="D110" s="51">
        <f xml:space="preserve"> PERCENTILE(F3:F102, 0.5)/100</f>
        <v>0.83620002746582001</v>
      </c>
      <c r="E110" s="51">
        <f xml:space="preserve"> PERCENTILE(I3:I102, 0.5)/100</f>
        <v>0.83620002746582001</v>
      </c>
      <c r="F110" s="51">
        <f xml:space="preserve"> PERCENTILE(L3:L102, 0.5)/100</f>
        <v>0.83589996337890593</v>
      </c>
      <c r="G110"/>
      <c r="H110"/>
      <c r="I110"/>
      <c r="J110"/>
      <c r="K110"/>
      <c r="L110"/>
      <c r="M110"/>
      <c r="N110" s="26"/>
      <c r="O110" s="27" t="s">
        <v>30</v>
      </c>
      <c r="P110" s="27" t="s">
        <v>31</v>
      </c>
      <c r="Q110" s="27" t="s">
        <v>30</v>
      </c>
      <c r="R110" s="27" t="s">
        <v>31</v>
      </c>
      <c r="S110" s="27" t="s">
        <v>32</v>
      </c>
      <c r="T110" s="27" t="s">
        <v>33</v>
      </c>
      <c r="U110" s="27" t="s">
        <v>30</v>
      </c>
      <c r="V110" s="28" t="s">
        <v>34</v>
      </c>
    </row>
    <row r="111" spans="1:22" x14ac:dyDescent="0.25">
      <c r="B111" s="21" t="s">
        <v>17</v>
      </c>
      <c r="C111" s="51">
        <f xml:space="preserve"> PERCENTILE(C3:C102, 0.75)/100</f>
        <v>0.83732501983642582</v>
      </c>
      <c r="D111" s="51">
        <f xml:space="preserve"> PERCENTILE(F3:F102, 0.75)/100</f>
        <v>0.837200012207031</v>
      </c>
      <c r="E111" s="51">
        <f xml:space="preserve"> PERCENTILE(I3:I102, 0.75)/100</f>
        <v>0.83730003356933591</v>
      </c>
      <c r="F111" s="51">
        <f xml:space="preserve"> PERCENTILE(L3:L102, 0.75)/100</f>
        <v>0.83699996948242106</v>
      </c>
      <c r="G111"/>
      <c r="H111"/>
      <c r="I111"/>
      <c r="J111"/>
      <c r="K111"/>
      <c r="L111"/>
      <c r="M111"/>
      <c r="N111" s="26" t="s">
        <v>29</v>
      </c>
      <c r="O111" s="36">
        <v>7850</v>
      </c>
      <c r="P111" s="36">
        <v>0</v>
      </c>
      <c r="Q111" s="36">
        <v>7850</v>
      </c>
      <c r="R111" s="36">
        <v>0</v>
      </c>
      <c r="S111" s="36">
        <v>7850</v>
      </c>
      <c r="T111" s="36">
        <v>0</v>
      </c>
      <c r="U111" s="36">
        <v>7850</v>
      </c>
      <c r="V111" s="37">
        <v>0</v>
      </c>
    </row>
    <row r="112" spans="1:22" x14ac:dyDescent="0.25">
      <c r="B112" s="21" t="s">
        <v>18</v>
      </c>
      <c r="C112" s="51">
        <f>MAX(C3:C102)/100</f>
        <v>0.83980003356933597</v>
      </c>
      <c r="D112" s="51">
        <f>MAX(F3:F102)/100</f>
        <v>0.83889999389648395</v>
      </c>
      <c r="E112" s="51">
        <f>MAX(I3:I102)/100</f>
        <v>0.83860000610351504</v>
      </c>
      <c r="F112" s="51">
        <f>MAX(L3:L102)/100</f>
        <v>0.83970001220703094</v>
      </c>
      <c r="G112"/>
      <c r="H112"/>
      <c r="I112"/>
      <c r="J112"/>
      <c r="K112"/>
      <c r="L112"/>
      <c r="M112"/>
      <c r="N112" s="38" t="s">
        <v>35</v>
      </c>
      <c r="O112" s="53">
        <v>83.597699966430667</v>
      </c>
      <c r="P112" s="53">
        <v>0.18170846647615713</v>
      </c>
      <c r="Q112" s="53">
        <v>83.590999908447245</v>
      </c>
      <c r="R112" s="53">
        <v>0.18404262872344201</v>
      </c>
      <c r="S112" s="53">
        <v>83.600599899291979</v>
      </c>
      <c r="T112" s="53">
        <v>0.15930884051493824</v>
      </c>
      <c r="U112" s="53">
        <v>83.581899566650378</v>
      </c>
      <c r="V112" s="54">
        <v>0.17207987062102029</v>
      </c>
    </row>
    <row r="113" spans="2:16" x14ac:dyDescent="0.25">
      <c r="B113"/>
      <c r="C113"/>
      <c r="D113"/>
      <c r="E113"/>
      <c r="F113"/>
      <c r="G113"/>
      <c r="H113"/>
      <c r="I113"/>
      <c r="J113"/>
      <c r="K113"/>
      <c r="L113"/>
      <c r="M113"/>
    </row>
    <row r="114" spans="2:16" x14ac:dyDescent="0.25">
      <c r="B114"/>
      <c r="C114" s="55">
        <f>C108-F108</f>
        <v>-5.0003051757796513E-4</v>
      </c>
      <c r="D114" s="55">
        <f>D108-F108</f>
        <v>-3.7999725341800739E-3</v>
      </c>
      <c r="E114" s="55">
        <f>E108-F108</f>
        <v>1.2000274658199306E-3</v>
      </c>
      <c r="F114" s="55"/>
      <c r="G114"/>
      <c r="H114"/>
      <c r="I114"/>
      <c r="J114"/>
      <c r="K114"/>
      <c r="L114"/>
      <c r="M114"/>
      <c r="N114" s="41" t="s">
        <v>36</v>
      </c>
      <c r="O114" s="52">
        <v>83.41</v>
      </c>
      <c r="P114" s="1">
        <f>O114/100</f>
        <v>0.83409999999999995</v>
      </c>
    </row>
    <row r="115" spans="2:16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 s="1">
        <v>5</v>
      </c>
      <c r="O115" s="52">
        <v>83.98</v>
      </c>
      <c r="P115" s="1">
        <f>O115/100</f>
        <v>0.83979999999999999</v>
      </c>
    </row>
    <row r="116" spans="2:16" x14ac:dyDescent="0.25">
      <c r="B116"/>
      <c r="C116"/>
      <c r="D116"/>
      <c r="E116"/>
      <c r="F116"/>
      <c r="G116"/>
      <c r="H116"/>
      <c r="I116"/>
      <c r="J116"/>
      <c r="K116"/>
      <c r="L116"/>
      <c r="M116"/>
    </row>
    <row r="117" spans="2:16" x14ac:dyDescent="0.25">
      <c r="B117"/>
      <c r="C117"/>
      <c r="D117"/>
      <c r="E117"/>
      <c r="F117"/>
      <c r="G117"/>
      <c r="H117"/>
      <c r="I117"/>
      <c r="J117"/>
      <c r="K117"/>
      <c r="L117"/>
      <c r="M117"/>
    </row>
    <row r="118" spans="2:16" x14ac:dyDescent="0.25">
      <c r="B118"/>
      <c r="C118"/>
      <c r="D118"/>
      <c r="E118"/>
      <c r="F118"/>
      <c r="G118"/>
      <c r="H118"/>
      <c r="I118"/>
      <c r="J118"/>
      <c r="K118"/>
      <c r="L118"/>
      <c r="M118"/>
    </row>
    <row r="119" spans="2:16" x14ac:dyDescent="0.25">
      <c r="B119"/>
      <c r="C119"/>
      <c r="D119"/>
      <c r="E119"/>
      <c r="F119"/>
      <c r="G119"/>
      <c r="H119"/>
      <c r="I119"/>
      <c r="J119"/>
      <c r="K119"/>
      <c r="L119"/>
      <c r="M119"/>
    </row>
    <row r="120" spans="2:16" x14ac:dyDescent="0.25">
      <c r="B120"/>
      <c r="C120"/>
      <c r="D120"/>
      <c r="E120"/>
      <c r="F120"/>
      <c r="G120"/>
      <c r="H120"/>
      <c r="I120"/>
      <c r="J120"/>
      <c r="K120"/>
      <c r="L120"/>
      <c r="M120"/>
    </row>
    <row r="121" spans="2:16" x14ac:dyDescent="0.25">
      <c r="B121"/>
      <c r="C121"/>
      <c r="D121"/>
      <c r="E121"/>
      <c r="F121"/>
      <c r="G121"/>
      <c r="H121"/>
      <c r="I121"/>
      <c r="J121"/>
      <c r="K121"/>
      <c r="L121"/>
      <c r="M121"/>
    </row>
    <row r="122" spans="2:16" x14ac:dyDescent="0.25">
      <c r="B122"/>
      <c r="C122"/>
      <c r="D122"/>
      <c r="E122"/>
      <c r="F122"/>
      <c r="G122"/>
      <c r="H122"/>
      <c r="I122"/>
      <c r="J122"/>
      <c r="K122"/>
      <c r="L122"/>
      <c r="M122"/>
    </row>
    <row r="123" spans="2:16" x14ac:dyDescent="0.25">
      <c r="B123"/>
      <c r="C123"/>
      <c r="D123"/>
      <c r="E123"/>
      <c r="F123"/>
      <c r="G123"/>
      <c r="H123"/>
      <c r="I123"/>
      <c r="J123"/>
      <c r="K123"/>
      <c r="L123"/>
      <c r="M123"/>
    </row>
    <row r="124" spans="2:16" x14ac:dyDescent="0.25">
      <c r="B124"/>
      <c r="C124"/>
      <c r="D124"/>
      <c r="E124"/>
      <c r="F124"/>
      <c r="G124"/>
      <c r="H124"/>
      <c r="I124"/>
      <c r="J124"/>
      <c r="K124"/>
      <c r="L124"/>
      <c r="M124"/>
    </row>
    <row r="125" spans="2:16" x14ac:dyDescent="0.25">
      <c r="B125"/>
      <c r="C125"/>
      <c r="D125"/>
      <c r="E125"/>
      <c r="F125"/>
      <c r="G125"/>
      <c r="H125"/>
      <c r="I125"/>
      <c r="J125"/>
      <c r="K125"/>
      <c r="L125"/>
      <c r="M125"/>
    </row>
    <row r="126" spans="2:16" x14ac:dyDescent="0.25">
      <c r="B126"/>
      <c r="C126"/>
      <c r="D126"/>
      <c r="E126"/>
      <c r="F126"/>
      <c r="G126"/>
      <c r="H126"/>
      <c r="I126"/>
      <c r="J126"/>
      <c r="K126"/>
      <c r="L126"/>
      <c r="M126"/>
    </row>
    <row r="127" spans="2:16" x14ac:dyDescent="0.25">
      <c r="B127"/>
      <c r="C127"/>
      <c r="D127"/>
      <c r="E127"/>
      <c r="F127"/>
      <c r="G127"/>
      <c r="H127"/>
      <c r="I127"/>
      <c r="J127"/>
      <c r="K127"/>
      <c r="L127"/>
      <c r="M127"/>
    </row>
    <row r="128" spans="2:16" x14ac:dyDescent="0.25">
      <c r="B128"/>
      <c r="C128"/>
      <c r="D128"/>
      <c r="E128"/>
      <c r="F128"/>
      <c r="G128"/>
      <c r="H128"/>
      <c r="I128"/>
      <c r="J128"/>
      <c r="K128"/>
      <c r="L128"/>
      <c r="M128"/>
    </row>
    <row r="129" spans="2:13" x14ac:dyDescent="0.25">
      <c r="B129"/>
      <c r="C129"/>
      <c r="D129"/>
      <c r="E129"/>
      <c r="F129"/>
      <c r="G129"/>
      <c r="H129"/>
      <c r="I129"/>
      <c r="J129"/>
      <c r="K129"/>
      <c r="L129"/>
      <c r="M129"/>
    </row>
    <row r="130" spans="2:13" x14ac:dyDescent="0.25">
      <c r="B130"/>
      <c r="C130"/>
      <c r="D130"/>
      <c r="E130"/>
      <c r="F130"/>
      <c r="G130"/>
      <c r="H130"/>
      <c r="I130"/>
      <c r="J130"/>
      <c r="K130"/>
      <c r="L130"/>
      <c r="M130"/>
    </row>
    <row r="131" spans="2:13" x14ac:dyDescent="0.25">
      <c r="B131"/>
      <c r="C131"/>
      <c r="D131"/>
      <c r="E131"/>
      <c r="F131"/>
      <c r="G131"/>
      <c r="H131"/>
      <c r="I131"/>
      <c r="J131"/>
      <c r="K131"/>
      <c r="L131"/>
      <c r="M131"/>
    </row>
    <row r="132" spans="2:13" x14ac:dyDescent="0.25">
      <c r="B132"/>
      <c r="C132"/>
      <c r="D132"/>
      <c r="E132"/>
      <c r="F132"/>
      <c r="G132"/>
      <c r="H132"/>
      <c r="I132"/>
      <c r="J132"/>
      <c r="K132"/>
      <c r="L132"/>
      <c r="M132"/>
    </row>
    <row r="133" spans="2:13" x14ac:dyDescent="0.25">
      <c r="B133"/>
      <c r="C133"/>
      <c r="D133"/>
      <c r="E133"/>
      <c r="F133"/>
      <c r="G133"/>
      <c r="H133"/>
      <c r="I133"/>
      <c r="J133"/>
      <c r="K133"/>
      <c r="L133"/>
      <c r="M133"/>
    </row>
    <row r="134" spans="2:13" x14ac:dyDescent="0.25">
      <c r="B134"/>
      <c r="C134"/>
      <c r="D134"/>
      <c r="E134"/>
      <c r="F134"/>
      <c r="G134"/>
      <c r="H134"/>
      <c r="I134"/>
      <c r="J134"/>
      <c r="K134"/>
      <c r="L134"/>
      <c r="M134"/>
    </row>
    <row r="135" spans="2:13" x14ac:dyDescent="0.25">
      <c r="B135"/>
      <c r="C135"/>
      <c r="D135"/>
      <c r="E135"/>
      <c r="F135"/>
      <c r="G135"/>
      <c r="H135"/>
      <c r="I135"/>
      <c r="J135"/>
      <c r="K135"/>
      <c r="L135"/>
      <c r="M135"/>
    </row>
    <row r="136" spans="2:13" x14ac:dyDescent="0.25">
      <c r="B136"/>
      <c r="C136"/>
      <c r="D136"/>
      <c r="E136"/>
      <c r="F136"/>
      <c r="G136"/>
      <c r="H136"/>
      <c r="I136"/>
      <c r="J136"/>
      <c r="K136"/>
      <c r="L136"/>
      <c r="M136"/>
    </row>
    <row r="137" spans="2:13" x14ac:dyDescent="0.25">
      <c r="B137"/>
      <c r="C137"/>
      <c r="D137"/>
      <c r="E137"/>
      <c r="F137"/>
      <c r="G137"/>
      <c r="H137"/>
      <c r="I137"/>
      <c r="J137"/>
      <c r="K137"/>
      <c r="L137"/>
      <c r="M137"/>
    </row>
    <row r="138" spans="2:13" x14ac:dyDescent="0.25">
      <c r="B138"/>
      <c r="C138"/>
      <c r="D138"/>
      <c r="E138"/>
      <c r="F138"/>
      <c r="G138"/>
      <c r="H138"/>
      <c r="I138"/>
      <c r="J138"/>
      <c r="K138"/>
      <c r="L138"/>
      <c r="M138"/>
    </row>
    <row r="139" spans="2:13" x14ac:dyDescent="0.25">
      <c r="B139"/>
      <c r="C139"/>
      <c r="D139"/>
      <c r="E139"/>
      <c r="F139"/>
      <c r="G139"/>
      <c r="H139"/>
      <c r="I139"/>
      <c r="J139"/>
      <c r="K139"/>
      <c r="L139"/>
      <c r="M139"/>
    </row>
    <row r="140" spans="2:13" x14ac:dyDescent="0.25">
      <c r="B140"/>
      <c r="C140"/>
      <c r="D140"/>
      <c r="E140"/>
      <c r="F140"/>
      <c r="G140"/>
      <c r="H140"/>
      <c r="I140"/>
      <c r="J140"/>
      <c r="K140"/>
      <c r="L140"/>
      <c r="M140"/>
    </row>
    <row r="141" spans="2:13" x14ac:dyDescent="0.25">
      <c r="B141"/>
      <c r="C141"/>
      <c r="D141"/>
      <c r="E141"/>
      <c r="F141"/>
      <c r="G141"/>
      <c r="H141"/>
      <c r="I141"/>
      <c r="J141"/>
      <c r="K141"/>
      <c r="L141"/>
      <c r="M141"/>
    </row>
    <row r="142" spans="2:13" x14ac:dyDescent="0.25">
      <c r="B142"/>
      <c r="C142"/>
      <c r="D142"/>
      <c r="E142"/>
      <c r="F142"/>
      <c r="G142"/>
      <c r="H142"/>
      <c r="I142"/>
      <c r="J142"/>
      <c r="K142"/>
      <c r="L142"/>
      <c r="M142"/>
    </row>
    <row r="143" spans="2:13" x14ac:dyDescent="0.25">
      <c r="B143"/>
      <c r="C143"/>
      <c r="D143"/>
      <c r="E143"/>
      <c r="F143"/>
      <c r="G143"/>
      <c r="H143"/>
      <c r="I143"/>
      <c r="J143"/>
      <c r="K143"/>
      <c r="L143"/>
      <c r="M143"/>
    </row>
    <row r="144" spans="2:13" x14ac:dyDescent="0.25">
      <c r="B144"/>
      <c r="C144"/>
      <c r="D144"/>
      <c r="E144"/>
      <c r="F144"/>
      <c r="G144"/>
      <c r="H144"/>
      <c r="I144"/>
      <c r="J144"/>
      <c r="K144"/>
      <c r="L144"/>
      <c r="M144"/>
    </row>
    <row r="145" spans="2:13" x14ac:dyDescent="0.25">
      <c r="B145"/>
      <c r="C145"/>
      <c r="D145"/>
      <c r="E145"/>
      <c r="F145"/>
      <c r="G145"/>
      <c r="H145"/>
      <c r="I145"/>
      <c r="J145"/>
      <c r="K145"/>
      <c r="L145"/>
      <c r="M145"/>
    </row>
    <row r="146" spans="2:13" x14ac:dyDescent="0.25">
      <c r="B146"/>
      <c r="C146"/>
      <c r="D146"/>
      <c r="E146"/>
      <c r="F146"/>
      <c r="G146"/>
      <c r="H146"/>
      <c r="I146"/>
      <c r="J146"/>
      <c r="K146"/>
      <c r="L146"/>
      <c r="M146"/>
    </row>
    <row r="147" spans="2:13" x14ac:dyDescent="0.25">
      <c r="B147"/>
      <c r="C147"/>
      <c r="D147"/>
      <c r="E147"/>
      <c r="F147"/>
      <c r="G147"/>
      <c r="H147"/>
      <c r="I147"/>
      <c r="J147"/>
      <c r="K147"/>
      <c r="L147"/>
      <c r="M147"/>
    </row>
    <row r="148" spans="2:13" x14ac:dyDescent="0.25">
      <c r="B148"/>
      <c r="C148"/>
      <c r="D148"/>
      <c r="E148"/>
      <c r="F148"/>
      <c r="G148"/>
      <c r="H148"/>
      <c r="I148"/>
      <c r="J148"/>
      <c r="K148"/>
      <c r="L148"/>
      <c r="M148"/>
    </row>
    <row r="149" spans="2:13" x14ac:dyDescent="0.25">
      <c r="B149"/>
      <c r="C149"/>
      <c r="D149"/>
      <c r="E149"/>
      <c r="F149"/>
      <c r="G149"/>
      <c r="H149"/>
      <c r="I149"/>
      <c r="J149"/>
      <c r="K149"/>
      <c r="L149"/>
      <c r="M149"/>
    </row>
    <row r="150" spans="2:13" x14ac:dyDescent="0.25">
      <c r="B150"/>
      <c r="C150"/>
      <c r="D150"/>
      <c r="E150"/>
      <c r="F150"/>
      <c r="G150"/>
      <c r="H150"/>
      <c r="I150"/>
      <c r="J150"/>
      <c r="K150"/>
      <c r="L150"/>
      <c r="M150"/>
    </row>
    <row r="151" spans="2:13" x14ac:dyDescent="0.25">
      <c r="B151"/>
      <c r="C151"/>
      <c r="D151"/>
      <c r="E151"/>
      <c r="F151"/>
      <c r="G151"/>
      <c r="H151"/>
      <c r="I151"/>
      <c r="J151"/>
      <c r="K151"/>
      <c r="L151"/>
      <c r="M151"/>
    </row>
    <row r="152" spans="2:13" x14ac:dyDescent="0.25">
      <c r="B152"/>
      <c r="C152"/>
      <c r="D152"/>
      <c r="E152"/>
      <c r="F152"/>
      <c r="G152"/>
      <c r="H152"/>
      <c r="I152"/>
      <c r="J152"/>
      <c r="K152"/>
      <c r="L152"/>
      <c r="M152"/>
    </row>
    <row r="153" spans="2:13" x14ac:dyDescent="0.25">
      <c r="B153"/>
      <c r="C153"/>
      <c r="D153"/>
      <c r="E153"/>
      <c r="F153"/>
      <c r="G153"/>
      <c r="H153"/>
      <c r="I153"/>
      <c r="J153"/>
      <c r="K153"/>
      <c r="L153"/>
      <c r="M153"/>
    </row>
    <row r="154" spans="2:13" x14ac:dyDescent="0.25">
      <c r="B154"/>
      <c r="C154"/>
      <c r="D154"/>
      <c r="E154"/>
      <c r="F154"/>
      <c r="G154"/>
      <c r="H154"/>
      <c r="I154"/>
      <c r="J154"/>
      <c r="K154"/>
      <c r="L154"/>
      <c r="M154"/>
    </row>
    <row r="155" spans="2:13" x14ac:dyDescent="0.25">
      <c r="B155"/>
      <c r="C155"/>
      <c r="D155"/>
      <c r="E155"/>
      <c r="F155"/>
      <c r="G155"/>
      <c r="H155"/>
      <c r="I155"/>
      <c r="J155"/>
      <c r="K155"/>
      <c r="L155"/>
      <c r="M155"/>
    </row>
    <row r="156" spans="2:13" x14ac:dyDescent="0.25">
      <c r="B156"/>
      <c r="C156"/>
      <c r="D156"/>
      <c r="E156"/>
      <c r="F156"/>
      <c r="G156"/>
      <c r="H156"/>
      <c r="I156"/>
      <c r="J156"/>
      <c r="K156"/>
      <c r="L156"/>
      <c r="M156"/>
    </row>
    <row r="157" spans="2:13" x14ac:dyDescent="0.25">
      <c r="B157"/>
      <c r="C157"/>
      <c r="D157"/>
      <c r="E157"/>
      <c r="F157"/>
      <c r="G157"/>
      <c r="H157"/>
      <c r="I157"/>
      <c r="J157"/>
      <c r="K157"/>
      <c r="L157"/>
      <c r="M157"/>
    </row>
    <row r="158" spans="2:13" x14ac:dyDescent="0.25">
      <c r="B158"/>
      <c r="C158"/>
      <c r="D158"/>
      <c r="E158"/>
      <c r="F158"/>
      <c r="G158"/>
      <c r="H158"/>
      <c r="I158"/>
      <c r="J158"/>
      <c r="K158"/>
      <c r="L158"/>
      <c r="M158"/>
    </row>
    <row r="159" spans="2:13" x14ac:dyDescent="0.25">
      <c r="B159"/>
      <c r="C159"/>
      <c r="D159"/>
      <c r="E159"/>
      <c r="F159"/>
      <c r="G159"/>
      <c r="H159"/>
      <c r="I159"/>
      <c r="J159"/>
      <c r="K159"/>
      <c r="L159"/>
      <c r="M159"/>
    </row>
    <row r="160" spans="2:13" x14ac:dyDescent="0.25">
      <c r="B160"/>
      <c r="C160"/>
      <c r="D160"/>
      <c r="E160"/>
      <c r="F160"/>
      <c r="G160"/>
      <c r="H160"/>
      <c r="I160"/>
      <c r="J160"/>
      <c r="K160"/>
      <c r="L160"/>
      <c r="M160"/>
    </row>
    <row r="161" spans="2:13" x14ac:dyDescent="0.25">
      <c r="B161"/>
      <c r="C161"/>
      <c r="D161"/>
      <c r="E161"/>
      <c r="F161"/>
      <c r="G161"/>
      <c r="H161"/>
      <c r="I161"/>
      <c r="J161"/>
      <c r="K161"/>
      <c r="L161"/>
      <c r="M161"/>
    </row>
    <row r="162" spans="2:13" x14ac:dyDescent="0.25">
      <c r="B162"/>
      <c r="C162"/>
      <c r="D162"/>
      <c r="E162"/>
      <c r="F162"/>
      <c r="G162"/>
      <c r="H162"/>
      <c r="I162"/>
      <c r="J162"/>
      <c r="K162"/>
      <c r="L162"/>
      <c r="M162"/>
    </row>
    <row r="163" spans="2:13" x14ac:dyDescent="0.25">
      <c r="B163"/>
      <c r="C163"/>
      <c r="D163"/>
      <c r="E163"/>
      <c r="F163"/>
      <c r="G163"/>
      <c r="H163"/>
      <c r="I163"/>
      <c r="J163"/>
      <c r="K163"/>
      <c r="L163"/>
      <c r="M163"/>
    </row>
    <row r="164" spans="2:13" x14ac:dyDescent="0.25">
      <c r="B164"/>
      <c r="C164"/>
      <c r="D164"/>
      <c r="E164"/>
      <c r="F164"/>
      <c r="G164"/>
      <c r="H164"/>
      <c r="I164"/>
      <c r="J164"/>
      <c r="K164"/>
      <c r="L164"/>
      <c r="M164"/>
    </row>
    <row r="165" spans="2:13" x14ac:dyDescent="0.25">
      <c r="B165"/>
      <c r="C165"/>
      <c r="D165"/>
      <c r="E165"/>
      <c r="F165"/>
      <c r="G165"/>
      <c r="H165"/>
      <c r="I165"/>
      <c r="J165"/>
      <c r="K165"/>
      <c r="L165"/>
      <c r="M165"/>
    </row>
    <row r="166" spans="2:13" x14ac:dyDescent="0.25">
      <c r="B166"/>
      <c r="C166"/>
      <c r="D166"/>
      <c r="E166"/>
      <c r="F166"/>
      <c r="G166"/>
      <c r="H166"/>
      <c r="I166"/>
      <c r="J166"/>
      <c r="K166"/>
      <c r="L166"/>
      <c r="M166"/>
    </row>
    <row r="167" spans="2:13" x14ac:dyDescent="0.25">
      <c r="B167"/>
      <c r="C167"/>
      <c r="D167"/>
      <c r="E167"/>
      <c r="F167"/>
      <c r="G167"/>
      <c r="H167"/>
      <c r="I167"/>
      <c r="J167"/>
      <c r="K167"/>
      <c r="L167"/>
      <c r="M167"/>
    </row>
    <row r="168" spans="2:13" x14ac:dyDescent="0.25">
      <c r="B168"/>
      <c r="C168"/>
      <c r="D168"/>
      <c r="E168"/>
      <c r="F168"/>
      <c r="G168"/>
      <c r="H168"/>
      <c r="I168"/>
      <c r="J168"/>
      <c r="K168"/>
      <c r="L168"/>
      <c r="M168"/>
    </row>
    <row r="169" spans="2:13" x14ac:dyDescent="0.25">
      <c r="B169"/>
      <c r="C169"/>
      <c r="D169"/>
      <c r="E169"/>
      <c r="F169"/>
      <c r="G169"/>
      <c r="H169"/>
      <c r="I169"/>
      <c r="J169"/>
      <c r="K169"/>
      <c r="L169"/>
      <c r="M169"/>
    </row>
    <row r="170" spans="2:13" x14ac:dyDescent="0.25">
      <c r="B170"/>
      <c r="C170"/>
      <c r="D170"/>
      <c r="E170"/>
      <c r="F170"/>
      <c r="G170"/>
      <c r="H170"/>
      <c r="I170"/>
      <c r="J170"/>
      <c r="K170"/>
      <c r="L170"/>
      <c r="M170"/>
    </row>
    <row r="171" spans="2:13" x14ac:dyDescent="0.25">
      <c r="B171"/>
      <c r="C171"/>
      <c r="D171"/>
      <c r="E171"/>
      <c r="F171"/>
      <c r="G171"/>
      <c r="H171"/>
      <c r="I171"/>
      <c r="J171"/>
      <c r="K171"/>
      <c r="L171"/>
      <c r="M171"/>
    </row>
    <row r="172" spans="2:13" x14ac:dyDescent="0.25">
      <c r="B172"/>
      <c r="C172"/>
      <c r="D172"/>
      <c r="E172"/>
      <c r="F172"/>
      <c r="G172"/>
      <c r="H172"/>
      <c r="I172"/>
      <c r="J172"/>
      <c r="K172"/>
      <c r="L172"/>
      <c r="M172"/>
    </row>
    <row r="173" spans="2:13" x14ac:dyDescent="0.25">
      <c r="B173"/>
      <c r="C173"/>
      <c r="D173"/>
      <c r="E173"/>
      <c r="F173"/>
      <c r="G173"/>
      <c r="H173"/>
      <c r="I173"/>
      <c r="J173"/>
      <c r="K173"/>
      <c r="L173"/>
      <c r="M173"/>
    </row>
    <row r="174" spans="2:13" x14ac:dyDescent="0.25">
      <c r="B174"/>
      <c r="C174"/>
      <c r="D174"/>
      <c r="E174"/>
      <c r="F174"/>
      <c r="G174"/>
      <c r="H174"/>
      <c r="I174"/>
      <c r="J174"/>
      <c r="K174"/>
      <c r="L174"/>
      <c r="M174"/>
    </row>
    <row r="175" spans="2:13" x14ac:dyDescent="0.25">
      <c r="B175"/>
      <c r="C175"/>
      <c r="D175"/>
      <c r="E175"/>
      <c r="F175"/>
      <c r="G175"/>
      <c r="H175"/>
      <c r="I175"/>
      <c r="J175"/>
      <c r="K175"/>
      <c r="L175"/>
      <c r="M175"/>
    </row>
    <row r="176" spans="2:13" x14ac:dyDescent="0.25">
      <c r="B176"/>
      <c r="C176"/>
      <c r="D176"/>
      <c r="E176"/>
      <c r="F176"/>
      <c r="G176"/>
      <c r="H176"/>
      <c r="I176"/>
      <c r="J176"/>
      <c r="K176"/>
      <c r="L176"/>
      <c r="M176"/>
    </row>
    <row r="177" spans="2:13" x14ac:dyDescent="0.25">
      <c r="B177"/>
      <c r="C177"/>
      <c r="D177"/>
      <c r="E177"/>
      <c r="F177"/>
      <c r="G177"/>
      <c r="H177"/>
      <c r="I177"/>
      <c r="J177"/>
      <c r="K177"/>
      <c r="L177"/>
      <c r="M177"/>
    </row>
    <row r="178" spans="2:13" x14ac:dyDescent="0.25">
      <c r="B178"/>
      <c r="C178"/>
      <c r="D178"/>
      <c r="E178"/>
      <c r="F178"/>
      <c r="G178"/>
      <c r="H178"/>
      <c r="I178"/>
      <c r="J178"/>
      <c r="K178"/>
      <c r="L178"/>
      <c r="M178"/>
    </row>
    <row r="179" spans="2:13" x14ac:dyDescent="0.25">
      <c r="B179"/>
      <c r="C179"/>
      <c r="D179"/>
      <c r="E179"/>
      <c r="F179"/>
      <c r="G179"/>
      <c r="H179"/>
      <c r="I179"/>
      <c r="J179"/>
      <c r="K179"/>
      <c r="L179"/>
      <c r="M179"/>
    </row>
    <row r="180" spans="2:13" x14ac:dyDescent="0.25">
      <c r="B180"/>
      <c r="C180"/>
      <c r="D180"/>
      <c r="E180"/>
      <c r="F180"/>
      <c r="G180"/>
      <c r="H180"/>
      <c r="I180"/>
      <c r="J180"/>
      <c r="K180"/>
      <c r="L180"/>
      <c r="M180"/>
    </row>
    <row r="181" spans="2:13" x14ac:dyDescent="0.25">
      <c r="B181"/>
      <c r="C181"/>
      <c r="D181"/>
      <c r="E181"/>
      <c r="F181"/>
      <c r="G181"/>
      <c r="H181"/>
      <c r="I181"/>
      <c r="J181"/>
      <c r="K181"/>
      <c r="L181"/>
      <c r="M181"/>
    </row>
    <row r="182" spans="2:13" x14ac:dyDescent="0.25">
      <c r="B182"/>
      <c r="C182"/>
      <c r="D182"/>
      <c r="E182"/>
      <c r="F182"/>
      <c r="G182"/>
      <c r="H182"/>
      <c r="I182"/>
      <c r="J182"/>
      <c r="K182"/>
      <c r="L182"/>
      <c r="M182"/>
    </row>
    <row r="183" spans="2:13" x14ac:dyDescent="0.25">
      <c r="B183"/>
      <c r="C183"/>
      <c r="D183"/>
      <c r="E183"/>
      <c r="F183"/>
      <c r="G183"/>
      <c r="H183"/>
      <c r="I183"/>
      <c r="J183"/>
      <c r="K183"/>
      <c r="L183"/>
      <c r="M183"/>
    </row>
    <row r="184" spans="2:13" x14ac:dyDescent="0.25">
      <c r="B184"/>
      <c r="C184"/>
      <c r="D184"/>
      <c r="E184"/>
      <c r="F184"/>
      <c r="G184"/>
      <c r="H184"/>
      <c r="I184"/>
      <c r="J184"/>
      <c r="K184"/>
      <c r="L184"/>
      <c r="M184"/>
    </row>
    <row r="185" spans="2:13" x14ac:dyDescent="0.25">
      <c r="B185"/>
      <c r="C185"/>
      <c r="D185"/>
      <c r="E185"/>
      <c r="F185"/>
      <c r="G185"/>
      <c r="H185"/>
      <c r="I185"/>
      <c r="J185"/>
      <c r="K185"/>
      <c r="L185"/>
      <c r="M185"/>
    </row>
    <row r="186" spans="2:13" x14ac:dyDescent="0.25">
      <c r="B186"/>
      <c r="C186"/>
      <c r="D186"/>
      <c r="E186"/>
      <c r="F186"/>
      <c r="G186"/>
      <c r="H186"/>
      <c r="I186"/>
      <c r="J186"/>
      <c r="K186"/>
      <c r="L186"/>
      <c r="M186"/>
    </row>
    <row r="187" spans="2:13" x14ac:dyDescent="0.25">
      <c r="B187"/>
      <c r="C187"/>
      <c r="D187"/>
      <c r="E187"/>
      <c r="F187"/>
      <c r="G187"/>
      <c r="H187"/>
      <c r="I187"/>
      <c r="J187"/>
      <c r="K187"/>
      <c r="L187"/>
      <c r="M187"/>
    </row>
    <row r="188" spans="2:13" x14ac:dyDescent="0.25">
      <c r="B188"/>
      <c r="C188"/>
      <c r="D188"/>
      <c r="E188"/>
      <c r="F188"/>
      <c r="G188"/>
      <c r="H188"/>
      <c r="I188"/>
      <c r="J188"/>
      <c r="K188"/>
      <c r="L188"/>
      <c r="M188"/>
    </row>
    <row r="189" spans="2:13" x14ac:dyDescent="0.25">
      <c r="B189"/>
      <c r="C189"/>
      <c r="D189"/>
      <c r="E189"/>
      <c r="F189"/>
      <c r="G189"/>
      <c r="H189"/>
      <c r="I189"/>
      <c r="J189"/>
      <c r="K189"/>
      <c r="L189"/>
      <c r="M189"/>
    </row>
    <row r="190" spans="2:13" x14ac:dyDescent="0.25">
      <c r="B190"/>
      <c r="C190"/>
      <c r="D190"/>
      <c r="E190"/>
      <c r="F190"/>
      <c r="G190"/>
      <c r="H190"/>
      <c r="I190"/>
      <c r="J190"/>
      <c r="K190"/>
      <c r="L190"/>
      <c r="M190"/>
    </row>
    <row r="191" spans="2:13" x14ac:dyDescent="0.25">
      <c r="B191"/>
      <c r="C191"/>
      <c r="D191"/>
      <c r="E191"/>
      <c r="F191"/>
      <c r="G191"/>
      <c r="H191"/>
      <c r="I191"/>
      <c r="J191"/>
      <c r="K191"/>
      <c r="L191"/>
      <c r="M191"/>
    </row>
    <row r="192" spans="2:13" x14ac:dyDescent="0.25">
      <c r="B192"/>
      <c r="C192"/>
      <c r="D192"/>
      <c r="E192"/>
      <c r="F192"/>
      <c r="G192"/>
      <c r="H192"/>
      <c r="I192"/>
      <c r="J192"/>
      <c r="K192"/>
      <c r="L192"/>
      <c r="M192"/>
    </row>
    <row r="193" spans="2:13" x14ac:dyDescent="0.25">
      <c r="B193"/>
      <c r="C193"/>
      <c r="D193"/>
      <c r="E193"/>
      <c r="F193"/>
      <c r="G193"/>
      <c r="H193"/>
      <c r="I193"/>
      <c r="J193"/>
      <c r="K193"/>
      <c r="L193"/>
      <c r="M193"/>
    </row>
    <row r="194" spans="2:13" x14ac:dyDescent="0.25">
      <c r="B194"/>
      <c r="C194"/>
      <c r="D194"/>
      <c r="E194"/>
      <c r="F194"/>
      <c r="G194"/>
      <c r="H194"/>
      <c r="I194"/>
      <c r="J194"/>
      <c r="K194"/>
      <c r="L194"/>
      <c r="M194"/>
    </row>
    <row r="195" spans="2:13" x14ac:dyDescent="0.25">
      <c r="B195"/>
      <c r="C195"/>
      <c r="D195"/>
      <c r="E195"/>
      <c r="F195"/>
      <c r="G195"/>
      <c r="H195"/>
      <c r="I195"/>
      <c r="J195"/>
      <c r="K195"/>
      <c r="L195"/>
      <c r="M195"/>
    </row>
    <row r="196" spans="2:13" x14ac:dyDescent="0.25">
      <c r="B196"/>
      <c r="C196"/>
      <c r="D196"/>
      <c r="E196"/>
      <c r="F196"/>
      <c r="G196"/>
      <c r="H196"/>
      <c r="I196"/>
      <c r="J196"/>
      <c r="K196"/>
      <c r="L196"/>
      <c r="M196"/>
    </row>
    <row r="197" spans="2:13" x14ac:dyDescent="0.25">
      <c r="B197"/>
      <c r="C197"/>
      <c r="D197"/>
      <c r="E197"/>
      <c r="F197"/>
      <c r="G197"/>
      <c r="H197"/>
      <c r="I197"/>
      <c r="J197"/>
      <c r="K197"/>
      <c r="L197"/>
      <c r="M197"/>
    </row>
    <row r="198" spans="2:13" x14ac:dyDescent="0.25">
      <c r="B198"/>
      <c r="C198"/>
      <c r="D198"/>
      <c r="E198"/>
      <c r="F198"/>
      <c r="G198"/>
      <c r="H198"/>
      <c r="I198"/>
      <c r="J198"/>
      <c r="K198"/>
      <c r="L198"/>
      <c r="M198"/>
    </row>
    <row r="199" spans="2:13" x14ac:dyDescent="0.25">
      <c r="B199"/>
      <c r="C199"/>
      <c r="D199"/>
      <c r="E199"/>
      <c r="F199"/>
      <c r="G199"/>
      <c r="H199"/>
      <c r="I199"/>
      <c r="J199"/>
      <c r="K199"/>
      <c r="L199"/>
      <c r="M199"/>
    </row>
    <row r="200" spans="2:13" x14ac:dyDescent="0.25">
      <c r="B200"/>
      <c r="C200"/>
      <c r="D200"/>
      <c r="E200"/>
      <c r="F200"/>
      <c r="G200"/>
      <c r="H200"/>
      <c r="I200"/>
      <c r="J200"/>
      <c r="K200"/>
      <c r="L200"/>
      <c r="M200"/>
    </row>
    <row r="201" spans="2:13" x14ac:dyDescent="0.25">
      <c r="B201"/>
      <c r="C201"/>
      <c r="D201"/>
      <c r="E201"/>
      <c r="F201"/>
      <c r="G201"/>
      <c r="H201"/>
      <c r="I201"/>
      <c r="J201"/>
      <c r="K201"/>
      <c r="L201"/>
      <c r="M201"/>
    </row>
    <row r="202" spans="2:13" x14ac:dyDescent="0.25">
      <c r="B202"/>
      <c r="C202"/>
      <c r="D202"/>
      <c r="E202"/>
      <c r="F202"/>
      <c r="G202"/>
      <c r="H202"/>
      <c r="I202"/>
      <c r="J202"/>
      <c r="K202"/>
      <c r="L202"/>
      <c r="M202"/>
    </row>
    <row r="203" spans="2:13" x14ac:dyDescent="0.25">
      <c r="B203"/>
      <c r="C203"/>
      <c r="D203"/>
      <c r="E203"/>
      <c r="F203"/>
      <c r="G203"/>
      <c r="H203"/>
      <c r="I203"/>
      <c r="J203"/>
      <c r="K203"/>
      <c r="L203"/>
      <c r="M203"/>
    </row>
    <row r="204" spans="2:13" x14ac:dyDescent="0.25">
      <c r="B204"/>
      <c r="C204"/>
      <c r="D204"/>
      <c r="E204"/>
      <c r="F204"/>
      <c r="G204"/>
      <c r="H204"/>
      <c r="I204"/>
      <c r="J204"/>
      <c r="K204"/>
      <c r="L204"/>
      <c r="M204"/>
    </row>
    <row r="205" spans="2:13" x14ac:dyDescent="0.25">
      <c r="B205"/>
      <c r="C205"/>
      <c r="D205"/>
      <c r="E205"/>
      <c r="F205"/>
      <c r="G205"/>
      <c r="H205"/>
      <c r="I205"/>
      <c r="J205"/>
      <c r="K205"/>
      <c r="L205"/>
      <c r="M205"/>
    </row>
    <row r="206" spans="2:13" x14ac:dyDescent="0.25">
      <c r="B206"/>
      <c r="C206"/>
      <c r="D206"/>
      <c r="E206"/>
      <c r="F206"/>
      <c r="G206"/>
      <c r="H206"/>
      <c r="I206"/>
      <c r="J206"/>
      <c r="K206"/>
      <c r="L206"/>
      <c r="M206"/>
    </row>
    <row r="207" spans="2:13" x14ac:dyDescent="0.25">
      <c r="B207"/>
      <c r="C207"/>
      <c r="D207"/>
      <c r="E207"/>
      <c r="F207"/>
      <c r="G207"/>
      <c r="H207"/>
      <c r="I207"/>
      <c r="J207"/>
      <c r="K207"/>
      <c r="L207"/>
      <c r="M207"/>
    </row>
    <row r="208" spans="2:13" x14ac:dyDescent="0.25">
      <c r="B208"/>
      <c r="C208"/>
      <c r="D208"/>
      <c r="E208"/>
      <c r="F208"/>
      <c r="G208"/>
      <c r="H208"/>
      <c r="I208"/>
      <c r="J208"/>
      <c r="K208"/>
      <c r="L208"/>
      <c r="M208"/>
    </row>
    <row r="209" spans="2:13" x14ac:dyDescent="0.25">
      <c r="B209"/>
      <c r="C209"/>
      <c r="D209"/>
      <c r="E209"/>
      <c r="F209"/>
      <c r="G209"/>
      <c r="H209"/>
      <c r="I209"/>
      <c r="J209"/>
      <c r="K209"/>
      <c r="L209"/>
      <c r="M209"/>
    </row>
    <row r="210" spans="2:13" x14ac:dyDescent="0.25">
      <c r="B210"/>
      <c r="C210"/>
      <c r="D210"/>
      <c r="E210"/>
      <c r="F210"/>
      <c r="G210"/>
      <c r="H210"/>
      <c r="I210"/>
      <c r="J210"/>
      <c r="K210"/>
      <c r="L210"/>
      <c r="M210"/>
    </row>
    <row r="211" spans="2:13" x14ac:dyDescent="0.25">
      <c r="B211"/>
      <c r="C211"/>
      <c r="D211"/>
      <c r="E211"/>
      <c r="F211"/>
      <c r="G211"/>
      <c r="H211"/>
      <c r="I211"/>
      <c r="J211"/>
      <c r="K211"/>
      <c r="L211"/>
      <c r="M211"/>
    </row>
    <row r="212" spans="2:13" x14ac:dyDescent="0.25">
      <c r="B212"/>
      <c r="C212"/>
      <c r="D212"/>
      <c r="E212"/>
      <c r="F212"/>
      <c r="G212"/>
      <c r="H212"/>
      <c r="I212"/>
      <c r="J212"/>
      <c r="K212"/>
      <c r="L212"/>
      <c r="M212"/>
    </row>
    <row r="213" spans="2:13" x14ac:dyDescent="0.25">
      <c r="B213"/>
      <c r="C213"/>
      <c r="D213"/>
      <c r="E213"/>
      <c r="F213"/>
      <c r="G213"/>
      <c r="H213"/>
      <c r="I213"/>
      <c r="J213"/>
      <c r="K213"/>
      <c r="L213"/>
      <c r="M213"/>
    </row>
    <row r="214" spans="2:13" x14ac:dyDescent="0.25">
      <c r="B214"/>
      <c r="C214"/>
      <c r="D214"/>
      <c r="E214"/>
      <c r="F214"/>
      <c r="G214"/>
      <c r="H214"/>
      <c r="I214"/>
      <c r="J214"/>
      <c r="K214"/>
      <c r="L214"/>
      <c r="M214"/>
    </row>
    <row r="215" spans="2:13" x14ac:dyDescent="0.25">
      <c r="B215"/>
      <c r="C215"/>
      <c r="D215"/>
      <c r="E215"/>
      <c r="F215"/>
      <c r="G215"/>
      <c r="H215"/>
      <c r="I215"/>
      <c r="J215"/>
      <c r="K215"/>
      <c r="L215"/>
      <c r="M215"/>
    </row>
    <row r="216" spans="2:13" x14ac:dyDescent="0.25">
      <c r="B216"/>
      <c r="C216"/>
      <c r="D216"/>
      <c r="E216"/>
      <c r="F216"/>
      <c r="G216"/>
      <c r="H216"/>
      <c r="I216"/>
      <c r="J216"/>
      <c r="K216"/>
      <c r="L216"/>
      <c r="M216"/>
    </row>
    <row r="217" spans="2:13" x14ac:dyDescent="0.25">
      <c r="B217"/>
      <c r="C217"/>
      <c r="D217"/>
      <c r="E217"/>
      <c r="F217"/>
      <c r="G217"/>
      <c r="H217"/>
      <c r="I217"/>
      <c r="J217"/>
      <c r="K217"/>
      <c r="L217"/>
      <c r="M217"/>
    </row>
    <row r="218" spans="2:13" x14ac:dyDescent="0.25">
      <c r="B218"/>
      <c r="C218"/>
      <c r="D218"/>
      <c r="E218"/>
      <c r="F218"/>
      <c r="G218"/>
      <c r="H218"/>
      <c r="I218"/>
      <c r="J218"/>
      <c r="K218"/>
      <c r="L218"/>
      <c r="M218"/>
    </row>
    <row r="219" spans="2:13" x14ac:dyDescent="0.25">
      <c r="B219"/>
      <c r="C219"/>
      <c r="D219"/>
      <c r="E219"/>
      <c r="F219"/>
      <c r="G219"/>
      <c r="H219"/>
      <c r="I219"/>
      <c r="J219"/>
      <c r="K219"/>
      <c r="L219"/>
      <c r="M219"/>
    </row>
    <row r="220" spans="2:13" x14ac:dyDescent="0.25">
      <c r="B220"/>
      <c r="C220"/>
      <c r="D220"/>
      <c r="E220"/>
      <c r="F220"/>
      <c r="G220"/>
      <c r="H220"/>
      <c r="I220"/>
      <c r="J220"/>
      <c r="K220"/>
      <c r="L220"/>
      <c r="M220"/>
    </row>
    <row r="221" spans="2:13" x14ac:dyDescent="0.25">
      <c r="B221"/>
      <c r="C221"/>
      <c r="D221"/>
      <c r="E221"/>
      <c r="F221"/>
      <c r="G221"/>
      <c r="H221"/>
      <c r="I221"/>
      <c r="J221"/>
      <c r="K221"/>
      <c r="L221"/>
      <c r="M221"/>
    </row>
    <row r="222" spans="2:13" x14ac:dyDescent="0.25">
      <c r="B222"/>
      <c r="C222"/>
      <c r="D222"/>
      <c r="E222"/>
      <c r="F222"/>
      <c r="G222"/>
      <c r="H222"/>
      <c r="I222"/>
      <c r="J222"/>
      <c r="K222"/>
      <c r="L222"/>
      <c r="M222"/>
    </row>
    <row r="223" spans="2:13" x14ac:dyDescent="0.25">
      <c r="B223"/>
      <c r="C223"/>
      <c r="D223"/>
      <c r="E223"/>
      <c r="F223"/>
      <c r="G223"/>
      <c r="H223"/>
      <c r="I223"/>
      <c r="J223"/>
      <c r="K223"/>
      <c r="L223"/>
      <c r="M223"/>
    </row>
    <row r="224" spans="2:13" x14ac:dyDescent="0.25">
      <c r="B224"/>
      <c r="C224"/>
      <c r="D224"/>
      <c r="E224"/>
      <c r="F224"/>
      <c r="G224"/>
      <c r="H224"/>
      <c r="I224"/>
      <c r="J224"/>
      <c r="K224"/>
      <c r="L224"/>
      <c r="M224"/>
    </row>
    <row r="225" spans="2:13" x14ac:dyDescent="0.25">
      <c r="B225"/>
      <c r="C225"/>
      <c r="D225"/>
      <c r="E225"/>
      <c r="F225"/>
      <c r="G225"/>
      <c r="H225"/>
      <c r="I225"/>
      <c r="J225"/>
      <c r="K225"/>
      <c r="L225"/>
      <c r="M225"/>
    </row>
    <row r="226" spans="2:13" x14ac:dyDescent="0.25">
      <c r="B226"/>
      <c r="C226"/>
      <c r="D226"/>
      <c r="E226"/>
      <c r="F226"/>
      <c r="G226"/>
      <c r="H226"/>
      <c r="I226"/>
      <c r="J226"/>
      <c r="K226"/>
      <c r="L226"/>
      <c r="M226"/>
    </row>
    <row r="227" spans="2:13" x14ac:dyDescent="0.25">
      <c r="B227"/>
      <c r="C227"/>
      <c r="D227"/>
      <c r="E227"/>
      <c r="F227"/>
      <c r="G227"/>
      <c r="H227"/>
      <c r="I227"/>
      <c r="J227"/>
      <c r="K227"/>
      <c r="L227"/>
      <c r="M227"/>
    </row>
    <row r="228" spans="2:13" x14ac:dyDescent="0.25">
      <c r="B228"/>
      <c r="C228"/>
      <c r="D228"/>
      <c r="E228"/>
      <c r="F228"/>
      <c r="G228"/>
      <c r="H228"/>
      <c r="I228"/>
      <c r="J228"/>
      <c r="K228"/>
      <c r="L228"/>
      <c r="M228"/>
    </row>
    <row r="229" spans="2:13" x14ac:dyDescent="0.25">
      <c r="B229"/>
      <c r="C229"/>
      <c r="D229"/>
      <c r="E229"/>
      <c r="F229"/>
      <c r="G229"/>
      <c r="H229"/>
      <c r="I229"/>
      <c r="J229"/>
      <c r="K229"/>
      <c r="L229"/>
      <c r="M229"/>
    </row>
    <row r="230" spans="2:13" x14ac:dyDescent="0.25">
      <c r="B230"/>
      <c r="C230"/>
      <c r="D230"/>
      <c r="E230"/>
      <c r="F230"/>
      <c r="G230"/>
      <c r="H230"/>
      <c r="I230"/>
      <c r="J230"/>
      <c r="K230"/>
      <c r="L230"/>
      <c r="M230"/>
    </row>
    <row r="231" spans="2:13" x14ac:dyDescent="0.25">
      <c r="B231"/>
      <c r="C231"/>
      <c r="D231"/>
      <c r="E231"/>
      <c r="F231"/>
      <c r="G231"/>
      <c r="H231"/>
      <c r="I231"/>
      <c r="J231"/>
      <c r="K231"/>
      <c r="L231"/>
      <c r="M231"/>
    </row>
    <row r="232" spans="2:13" x14ac:dyDescent="0.25">
      <c r="B232"/>
      <c r="C232"/>
      <c r="D232"/>
      <c r="E232"/>
      <c r="F232"/>
      <c r="G232"/>
      <c r="H232"/>
      <c r="I232"/>
      <c r="J232"/>
      <c r="K232"/>
      <c r="L232"/>
      <c r="M232"/>
    </row>
    <row r="233" spans="2:13" x14ac:dyDescent="0.25">
      <c r="B233"/>
      <c r="C233"/>
      <c r="D233"/>
      <c r="E233"/>
      <c r="F233"/>
      <c r="G233"/>
      <c r="H233"/>
      <c r="I233"/>
      <c r="J233"/>
      <c r="K233"/>
      <c r="L233"/>
      <c r="M233"/>
    </row>
    <row r="234" spans="2:13" x14ac:dyDescent="0.25">
      <c r="B234"/>
      <c r="C234"/>
      <c r="D234"/>
      <c r="E234"/>
      <c r="F234"/>
      <c r="G234"/>
      <c r="H234"/>
      <c r="I234"/>
      <c r="J234"/>
      <c r="K234"/>
      <c r="L234"/>
      <c r="M234"/>
    </row>
    <row r="235" spans="2:13" x14ac:dyDescent="0.25">
      <c r="B235"/>
      <c r="C235"/>
      <c r="D235"/>
      <c r="E235"/>
      <c r="F235"/>
      <c r="G235"/>
      <c r="H235"/>
      <c r="I235"/>
      <c r="J235"/>
      <c r="K235"/>
      <c r="L235"/>
      <c r="M235"/>
    </row>
    <row r="236" spans="2:13" x14ac:dyDescent="0.25">
      <c r="B236"/>
      <c r="C236"/>
      <c r="D236"/>
      <c r="E236"/>
      <c r="F236"/>
      <c r="G236"/>
      <c r="H236"/>
      <c r="I236"/>
      <c r="J236"/>
      <c r="K236"/>
      <c r="L236"/>
      <c r="M236"/>
    </row>
    <row r="237" spans="2:13" x14ac:dyDescent="0.25">
      <c r="B237"/>
      <c r="C237"/>
      <c r="D237"/>
      <c r="E237"/>
      <c r="F237"/>
      <c r="G237"/>
      <c r="H237"/>
      <c r="I237"/>
      <c r="J237"/>
      <c r="K237"/>
      <c r="L237"/>
      <c r="M237"/>
    </row>
    <row r="238" spans="2:13" x14ac:dyDescent="0.25">
      <c r="B238"/>
      <c r="C238"/>
      <c r="D238"/>
      <c r="E238"/>
      <c r="F238"/>
      <c r="G238"/>
      <c r="H238"/>
      <c r="I238"/>
      <c r="J238"/>
      <c r="K238"/>
      <c r="L238"/>
      <c r="M238"/>
    </row>
    <row r="239" spans="2:13" x14ac:dyDescent="0.25">
      <c r="B239"/>
      <c r="C239"/>
      <c r="D239"/>
      <c r="E239"/>
      <c r="F239"/>
      <c r="G239"/>
      <c r="H239"/>
      <c r="I239"/>
      <c r="J239"/>
      <c r="K239"/>
      <c r="L239"/>
      <c r="M239"/>
    </row>
    <row r="240" spans="2:13" x14ac:dyDescent="0.25">
      <c r="B240"/>
      <c r="C240"/>
      <c r="D240"/>
      <c r="E240"/>
      <c r="F240"/>
      <c r="G240"/>
      <c r="H240"/>
      <c r="I240"/>
      <c r="J240"/>
      <c r="K240"/>
      <c r="L240"/>
      <c r="M240"/>
    </row>
    <row r="241" spans="2:13" x14ac:dyDescent="0.25">
      <c r="B241"/>
      <c r="C241"/>
      <c r="D241"/>
      <c r="E241"/>
      <c r="F241"/>
      <c r="G241"/>
      <c r="H241"/>
      <c r="I241"/>
      <c r="J241"/>
      <c r="K241"/>
      <c r="L241"/>
      <c r="M241"/>
    </row>
    <row r="242" spans="2:13" x14ac:dyDescent="0.25">
      <c r="B242"/>
      <c r="C242"/>
      <c r="D242"/>
      <c r="E242"/>
      <c r="F242"/>
      <c r="G242"/>
      <c r="H242"/>
      <c r="I242"/>
      <c r="J242"/>
      <c r="K242"/>
      <c r="L242"/>
      <c r="M242"/>
    </row>
    <row r="243" spans="2:13" x14ac:dyDescent="0.25">
      <c r="B243"/>
      <c r="C243"/>
      <c r="D243"/>
      <c r="E243"/>
      <c r="F243"/>
      <c r="G243"/>
      <c r="H243"/>
      <c r="I243"/>
      <c r="J243"/>
      <c r="K243"/>
      <c r="L243"/>
      <c r="M243"/>
    </row>
    <row r="244" spans="2:13" x14ac:dyDescent="0.25">
      <c r="B244"/>
      <c r="C244"/>
      <c r="D244"/>
      <c r="E244"/>
      <c r="F244"/>
      <c r="G244"/>
      <c r="H244"/>
      <c r="I244"/>
      <c r="J244"/>
      <c r="K244"/>
      <c r="L244"/>
      <c r="M244"/>
    </row>
    <row r="245" spans="2:13" x14ac:dyDescent="0.25">
      <c r="B245"/>
      <c r="C245"/>
      <c r="D245"/>
      <c r="E245"/>
      <c r="F245"/>
      <c r="G245"/>
      <c r="H245"/>
      <c r="I245"/>
      <c r="J245"/>
      <c r="K245"/>
      <c r="L245"/>
      <c r="M245"/>
    </row>
    <row r="246" spans="2:13" x14ac:dyDescent="0.25">
      <c r="B246"/>
      <c r="C246"/>
      <c r="D246"/>
      <c r="E246"/>
      <c r="F246"/>
      <c r="G246"/>
      <c r="H246"/>
      <c r="I246"/>
      <c r="J246"/>
      <c r="K246"/>
      <c r="L246"/>
      <c r="M246"/>
    </row>
    <row r="247" spans="2:13" x14ac:dyDescent="0.25">
      <c r="B247"/>
      <c r="C247"/>
      <c r="D247"/>
      <c r="E247"/>
      <c r="F247"/>
      <c r="G247"/>
      <c r="H247"/>
      <c r="I247"/>
      <c r="J247"/>
      <c r="K247"/>
      <c r="L247"/>
      <c r="M247"/>
    </row>
    <row r="248" spans="2:13" x14ac:dyDescent="0.25">
      <c r="B248"/>
      <c r="C248"/>
      <c r="D248"/>
      <c r="E248"/>
      <c r="F248"/>
      <c r="G248"/>
      <c r="H248"/>
      <c r="I248"/>
      <c r="J248"/>
      <c r="K248"/>
      <c r="L248"/>
      <c r="M248"/>
    </row>
    <row r="249" spans="2:13" x14ac:dyDescent="0.25">
      <c r="B249"/>
      <c r="C249"/>
      <c r="D249"/>
      <c r="E249"/>
      <c r="F249"/>
      <c r="G249"/>
      <c r="H249"/>
      <c r="I249"/>
      <c r="J249"/>
      <c r="K249"/>
      <c r="L249"/>
      <c r="M249"/>
    </row>
    <row r="250" spans="2:13" x14ac:dyDescent="0.25">
      <c r="B250"/>
      <c r="C250"/>
      <c r="D250"/>
      <c r="E250"/>
      <c r="F250"/>
      <c r="G250"/>
      <c r="H250"/>
      <c r="I250"/>
      <c r="J250"/>
      <c r="K250"/>
      <c r="L250"/>
      <c r="M250"/>
    </row>
    <row r="251" spans="2:13" x14ac:dyDescent="0.25">
      <c r="B251"/>
      <c r="C251"/>
      <c r="D251"/>
      <c r="E251"/>
      <c r="F251"/>
      <c r="G251"/>
      <c r="H251"/>
      <c r="I251"/>
      <c r="J251"/>
      <c r="K251"/>
      <c r="L251"/>
      <c r="M251"/>
    </row>
    <row r="252" spans="2:13" x14ac:dyDescent="0.25">
      <c r="B252"/>
      <c r="C252"/>
      <c r="D252"/>
      <c r="E252"/>
      <c r="F252"/>
      <c r="G252"/>
      <c r="H252"/>
      <c r="I252"/>
      <c r="J252"/>
      <c r="K252"/>
      <c r="L252"/>
      <c r="M252"/>
    </row>
    <row r="253" spans="2:13" x14ac:dyDescent="0.25">
      <c r="B253"/>
      <c r="C253"/>
      <c r="D253"/>
      <c r="E253"/>
      <c r="F253"/>
      <c r="G253"/>
      <c r="H253"/>
      <c r="I253"/>
      <c r="J253"/>
      <c r="K253"/>
      <c r="L253"/>
      <c r="M253"/>
    </row>
    <row r="254" spans="2:13" x14ac:dyDescent="0.25">
      <c r="B254"/>
      <c r="C254"/>
      <c r="D254"/>
      <c r="E254"/>
      <c r="F254"/>
      <c r="G254"/>
      <c r="H254"/>
      <c r="I254"/>
      <c r="J254"/>
      <c r="K254"/>
      <c r="L254"/>
      <c r="M254"/>
    </row>
    <row r="255" spans="2:13" x14ac:dyDescent="0.25">
      <c r="B255"/>
      <c r="C255"/>
      <c r="D255"/>
      <c r="E255"/>
      <c r="F255"/>
      <c r="G255"/>
      <c r="H255"/>
      <c r="I255"/>
      <c r="J255"/>
      <c r="K255"/>
      <c r="L255"/>
      <c r="M255"/>
    </row>
    <row r="256" spans="2:13" x14ac:dyDescent="0.25">
      <c r="B256"/>
      <c r="C256"/>
      <c r="D256"/>
      <c r="E256"/>
      <c r="F256"/>
      <c r="G256"/>
      <c r="H256"/>
      <c r="I256"/>
      <c r="J256"/>
      <c r="K256"/>
      <c r="L256"/>
      <c r="M256"/>
    </row>
    <row r="257" spans="2:13" x14ac:dyDescent="0.25">
      <c r="B257"/>
      <c r="C257"/>
      <c r="D257"/>
      <c r="E257"/>
      <c r="F257"/>
      <c r="G257"/>
      <c r="H257"/>
      <c r="I257"/>
      <c r="J257"/>
      <c r="K257"/>
      <c r="L257"/>
      <c r="M257"/>
    </row>
    <row r="258" spans="2:13" x14ac:dyDescent="0.25">
      <c r="B258"/>
      <c r="C258"/>
      <c r="D258"/>
      <c r="E258"/>
      <c r="F258"/>
      <c r="G258"/>
      <c r="H258"/>
      <c r="I258"/>
      <c r="J258"/>
      <c r="K258"/>
      <c r="L258"/>
      <c r="M258"/>
    </row>
    <row r="259" spans="2:13" x14ac:dyDescent="0.25">
      <c r="B259"/>
      <c r="C259"/>
      <c r="D259"/>
      <c r="E259"/>
      <c r="F259"/>
      <c r="G259"/>
      <c r="H259"/>
      <c r="I259"/>
      <c r="J259"/>
      <c r="K259"/>
      <c r="L259"/>
      <c r="M259"/>
    </row>
    <row r="260" spans="2:13" x14ac:dyDescent="0.25">
      <c r="B260"/>
      <c r="C260"/>
      <c r="D260"/>
      <c r="E260"/>
      <c r="F260"/>
      <c r="G260"/>
      <c r="H260"/>
      <c r="I260"/>
      <c r="J260"/>
      <c r="K260"/>
      <c r="L260"/>
      <c r="M260"/>
    </row>
    <row r="261" spans="2:13" x14ac:dyDescent="0.25">
      <c r="B261"/>
      <c r="C261"/>
      <c r="D261"/>
      <c r="E261"/>
      <c r="F261"/>
      <c r="G261"/>
      <c r="H261"/>
      <c r="I261"/>
      <c r="J261"/>
      <c r="K261"/>
      <c r="L261"/>
      <c r="M261"/>
    </row>
    <row r="262" spans="2:13" x14ac:dyDescent="0.25">
      <c r="B262"/>
      <c r="C262"/>
      <c r="D262"/>
      <c r="E262"/>
      <c r="F262"/>
      <c r="G262"/>
      <c r="H262"/>
      <c r="I262"/>
      <c r="J262"/>
      <c r="K262"/>
      <c r="L262"/>
      <c r="M262"/>
    </row>
    <row r="263" spans="2:13" x14ac:dyDescent="0.25">
      <c r="B263"/>
      <c r="C263"/>
      <c r="D263"/>
      <c r="E263"/>
      <c r="F263"/>
      <c r="G263"/>
      <c r="H263"/>
      <c r="I263"/>
      <c r="J263"/>
      <c r="K263"/>
      <c r="L263"/>
      <c r="M263"/>
    </row>
    <row r="264" spans="2:13" x14ac:dyDescent="0.25">
      <c r="B264"/>
      <c r="C264"/>
      <c r="D264"/>
      <c r="E264"/>
      <c r="F264"/>
      <c r="G264"/>
      <c r="H264"/>
      <c r="I264"/>
      <c r="J264"/>
      <c r="K264"/>
      <c r="L264"/>
      <c r="M264"/>
    </row>
    <row r="265" spans="2:13" x14ac:dyDescent="0.25">
      <c r="B265"/>
      <c r="C265"/>
      <c r="D265"/>
      <c r="E265"/>
      <c r="F265"/>
      <c r="G265"/>
      <c r="H265"/>
      <c r="I265"/>
      <c r="J265"/>
      <c r="K265"/>
      <c r="L265"/>
      <c r="M265"/>
    </row>
    <row r="266" spans="2:13" x14ac:dyDescent="0.25">
      <c r="B266"/>
      <c r="C266"/>
      <c r="D266"/>
      <c r="E266"/>
      <c r="F266"/>
      <c r="G266"/>
      <c r="H266"/>
      <c r="I266"/>
      <c r="J266"/>
      <c r="K266"/>
      <c r="L266"/>
      <c r="M266"/>
    </row>
    <row r="267" spans="2:13" x14ac:dyDescent="0.25">
      <c r="B267"/>
      <c r="C267"/>
      <c r="D267"/>
      <c r="E267"/>
      <c r="F267"/>
      <c r="G267"/>
      <c r="H267"/>
      <c r="I267"/>
      <c r="J267"/>
      <c r="K267"/>
      <c r="L267"/>
      <c r="M267"/>
    </row>
    <row r="268" spans="2:13" x14ac:dyDescent="0.25">
      <c r="B268"/>
      <c r="C268"/>
      <c r="D268"/>
      <c r="E268"/>
      <c r="F268"/>
      <c r="G268"/>
      <c r="H268"/>
      <c r="I268"/>
      <c r="J268"/>
      <c r="K268"/>
      <c r="L268"/>
      <c r="M268"/>
    </row>
    <row r="269" spans="2:13" x14ac:dyDescent="0.25">
      <c r="B269"/>
      <c r="C269"/>
      <c r="D269"/>
      <c r="E269"/>
      <c r="F269"/>
      <c r="G269"/>
      <c r="H269"/>
      <c r="I269"/>
      <c r="J269"/>
      <c r="K269"/>
      <c r="L269"/>
      <c r="M269"/>
    </row>
    <row r="270" spans="2:13" x14ac:dyDescent="0.25">
      <c r="B270"/>
      <c r="C270"/>
      <c r="D270"/>
      <c r="E270"/>
      <c r="F270"/>
      <c r="G270"/>
      <c r="H270"/>
      <c r="I270"/>
      <c r="J270"/>
      <c r="K270"/>
      <c r="L270"/>
      <c r="M270"/>
    </row>
    <row r="271" spans="2:13" x14ac:dyDescent="0.25">
      <c r="B271"/>
      <c r="C271"/>
      <c r="D271"/>
      <c r="E271"/>
      <c r="F271"/>
      <c r="G271"/>
      <c r="H271"/>
      <c r="I271"/>
      <c r="J271"/>
      <c r="K271"/>
      <c r="L271"/>
      <c r="M271"/>
    </row>
    <row r="272" spans="2:13" x14ac:dyDescent="0.25">
      <c r="B272"/>
      <c r="C272"/>
      <c r="D272"/>
      <c r="E272"/>
      <c r="F272"/>
      <c r="G272"/>
      <c r="H272"/>
      <c r="I272"/>
      <c r="J272"/>
      <c r="K272"/>
      <c r="L272"/>
      <c r="M272"/>
    </row>
    <row r="273" spans="2:13" x14ac:dyDescent="0.25">
      <c r="B273"/>
      <c r="C273"/>
      <c r="D273"/>
      <c r="E273"/>
      <c r="F273"/>
      <c r="G273"/>
      <c r="H273"/>
      <c r="I273"/>
      <c r="J273"/>
      <c r="K273"/>
      <c r="L273"/>
      <c r="M273"/>
    </row>
    <row r="274" spans="2:13" x14ac:dyDescent="0.25">
      <c r="B274"/>
      <c r="C274"/>
      <c r="D274"/>
      <c r="E274"/>
      <c r="F274"/>
      <c r="G274"/>
      <c r="H274"/>
      <c r="I274"/>
      <c r="J274"/>
      <c r="K274"/>
      <c r="L274"/>
      <c r="M274"/>
    </row>
    <row r="275" spans="2:13" x14ac:dyDescent="0.25">
      <c r="B275"/>
      <c r="C275"/>
      <c r="D275"/>
      <c r="E275"/>
      <c r="F275"/>
      <c r="G275"/>
      <c r="H275"/>
      <c r="I275"/>
      <c r="J275"/>
      <c r="K275"/>
      <c r="L275"/>
      <c r="M275"/>
    </row>
    <row r="276" spans="2:13" x14ac:dyDescent="0.25">
      <c r="B276"/>
      <c r="C276"/>
      <c r="D276"/>
      <c r="E276"/>
      <c r="F276"/>
      <c r="G276"/>
      <c r="H276"/>
      <c r="I276"/>
      <c r="J276"/>
      <c r="K276"/>
      <c r="L276"/>
      <c r="M276"/>
    </row>
    <row r="277" spans="2:13" x14ac:dyDescent="0.25">
      <c r="B277"/>
      <c r="C277"/>
      <c r="D277"/>
      <c r="E277"/>
      <c r="F277"/>
      <c r="G277"/>
      <c r="H277"/>
      <c r="I277"/>
      <c r="J277"/>
      <c r="K277"/>
      <c r="L277"/>
      <c r="M277"/>
    </row>
    <row r="278" spans="2:13" x14ac:dyDescent="0.25">
      <c r="B278"/>
      <c r="C278"/>
      <c r="D278"/>
      <c r="E278"/>
      <c r="F278"/>
      <c r="G278"/>
      <c r="H278"/>
      <c r="I278"/>
      <c r="J278"/>
      <c r="K278"/>
      <c r="L278"/>
      <c r="M278"/>
    </row>
    <row r="279" spans="2:13" x14ac:dyDescent="0.25">
      <c r="B279"/>
      <c r="C279"/>
      <c r="D279"/>
      <c r="E279"/>
      <c r="F279"/>
      <c r="G279"/>
      <c r="H279"/>
      <c r="I279"/>
      <c r="J279"/>
      <c r="K279"/>
      <c r="L279"/>
      <c r="M279"/>
    </row>
    <row r="280" spans="2:13" x14ac:dyDescent="0.25">
      <c r="B280"/>
      <c r="C280"/>
      <c r="D280"/>
      <c r="E280"/>
      <c r="F280"/>
      <c r="G280"/>
      <c r="H280"/>
      <c r="I280"/>
      <c r="J280"/>
      <c r="K280"/>
      <c r="L280"/>
      <c r="M280"/>
    </row>
    <row r="281" spans="2:13" x14ac:dyDescent="0.25">
      <c r="B281"/>
      <c r="C281"/>
      <c r="D281"/>
      <c r="E281"/>
      <c r="F281"/>
      <c r="G281"/>
      <c r="H281"/>
      <c r="I281"/>
      <c r="J281"/>
      <c r="K281"/>
      <c r="L281"/>
      <c r="M281"/>
    </row>
    <row r="282" spans="2:13" x14ac:dyDescent="0.25">
      <c r="B282"/>
      <c r="C282"/>
      <c r="D282"/>
      <c r="E282"/>
      <c r="F282"/>
      <c r="G282"/>
      <c r="H282"/>
      <c r="I282"/>
      <c r="J282"/>
      <c r="K282"/>
      <c r="L282"/>
      <c r="M282"/>
    </row>
    <row r="283" spans="2:13" x14ac:dyDescent="0.25">
      <c r="B283"/>
      <c r="C283"/>
      <c r="D283"/>
      <c r="E283"/>
      <c r="F283"/>
      <c r="G283"/>
      <c r="H283"/>
      <c r="I283"/>
      <c r="J283"/>
      <c r="K283"/>
      <c r="L283"/>
      <c r="M283"/>
    </row>
    <row r="284" spans="2:13" x14ac:dyDescent="0.25">
      <c r="B284"/>
      <c r="C284"/>
      <c r="D284"/>
      <c r="E284"/>
      <c r="F284"/>
      <c r="G284"/>
      <c r="H284"/>
      <c r="I284"/>
      <c r="J284"/>
      <c r="K284"/>
      <c r="L284"/>
      <c r="M284"/>
    </row>
    <row r="285" spans="2:13" x14ac:dyDescent="0.25">
      <c r="B285"/>
      <c r="C285"/>
      <c r="D285"/>
      <c r="E285"/>
      <c r="F285"/>
      <c r="G285"/>
      <c r="H285"/>
      <c r="I285"/>
      <c r="J285"/>
      <c r="K285"/>
      <c r="L285"/>
      <c r="M285"/>
    </row>
    <row r="286" spans="2:13" x14ac:dyDescent="0.25">
      <c r="B286"/>
      <c r="C286"/>
      <c r="D286"/>
      <c r="E286"/>
      <c r="F286"/>
      <c r="G286"/>
      <c r="H286"/>
      <c r="I286"/>
      <c r="J286"/>
      <c r="K286"/>
      <c r="L286"/>
      <c r="M286"/>
    </row>
    <row r="287" spans="2:13" x14ac:dyDescent="0.25">
      <c r="B287"/>
      <c r="C287"/>
      <c r="D287"/>
      <c r="E287"/>
      <c r="F287"/>
      <c r="G287"/>
      <c r="H287"/>
      <c r="I287"/>
      <c r="J287"/>
      <c r="K287"/>
      <c r="L287"/>
      <c r="M287"/>
    </row>
    <row r="288" spans="2:13" x14ac:dyDescent="0.25">
      <c r="B288"/>
      <c r="C288"/>
      <c r="D288"/>
      <c r="E288"/>
      <c r="F288"/>
      <c r="G288"/>
      <c r="H288"/>
      <c r="I288"/>
      <c r="J288"/>
      <c r="K288"/>
      <c r="L288"/>
      <c r="M288"/>
    </row>
    <row r="289" spans="2:13" x14ac:dyDescent="0.25">
      <c r="B289"/>
      <c r="C289"/>
      <c r="D289"/>
      <c r="E289"/>
      <c r="F289"/>
      <c r="G289"/>
      <c r="H289"/>
      <c r="I289"/>
      <c r="J289"/>
      <c r="K289"/>
      <c r="L289"/>
      <c r="M289"/>
    </row>
    <row r="290" spans="2:13" x14ac:dyDescent="0.25">
      <c r="B290"/>
      <c r="C290"/>
      <c r="D290"/>
      <c r="E290"/>
      <c r="F290"/>
      <c r="G290"/>
      <c r="H290"/>
      <c r="I290"/>
      <c r="J290"/>
      <c r="K290"/>
      <c r="L290"/>
      <c r="M290"/>
    </row>
    <row r="291" spans="2:13" x14ac:dyDescent="0.25">
      <c r="B291"/>
      <c r="C291"/>
      <c r="D291"/>
      <c r="E291"/>
      <c r="F291"/>
      <c r="G291"/>
      <c r="H291"/>
      <c r="I291"/>
      <c r="J291"/>
      <c r="K291"/>
      <c r="L291"/>
      <c r="M291"/>
    </row>
    <row r="292" spans="2:13" x14ac:dyDescent="0.25">
      <c r="B292"/>
      <c r="C292"/>
      <c r="D292"/>
      <c r="E292"/>
      <c r="F292"/>
      <c r="G292"/>
      <c r="H292"/>
      <c r="I292"/>
      <c r="J292"/>
      <c r="K292"/>
      <c r="L292"/>
      <c r="M292"/>
    </row>
    <row r="293" spans="2:13" x14ac:dyDescent="0.25">
      <c r="B293"/>
      <c r="C293"/>
      <c r="D293"/>
      <c r="E293"/>
      <c r="F293"/>
      <c r="G293"/>
      <c r="H293"/>
      <c r="I293"/>
      <c r="J293"/>
      <c r="K293"/>
      <c r="L293"/>
      <c r="M293"/>
    </row>
    <row r="294" spans="2:13" x14ac:dyDescent="0.25">
      <c r="B294"/>
      <c r="C294"/>
      <c r="D294"/>
      <c r="E294"/>
      <c r="F294"/>
      <c r="G294"/>
      <c r="H294"/>
      <c r="I294"/>
      <c r="J294"/>
      <c r="K294"/>
      <c r="L294"/>
      <c r="M294"/>
    </row>
    <row r="295" spans="2:13" x14ac:dyDescent="0.25">
      <c r="B295"/>
      <c r="C295"/>
      <c r="D295"/>
      <c r="E295"/>
      <c r="F295"/>
      <c r="G295"/>
      <c r="H295"/>
      <c r="I295"/>
      <c r="J295"/>
      <c r="K295"/>
      <c r="L295"/>
      <c r="M295"/>
    </row>
    <row r="296" spans="2:13" x14ac:dyDescent="0.25">
      <c r="B296"/>
      <c r="C296"/>
      <c r="D296"/>
      <c r="E296"/>
      <c r="F296"/>
      <c r="G296"/>
      <c r="H296"/>
      <c r="I296"/>
      <c r="J296"/>
      <c r="K296"/>
      <c r="L296"/>
      <c r="M296"/>
    </row>
    <row r="297" spans="2:13" x14ac:dyDescent="0.25">
      <c r="B297"/>
      <c r="C297"/>
      <c r="D297"/>
      <c r="E297"/>
      <c r="F297"/>
      <c r="G297"/>
      <c r="H297"/>
      <c r="I297"/>
      <c r="J297"/>
      <c r="K297"/>
      <c r="L297"/>
      <c r="M297"/>
    </row>
    <row r="298" spans="2:13" x14ac:dyDescent="0.25">
      <c r="B298"/>
      <c r="C298"/>
      <c r="D298"/>
      <c r="E298"/>
      <c r="F298"/>
      <c r="G298"/>
      <c r="H298"/>
      <c r="I298"/>
      <c r="J298"/>
      <c r="K298"/>
      <c r="L298"/>
      <c r="M298"/>
    </row>
    <row r="299" spans="2:13" x14ac:dyDescent="0.25">
      <c r="B299"/>
      <c r="C299"/>
      <c r="D299"/>
      <c r="E299"/>
      <c r="F299"/>
      <c r="G299"/>
      <c r="H299"/>
      <c r="I299"/>
      <c r="J299"/>
      <c r="K299"/>
      <c r="L299"/>
      <c r="M299"/>
    </row>
    <row r="300" spans="2:13" x14ac:dyDescent="0.25">
      <c r="B300"/>
      <c r="C300"/>
      <c r="D300"/>
      <c r="E300"/>
      <c r="F300"/>
      <c r="G300"/>
      <c r="H300"/>
      <c r="I300"/>
      <c r="J300"/>
      <c r="K300"/>
      <c r="L300"/>
      <c r="M300"/>
    </row>
    <row r="301" spans="2:13" x14ac:dyDescent="0.25">
      <c r="B301"/>
      <c r="C301"/>
      <c r="D301"/>
      <c r="E301"/>
      <c r="F301"/>
      <c r="G301"/>
      <c r="H301"/>
      <c r="I301"/>
      <c r="J301"/>
      <c r="K301"/>
      <c r="L301"/>
      <c r="M301"/>
    </row>
    <row r="302" spans="2:13" x14ac:dyDescent="0.25">
      <c r="B302"/>
      <c r="C302"/>
      <c r="D302"/>
      <c r="E302"/>
      <c r="F302"/>
      <c r="G302"/>
      <c r="H302"/>
      <c r="I302"/>
      <c r="J302"/>
      <c r="K302"/>
      <c r="L302"/>
      <c r="M302"/>
    </row>
    <row r="303" spans="2:13" x14ac:dyDescent="0.25">
      <c r="B303"/>
      <c r="C303"/>
      <c r="D303"/>
      <c r="E303"/>
      <c r="F303"/>
      <c r="G303"/>
      <c r="H303"/>
      <c r="I303"/>
      <c r="J303"/>
      <c r="K303"/>
      <c r="L303"/>
      <c r="M303"/>
    </row>
    <row r="304" spans="2:13" x14ac:dyDescent="0.25">
      <c r="B304"/>
      <c r="C304"/>
      <c r="D304"/>
      <c r="E304"/>
      <c r="F304"/>
      <c r="G304"/>
      <c r="H304"/>
      <c r="I304"/>
      <c r="J304"/>
      <c r="K304"/>
      <c r="L304"/>
      <c r="M304"/>
    </row>
    <row r="305" spans="2:13" x14ac:dyDescent="0.25">
      <c r="B305"/>
      <c r="C305"/>
      <c r="D305"/>
      <c r="E305"/>
      <c r="F305"/>
      <c r="G305"/>
      <c r="H305"/>
      <c r="I305"/>
      <c r="J305"/>
      <c r="K305"/>
      <c r="L305"/>
      <c r="M305"/>
    </row>
    <row r="306" spans="2:13" x14ac:dyDescent="0.25">
      <c r="B306"/>
      <c r="C306"/>
      <c r="D306"/>
      <c r="E306"/>
      <c r="F306"/>
      <c r="G306"/>
      <c r="H306"/>
      <c r="I306"/>
      <c r="J306"/>
      <c r="K306"/>
      <c r="L306"/>
      <c r="M306"/>
    </row>
    <row r="307" spans="2:13" x14ac:dyDescent="0.25">
      <c r="B307"/>
      <c r="C307"/>
      <c r="D307"/>
      <c r="E307"/>
      <c r="F307"/>
      <c r="G307"/>
      <c r="H307"/>
      <c r="I307"/>
      <c r="J307"/>
      <c r="K307"/>
      <c r="L307"/>
      <c r="M307"/>
    </row>
    <row r="308" spans="2:13" x14ac:dyDescent="0.25">
      <c r="B308"/>
      <c r="C308"/>
      <c r="D308"/>
      <c r="E308"/>
      <c r="F308"/>
      <c r="G308"/>
      <c r="H308"/>
      <c r="I308"/>
      <c r="J308"/>
      <c r="K308"/>
      <c r="L308"/>
      <c r="M308"/>
    </row>
    <row r="309" spans="2:13" x14ac:dyDescent="0.25">
      <c r="B309"/>
      <c r="C309"/>
      <c r="D309"/>
      <c r="E309"/>
      <c r="F309"/>
      <c r="G309"/>
      <c r="H309"/>
      <c r="I309"/>
      <c r="J309"/>
      <c r="K309"/>
      <c r="L309"/>
      <c r="M309"/>
    </row>
    <row r="310" spans="2:13" x14ac:dyDescent="0.25">
      <c r="B310"/>
      <c r="C310"/>
      <c r="D310"/>
      <c r="E310"/>
      <c r="F310"/>
      <c r="G310"/>
      <c r="H310"/>
      <c r="I310"/>
      <c r="J310"/>
      <c r="K310"/>
      <c r="L310"/>
      <c r="M310"/>
    </row>
    <row r="311" spans="2:13" x14ac:dyDescent="0.25">
      <c r="B311"/>
      <c r="C311"/>
      <c r="D311"/>
      <c r="E311"/>
      <c r="F311"/>
      <c r="G311"/>
      <c r="H311"/>
      <c r="I311"/>
      <c r="J311"/>
      <c r="K311"/>
      <c r="L311"/>
      <c r="M311"/>
    </row>
    <row r="312" spans="2:13" x14ac:dyDescent="0.25">
      <c r="B312"/>
      <c r="C312"/>
      <c r="D312"/>
      <c r="E312"/>
      <c r="F312"/>
      <c r="G312"/>
      <c r="H312"/>
      <c r="I312"/>
      <c r="J312"/>
      <c r="K312"/>
      <c r="L312"/>
      <c r="M312"/>
    </row>
    <row r="313" spans="2:13" x14ac:dyDescent="0.25">
      <c r="B313"/>
      <c r="C313"/>
      <c r="D313"/>
      <c r="E313"/>
      <c r="F313"/>
      <c r="G313"/>
      <c r="H313"/>
      <c r="I313"/>
      <c r="J313"/>
      <c r="K313"/>
      <c r="L313"/>
      <c r="M313"/>
    </row>
    <row r="314" spans="2:13" x14ac:dyDescent="0.25">
      <c r="B314"/>
      <c r="C314"/>
      <c r="D314"/>
      <c r="E314"/>
      <c r="F314"/>
      <c r="G314"/>
      <c r="H314"/>
      <c r="I314"/>
      <c r="J314"/>
      <c r="K314"/>
      <c r="L314"/>
      <c r="M314"/>
    </row>
    <row r="315" spans="2:13" x14ac:dyDescent="0.25">
      <c r="B315"/>
      <c r="C315"/>
      <c r="D315"/>
      <c r="E315"/>
      <c r="F315"/>
      <c r="G315"/>
      <c r="H315"/>
      <c r="I315"/>
      <c r="J315"/>
      <c r="K315"/>
      <c r="L315"/>
      <c r="M315"/>
    </row>
    <row r="316" spans="2:13" x14ac:dyDescent="0.25">
      <c r="B316"/>
      <c r="C316"/>
      <c r="D316"/>
      <c r="E316"/>
      <c r="F316"/>
      <c r="G316"/>
      <c r="H316"/>
      <c r="I316"/>
      <c r="J316"/>
      <c r="K316"/>
      <c r="L316"/>
      <c r="M316"/>
    </row>
    <row r="317" spans="2:13" x14ac:dyDescent="0.25">
      <c r="B317"/>
      <c r="C317"/>
      <c r="D317"/>
      <c r="E317"/>
      <c r="F317"/>
      <c r="G317"/>
      <c r="H317"/>
      <c r="I317"/>
      <c r="J317"/>
      <c r="K317"/>
      <c r="L317"/>
      <c r="M317"/>
    </row>
    <row r="318" spans="2:13" x14ac:dyDescent="0.25">
      <c r="B318"/>
      <c r="C318"/>
      <c r="D318"/>
      <c r="E318"/>
      <c r="F318"/>
      <c r="G318"/>
      <c r="H318"/>
      <c r="I318"/>
      <c r="J318"/>
      <c r="K318"/>
      <c r="L318"/>
      <c r="M318"/>
    </row>
    <row r="319" spans="2:13" x14ac:dyDescent="0.25">
      <c r="B319"/>
      <c r="C319"/>
      <c r="D319"/>
      <c r="E319"/>
      <c r="F319"/>
      <c r="G319"/>
      <c r="H319"/>
      <c r="I319"/>
      <c r="J319"/>
      <c r="K319"/>
      <c r="L319"/>
      <c r="M319"/>
    </row>
    <row r="320" spans="2:13" x14ac:dyDescent="0.25">
      <c r="B320"/>
      <c r="C320"/>
      <c r="D320"/>
      <c r="E320"/>
      <c r="F320"/>
      <c r="G320"/>
      <c r="H320"/>
      <c r="I320"/>
      <c r="J320"/>
      <c r="K320"/>
      <c r="L320"/>
      <c r="M320"/>
    </row>
    <row r="321" spans="2:13" x14ac:dyDescent="0.25">
      <c r="B321"/>
      <c r="C321"/>
      <c r="D321"/>
      <c r="E321"/>
      <c r="F321"/>
      <c r="G321"/>
      <c r="H321"/>
      <c r="I321"/>
      <c r="J321"/>
      <c r="K321"/>
      <c r="L321"/>
      <c r="M321"/>
    </row>
    <row r="322" spans="2:13" x14ac:dyDescent="0.25">
      <c r="B322"/>
      <c r="C322"/>
      <c r="D322"/>
      <c r="E322"/>
      <c r="F322"/>
      <c r="G322"/>
      <c r="H322"/>
      <c r="I322"/>
      <c r="J322"/>
      <c r="K322"/>
      <c r="L322"/>
      <c r="M322"/>
    </row>
    <row r="323" spans="2:13" x14ac:dyDescent="0.25">
      <c r="B323"/>
      <c r="C323"/>
      <c r="D323"/>
      <c r="E323"/>
      <c r="F323"/>
      <c r="G323"/>
      <c r="H323"/>
      <c r="I323"/>
      <c r="J323"/>
      <c r="K323"/>
      <c r="L323"/>
      <c r="M323"/>
    </row>
    <row r="324" spans="2:13" x14ac:dyDescent="0.25">
      <c r="B324"/>
      <c r="C324"/>
      <c r="D324"/>
      <c r="E324"/>
      <c r="F324"/>
      <c r="G324"/>
      <c r="H324"/>
      <c r="I324"/>
      <c r="J324"/>
      <c r="K324"/>
      <c r="L324"/>
      <c r="M324"/>
    </row>
    <row r="325" spans="2:13" x14ac:dyDescent="0.25">
      <c r="B325"/>
      <c r="C325"/>
      <c r="D325"/>
      <c r="E325"/>
      <c r="F325"/>
      <c r="G325"/>
      <c r="H325"/>
      <c r="I325"/>
      <c r="J325"/>
      <c r="K325"/>
      <c r="L325"/>
      <c r="M325"/>
    </row>
    <row r="326" spans="2:13" x14ac:dyDescent="0.25">
      <c r="B326"/>
      <c r="C326"/>
      <c r="D326"/>
      <c r="E326"/>
      <c r="F326"/>
      <c r="G326"/>
      <c r="H326"/>
      <c r="I326"/>
      <c r="J326"/>
      <c r="K326"/>
      <c r="L326"/>
      <c r="M326"/>
    </row>
    <row r="327" spans="2:13" x14ac:dyDescent="0.25">
      <c r="B327"/>
      <c r="C327"/>
      <c r="D327"/>
      <c r="E327"/>
      <c r="F327"/>
      <c r="G327"/>
      <c r="H327"/>
      <c r="I327"/>
      <c r="J327"/>
      <c r="K327"/>
      <c r="L327"/>
      <c r="M327"/>
    </row>
    <row r="328" spans="2:13" x14ac:dyDescent="0.25">
      <c r="B328"/>
      <c r="C328"/>
      <c r="D328"/>
      <c r="E328"/>
      <c r="F328"/>
      <c r="G328"/>
      <c r="H328"/>
      <c r="I328"/>
      <c r="J328"/>
      <c r="K328"/>
      <c r="L328"/>
      <c r="M328"/>
    </row>
    <row r="329" spans="2:13" x14ac:dyDescent="0.25">
      <c r="B329"/>
      <c r="C329"/>
      <c r="D329"/>
      <c r="E329"/>
      <c r="F329"/>
      <c r="G329"/>
      <c r="H329"/>
      <c r="I329"/>
      <c r="J329"/>
      <c r="K329"/>
      <c r="L329"/>
      <c r="M329"/>
    </row>
    <row r="330" spans="2:13" x14ac:dyDescent="0.25">
      <c r="B330"/>
      <c r="C330"/>
      <c r="D330"/>
      <c r="E330"/>
      <c r="F330"/>
      <c r="G330"/>
      <c r="H330"/>
      <c r="I330"/>
      <c r="J330"/>
      <c r="K330"/>
      <c r="L330"/>
      <c r="M330"/>
    </row>
    <row r="331" spans="2:13" x14ac:dyDescent="0.25">
      <c r="B331"/>
      <c r="C331"/>
      <c r="D331"/>
      <c r="E331"/>
      <c r="F331"/>
      <c r="G331"/>
      <c r="H331"/>
      <c r="I331"/>
      <c r="J331"/>
      <c r="K331"/>
      <c r="L331"/>
      <c r="M331"/>
    </row>
    <row r="332" spans="2:13" x14ac:dyDescent="0.25">
      <c r="B332"/>
      <c r="C332"/>
      <c r="D332"/>
      <c r="E332"/>
      <c r="F332"/>
      <c r="G332"/>
      <c r="H332"/>
      <c r="I332"/>
      <c r="J332"/>
      <c r="K332"/>
      <c r="L332"/>
      <c r="M332"/>
    </row>
    <row r="333" spans="2:13" x14ac:dyDescent="0.25">
      <c r="B333"/>
      <c r="C333"/>
      <c r="D333"/>
      <c r="E333"/>
      <c r="F333"/>
      <c r="G333"/>
      <c r="H333"/>
      <c r="I333"/>
      <c r="J333"/>
      <c r="K333"/>
      <c r="L333"/>
      <c r="M333"/>
    </row>
    <row r="334" spans="2:13" x14ac:dyDescent="0.25">
      <c r="B334"/>
      <c r="C334"/>
      <c r="D334"/>
      <c r="E334"/>
      <c r="F334"/>
      <c r="G334"/>
      <c r="H334"/>
      <c r="I334"/>
      <c r="J334"/>
      <c r="K334"/>
      <c r="L334"/>
      <c r="M334"/>
    </row>
    <row r="335" spans="2:13" x14ac:dyDescent="0.25">
      <c r="B335"/>
      <c r="C335"/>
      <c r="D335"/>
      <c r="E335"/>
      <c r="F335"/>
      <c r="G335"/>
      <c r="H335"/>
      <c r="I335"/>
      <c r="J335"/>
      <c r="K335"/>
      <c r="L335"/>
      <c r="M335"/>
    </row>
    <row r="336" spans="2:13" x14ac:dyDescent="0.25">
      <c r="B336"/>
      <c r="C336"/>
      <c r="D336"/>
      <c r="E336"/>
      <c r="F336"/>
      <c r="G336"/>
      <c r="H336"/>
      <c r="I336"/>
      <c r="J336"/>
      <c r="K336"/>
      <c r="L336"/>
      <c r="M336"/>
    </row>
    <row r="337" spans="2:13" x14ac:dyDescent="0.25">
      <c r="B337"/>
      <c r="C337"/>
      <c r="D337"/>
      <c r="E337"/>
      <c r="F337"/>
      <c r="G337"/>
      <c r="H337"/>
      <c r="I337"/>
      <c r="J337"/>
      <c r="K337"/>
      <c r="L337"/>
      <c r="M337"/>
    </row>
    <row r="338" spans="2:13" x14ac:dyDescent="0.25">
      <c r="B338"/>
      <c r="C338"/>
      <c r="D338"/>
      <c r="E338"/>
      <c r="F338"/>
      <c r="G338"/>
      <c r="H338"/>
      <c r="I338"/>
      <c r="J338"/>
      <c r="K338"/>
      <c r="L338"/>
      <c r="M338"/>
    </row>
    <row r="339" spans="2:13" x14ac:dyDescent="0.25">
      <c r="B339"/>
      <c r="C339"/>
      <c r="D339"/>
      <c r="E339"/>
      <c r="F339"/>
      <c r="G339"/>
      <c r="H339"/>
      <c r="I339"/>
      <c r="J339"/>
      <c r="K339"/>
      <c r="L339"/>
      <c r="M339"/>
    </row>
    <row r="340" spans="2:13" x14ac:dyDescent="0.25">
      <c r="B340"/>
      <c r="C340"/>
      <c r="D340"/>
      <c r="E340"/>
      <c r="F340"/>
      <c r="G340"/>
      <c r="H340"/>
      <c r="I340"/>
      <c r="J340"/>
      <c r="K340"/>
      <c r="L340"/>
      <c r="M340"/>
    </row>
    <row r="341" spans="2:13" x14ac:dyDescent="0.25">
      <c r="B341"/>
      <c r="C341"/>
      <c r="D341"/>
      <c r="E341"/>
      <c r="F341"/>
      <c r="G341"/>
      <c r="H341"/>
      <c r="I341"/>
      <c r="J341"/>
      <c r="K341"/>
      <c r="L341"/>
      <c r="M341"/>
    </row>
    <row r="342" spans="2:13" x14ac:dyDescent="0.25">
      <c r="B342"/>
      <c r="C342"/>
      <c r="D342"/>
      <c r="E342"/>
      <c r="F342"/>
      <c r="G342"/>
      <c r="H342"/>
      <c r="I342"/>
      <c r="J342"/>
      <c r="K342"/>
      <c r="L342"/>
      <c r="M342"/>
    </row>
    <row r="343" spans="2:13" x14ac:dyDescent="0.25">
      <c r="B343"/>
      <c r="C343"/>
      <c r="D343"/>
      <c r="E343"/>
      <c r="F343"/>
      <c r="G343"/>
      <c r="H343"/>
      <c r="I343"/>
      <c r="J343"/>
      <c r="K343"/>
      <c r="L343"/>
      <c r="M343"/>
    </row>
    <row r="344" spans="2:13" x14ac:dyDescent="0.25">
      <c r="B344"/>
      <c r="C344"/>
      <c r="D344"/>
      <c r="E344"/>
      <c r="F344"/>
      <c r="G344"/>
      <c r="H344"/>
      <c r="I344"/>
      <c r="J344"/>
      <c r="K344"/>
      <c r="L344"/>
      <c r="M344"/>
    </row>
    <row r="345" spans="2:13" x14ac:dyDescent="0.25">
      <c r="B345"/>
      <c r="C345"/>
      <c r="D345"/>
      <c r="E345"/>
      <c r="F345"/>
      <c r="G345"/>
      <c r="H345"/>
      <c r="I345"/>
      <c r="J345"/>
      <c r="K345"/>
      <c r="L345"/>
      <c r="M345"/>
    </row>
    <row r="346" spans="2:13" x14ac:dyDescent="0.25">
      <c r="B346"/>
      <c r="C346"/>
      <c r="D346"/>
      <c r="E346"/>
      <c r="F346"/>
      <c r="G346"/>
      <c r="H346"/>
      <c r="I346"/>
      <c r="J346"/>
      <c r="K346"/>
      <c r="L346"/>
      <c r="M346"/>
    </row>
    <row r="347" spans="2:13" x14ac:dyDescent="0.25">
      <c r="B347"/>
      <c r="C347"/>
      <c r="D347"/>
      <c r="E347"/>
      <c r="F347"/>
      <c r="G347"/>
      <c r="H347"/>
      <c r="I347"/>
      <c r="J347"/>
      <c r="K347"/>
      <c r="L347"/>
      <c r="M347"/>
    </row>
    <row r="348" spans="2:13" x14ac:dyDescent="0.25">
      <c r="B348"/>
      <c r="C348"/>
      <c r="D348"/>
      <c r="E348"/>
      <c r="F348"/>
      <c r="G348"/>
      <c r="H348"/>
      <c r="I348"/>
      <c r="J348"/>
      <c r="K348"/>
      <c r="L348"/>
      <c r="M348"/>
    </row>
    <row r="349" spans="2:13" x14ac:dyDescent="0.25">
      <c r="B349"/>
      <c r="C349"/>
      <c r="D349"/>
      <c r="E349"/>
      <c r="F349"/>
      <c r="G349"/>
      <c r="H349"/>
      <c r="I349"/>
      <c r="J349"/>
      <c r="K349"/>
      <c r="L349"/>
      <c r="M349"/>
    </row>
    <row r="350" spans="2:13" x14ac:dyDescent="0.25">
      <c r="B350"/>
      <c r="C350"/>
      <c r="D350"/>
      <c r="E350"/>
      <c r="F350"/>
      <c r="G350"/>
      <c r="H350"/>
      <c r="I350"/>
      <c r="J350"/>
      <c r="K350"/>
      <c r="L350"/>
      <c r="M350"/>
    </row>
    <row r="351" spans="2:13" x14ac:dyDescent="0.25">
      <c r="B351"/>
      <c r="C351"/>
      <c r="D351"/>
      <c r="E351"/>
      <c r="F351"/>
      <c r="G351"/>
      <c r="H351"/>
      <c r="I351"/>
      <c r="J351"/>
      <c r="K351"/>
      <c r="L351"/>
      <c r="M351"/>
    </row>
    <row r="352" spans="2:13" x14ac:dyDescent="0.25">
      <c r="B352"/>
      <c r="C352"/>
      <c r="D352"/>
      <c r="E352"/>
      <c r="F352"/>
      <c r="G352"/>
      <c r="H352"/>
      <c r="I352"/>
      <c r="J352"/>
      <c r="K352"/>
      <c r="L352"/>
      <c r="M352"/>
    </row>
    <row r="353" spans="2:13" x14ac:dyDescent="0.25">
      <c r="B353"/>
      <c r="C353"/>
      <c r="D353"/>
      <c r="E353"/>
      <c r="F353"/>
      <c r="G353"/>
      <c r="H353"/>
      <c r="I353"/>
      <c r="J353"/>
      <c r="K353"/>
      <c r="L353"/>
      <c r="M353"/>
    </row>
    <row r="354" spans="2:13" x14ac:dyDescent="0.25">
      <c r="B354"/>
      <c r="C354"/>
      <c r="D354"/>
      <c r="E354"/>
      <c r="F354"/>
      <c r="G354"/>
      <c r="H354"/>
      <c r="I354"/>
      <c r="J354"/>
      <c r="K354"/>
      <c r="L354"/>
      <c r="M354"/>
    </row>
    <row r="355" spans="2:13" x14ac:dyDescent="0.25">
      <c r="B355"/>
      <c r="C355"/>
      <c r="D355"/>
      <c r="E355"/>
      <c r="F355"/>
      <c r="G355"/>
      <c r="H355"/>
      <c r="I355"/>
      <c r="J355"/>
      <c r="K355"/>
      <c r="L355"/>
      <c r="M355"/>
    </row>
    <row r="356" spans="2:13" x14ac:dyDescent="0.25">
      <c r="B356"/>
      <c r="C356"/>
      <c r="D356"/>
      <c r="E356"/>
      <c r="F356"/>
      <c r="G356"/>
      <c r="H356"/>
      <c r="I356"/>
      <c r="J356"/>
      <c r="K356"/>
      <c r="L356"/>
      <c r="M356"/>
    </row>
    <row r="357" spans="2:13" x14ac:dyDescent="0.25">
      <c r="B357"/>
      <c r="C357"/>
      <c r="D357"/>
      <c r="E357"/>
      <c r="F357"/>
      <c r="G357"/>
      <c r="H357"/>
      <c r="I357"/>
      <c r="J357"/>
      <c r="K357"/>
      <c r="L357"/>
      <c r="M357"/>
    </row>
    <row r="358" spans="2:13" x14ac:dyDescent="0.25">
      <c r="B358"/>
      <c r="C358"/>
      <c r="D358"/>
      <c r="E358"/>
      <c r="F358"/>
      <c r="G358"/>
      <c r="H358"/>
      <c r="I358"/>
      <c r="J358"/>
      <c r="K358"/>
      <c r="L358"/>
      <c r="M358"/>
    </row>
    <row r="359" spans="2:13" x14ac:dyDescent="0.25">
      <c r="B359"/>
      <c r="C359"/>
      <c r="D359"/>
      <c r="E359"/>
      <c r="F359"/>
      <c r="G359"/>
      <c r="H359"/>
      <c r="I359"/>
      <c r="J359"/>
      <c r="K359"/>
      <c r="L359"/>
      <c r="M359"/>
    </row>
    <row r="360" spans="2:13" x14ac:dyDescent="0.25">
      <c r="B360"/>
      <c r="C360"/>
      <c r="D360"/>
      <c r="E360"/>
      <c r="F360"/>
      <c r="G360"/>
      <c r="H360"/>
      <c r="I360"/>
      <c r="J360"/>
      <c r="K360"/>
      <c r="L360"/>
      <c r="M360"/>
    </row>
    <row r="361" spans="2:13" x14ac:dyDescent="0.25">
      <c r="B361"/>
      <c r="C361"/>
      <c r="D361"/>
      <c r="E361"/>
      <c r="F361"/>
      <c r="G361"/>
      <c r="H361"/>
      <c r="I361"/>
      <c r="J361"/>
      <c r="K361"/>
      <c r="L361"/>
      <c r="M361"/>
    </row>
    <row r="362" spans="2:13" x14ac:dyDescent="0.25">
      <c r="B362"/>
      <c r="C362"/>
      <c r="D362"/>
      <c r="E362"/>
      <c r="F362"/>
      <c r="G362"/>
      <c r="H362"/>
      <c r="I362"/>
      <c r="J362"/>
      <c r="K362"/>
      <c r="L362"/>
      <c r="M362"/>
    </row>
    <row r="363" spans="2:13" x14ac:dyDescent="0.25">
      <c r="B363"/>
      <c r="C363"/>
      <c r="D363"/>
      <c r="E363"/>
      <c r="F363"/>
      <c r="G363"/>
      <c r="H363"/>
      <c r="I363"/>
      <c r="J363"/>
      <c r="K363"/>
      <c r="L363"/>
      <c r="M363"/>
    </row>
  </sheetData>
  <mergeCells count="8">
    <mergeCell ref="O109:P109"/>
    <mergeCell ref="Q109:R109"/>
    <mergeCell ref="S109:T109"/>
    <mergeCell ref="U109:V109"/>
    <mergeCell ref="N105:O105"/>
    <mergeCell ref="P105:Q105"/>
    <mergeCell ref="R105:S105"/>
    <mergeCell ref="T105:U105"/>
  </mergeCells>
  <phoneticPr fontId="18" type="noConversion"/>
  <pageMargins left="0.7" right="0.7" top="0.75" bottom="0.75" header="0.3" footer="0.3"/>
  <pageSetup paperSize="9" orientation="portrait" r:id="rId1"/>
  <ignoredErrors>
    <ignoredError sqref="D108:D10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Fashion-MNIST合併模型統計結果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2021-11-07T08:28:32Z</dcterms:created>
  <dcterms:modified xsi:type="dcterms:W3CDTF">2021-12-07T05:13:18Z</dcterms:modified>
</cp:coreProperties>
</file>