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k/Documents/GitHub/timeline/db/"/>
    </mc:Choice>
  </mc:AlternateContent>
  <xr:revisionPtr revIDLastSave="0" documentId="13_ncr:1_{4A1809FB-6A0A-2849-964E-2650969040B9}" xr6:coauthVersionLast="47" xr6:coauthVersionMax="47" xr10:uidLastSave="{00000000-0000-0000-0000-000000000000}"/>
  <bookViews>
    <workbookView xWindow="8500" yWindow="1640" windowWidth="25100" windowHeight="19360" tabRatio="500" activeTab="3" xr2:uid="{00000000-000D-0000-FFFF-FFFF00000000}"/>
  </bookViews>
  <sheets>
    <sheet name="overview" sheetId="1" r:id="rId1"/>
    <sheet name="adam-moses" sheetId="3" r:id="rId2"/>
    <sheet name="kings" sheetId="2" r:id="rId3"/>
    <sheet name="periods" sheetId="4" r:id="rId4"/>
    <sheet name="prophets" sheetId="5" r:id="rId5"/>
    <sheet name="even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6" i="4" l="1"/>
  <c r="N16" i="4"/>
  <c r="M16" i="4"/>
  <c r="O15" i="4"/>
  <c r="N15" i="4"/>
  <c r="M15" i="4"/>
  <c r="P15" i="4" s="1"/>
  <c r="P14" i="4"/>
  <c r="O14" i="4"/>
  <c r="N14" i="4"/>
  <c r="M14" i="4"/>
  <c r="M6" i="4"/>
  <c r="P6" i="4" s="1"/>
  <c r="M5" i="4"/>
  <c r="O12" i="4"/>
  <c r="N12" i="4"/>
  <c r="M12" i="4"/>
  <c r="P12" i="4" s="1"/>
  <c r="O11" i="4"/>
  <c r="N11" i="4"/>
  <c r="P11" i="4" s="1"/>
  <c r="M11" i="4"/>
  <c r="O10" i="4"/>
  <c r="N10" i="4"/>
  <c r="M10" i="4"/>
  <c r="P10" i="4" s="1"/>
  <c r="O9" i="4"/>
  <c r="N9" i="4"/>
  <c r="M9" i="4"/>
  <c r="O8" i="4"/>
  <c r="N8" i="4"/>
  <c r="M8" i="4"/>
  <c r="P8" i="4" s="1"/>
  <c r="O7" i="4"/>
  <c r="N7" i="4"/>
  <c r="P7" i="4" s="1"/>
  <c r="M7" i="4"/>
  <c r="O6" i="4"/>
  <c r="N6" i="4"/>
  <c r="O5" i="4"/>
  <c r="N5" i="4"/>
  <c r="O4" i="4"/>
  <c r="N4" i="4"/>
  <c r="M4" i="4"/>
  <c r="P4" i="4" s="1"/>
  <c r="O3" i="4"/>
  <c r="N3" i="4"/>
  <c r="M3" i="4"/>
  <c r="O2" i="4"/>
  <c r="N2" i="4"/>
  <c r="M2" i="4"/>
  <c r="N45" i="2"/>
  <c r="M45" i="2"/>
  <c r="L45" i="2"/>
  <c r="O45" i="2" s="1"/>
  <c r="N44" i="2"/>
  <c r="M44" i="2"/>
  <c r="O44" i="2" s="1"/>
  <c r="L44" i="2"/>
  <c r="N43" i="2"/>
  <c r="M43" i="2"/>
  <c r="L43" i="2"/>
  <c r="N42" i="2"/>
  <c r="M42" i="2"/>
  <c r="L42" i="2"/>
  <c r="N41" i="2"/>
  <c r="M41" i="2"/>
  <c r="L41" i="2"/>
  <c r="O41" i="2" s="1"/>
  <c r="N40" i="2"/>
  <c r="M40" i="2"/>
  <c r="L40" i="2"/>
  <c r="N39" i="2"/>
  <c r="M39" i="2"/>
  <c r="L39" i="2"/>
  <c r="O39" i="2" s="1"/>
  <c r="N38" i="2"/>
  <c r="M38" i="2"/>
  <c r="O38" i="2" s="1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O34" i="2" s="1"/>
  <c r="N33" i="2"/>
  <c r="M33" i="2"/>
  <c r="L33" i="2"/>
  <c r="O33" i="2" s="1"/>
  <c r="N32" i="2"/>
  <c r="M32" i="2"/>
  <c r="L32" i="2"/>
  <c r="N31" i="2"/>
  <c r="M31" i="2"/>
  <c r="L31" i="2"/>
  <c r="O31" i="2" s="1"/>
  <c r="N30" i="2"/>
  <c r="M30" i="2"/>
  <c r="L30" i="2"/>
  <c r="N29" i="2"/>
  <c r="M29" i="2"/>
  <c r="L29" i="2"/>
  <c r="N28" i="2"/>
  <c r="M28" i="2"/>
  <c r="L28" i="2"/>
  <c r="O28" i="2" s="1"/>
  <c r="N27" i="2"/>
  <c r="M27" i="2"/>
  <c r="L27" i="2"/>
  <c r="N26" i="2"/>
  <c r="M26" i="2"/>
  <c r="L26" i="2"/>
  <c r="O26" i="2" s="1"/>
  <c r="N25" i="2"/>
  <c r="M25" i="2"/>
  <c r="L25" i="2"/>
  <c r="N24" i="2"/>
  <c r="M24" i="2"/>
  <c r="L24" i="2"/>
  <c r="N23" i="2"/>
  <c r="M23" i="2"/>
  <c r="L23" i="2"/>
  <c r="O23" i="2" s="1"/>
  <c r="N22" i="2"/>
  <c r="M22" i="2"/>
  <c r="L22" i="2"/>
  <c r="N21" i="2"/>
  <c r="M21" i="2"/>
  <c r="L21" i="2"/>
  <c r="O21" i="2" s="1"/>
  <c r="N20" i="2"/>
  <c r="M20" i="2"/>
  <c r="L20" i="2"/>
  <c r="O20" i="2" s="1"/>
  <c r="N19" i="2"/>
  <c r="M19" i="2"/>
  <c r="L19" i="2"/>
  <c r="N18" i="2"/>
  <c r="M18" i="2"/>
  <c r="L18" i="2"/>
  <c r="O18" i="2" s="1"/>
  <c r="N17" i="2"/>
  <c r="M17" i="2"/>
  <c r="L17" i="2"/>
  <c r="O17" i="2" s="1"/>
  <c r="N16" i="2"/>
  <c r="M16" i="2"/>
  <c r="L16" i="2"/>
  <c r="N15" i="2"/>
  <c r="M15" i="2"/>
  <c r="L15" i="2"/>
  <c r="O15" i="2" s="1"/>
  <c r="N14" i="2"/>
  <c r="M14" i="2"/>
  <c r="L14" i="2"/>
  <c r="N13" i="2"/>
  <c r="M13" i="2"/>
  <c r="L13" i="2"/>
  <c r="O13" i="2" s="1"/>
  <c r="N12" i="2"/>
  <c r="M12" i="2"/>
  <c r="L12" i="2"/>
  <c r="O12" i="2" s="1"/>
  <c r="N11" i="2"/>
  <c r="M11" i="2"/>
  <c r="L11" i="2"/>
  <c r="N10" i="2"/>
  <c r="M10" i="2"/>
  <c r="L10" i="2"/>
  <c r="O10" i="2" s="1"/>
  <c r="N9" i="2"/>
  <c r="M9" i="2"/>
  <c r="L9" i="2"/>
  <c r="O9" i="2" s="1"/>
  <c r="N8" i="2"/>
  <c r="M8" i="2"/>
  <c r="L8" i="2"/>
  <c r="N7" i="2"/>
  <c r="M7" i="2"/>
  <c r="L7" i="2"/>
  <c r="O7" i="2" s="1"/>
  <c r="N6" i="2"/>
  <c r="M6" i="2"/>
  <c r="L6" i="2"/>
  <c r="N5" i="2"/>
  <c r="M5" i="2"/>
  <c r="L5" i="2"/>
  <c r="N4" i="2"/>
  <c r="M4" i="2"/>
  <c r="L4" i="2"/>
  <c r="O4" i="2" s="1"/>
  <c r="N3" i="2"/>
  <c r="M3" i="2"/>
  <c r="L3" i="2"/>
  <c r="N2" i="2"/>
  <c r="M2" i="2"/>
  <c r="L2" i="2"/>
  <c r="O2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E10" i="1"/>
  <c r="D10" i="1"/>
  <c r="C10" i="1"/>
  <c r="B10" i="1"/>
  <c r="P16" i="4" l="1"/>
  <c r="P9" i="4"/>
  <c r="P5" i="4"/>
  <c r="P3" i="4"/>
  <c r="P2" i="4"/>
  <c r="O6" i="2"/>
  <c r="O14" i="2"/>
  <c r="O22" i="2"/>
  <c r="O30" i="2"/>
  <c r="O29" i="2"/>
  <c r="O37" i="2"/>
  <c r="O42" i="2"/>
  <c r="O36" i="2"/>
  <c r="O5" i="2"/>
  <c r="O8" i="2"/>
  <c r="O16" i="2"/>
  <c r="O24" i="2"/>
  <c r="O32" i="2"/>
  <c r="O25" i="2"/>
  <c r="O3" i="2"/>
  <c r="O11" i="2"/>
  <c r="O19" i="2"/>
  <c r="O27" i="2"/>
  <c r="O35" i="2"/>
  <c r="O40" i="2"/>
  <c r="O43" i="2"/>
</calcChain>
</file>

<file path=xl/sharedStrings.xml><?xml version="1.0" encoding="utf-8"?>
<sst xmlns="http://schemas.openxmlformats.org/spreadsheetml/2006/main" count="309" uniqueCount="196">
  <si>
    <t>file</t>
  </si>
  <si>
    <t>person</t>
  </si>
  <si>
    <t>king</t>
  </si>
  <si>
    <t>event</t>
  </si>
  <si>
    <t>adam-moses</t>
  </si>
  <si>
    <t>kings</t>
  </si>
  <si>
    <t>born</t>
  </si>
  <si>
    <t>start</t>
  </si>
  <si>
    <t>end</t>
  </si>
  <si>
    <t>notes</t>
  </si>
  <si>
    <t>Rehoboam</t>
  </si>
  <si>
    <t>0997-10-01</t>
  </si>
  <si>
    <t>0980-05-01</t>
  </si>
  <si>
    <t>first king of southern kingdom of Juda</t>
  </si>
  <si>
    <t>Abijah</t>
  </si>
  <si>
    <t>0978-10-01</t>
  </si>
  <si>
    <t>3 years, also Abijam</t>
  </si>
  <si>
    <t>Asa</t>
  </si>
  <si>
    <t>0937-10-01</t>
  </si>
  <si>
    <t>Jehoshaphat</t>
  </si>
  <si>
    <t>0913-10-01</t>
  </si>
  <si>
    <t>Jehoram2</t>
  </si>
  <si>
    <t>0906-10-01</t>
  </si>
  <si>
    <t>Ahaziah</t>
  </si>
  <si>
    <t>0905-10-01</t>
  </si>
  <si>
    <t>Athaliah</t>
  </si>
  <si>
    <t>0898-10-01</t>
  </si>
  <si>
    <t>Queen Athaliah</t>
  </si>
  <si>
    <t>Jehoash</t>
  </si>
  <si>
    <t>0858-10-01</t>
  </si>
  <si>
    <t>Amaziah</t>
  </si>
  <si>
    <t>0829-10-01</t>
  </si>
  <si>
    <t>Uzziah</t>
  </si>
  <si>
    <t>0777-10-01</t>
  </si>
  <si>
    <t>also Azariah</t>
  </si>
  <si>
    <t>Jotham</t>
  </si>
  <si>
    <t>0762-10-01</t>
  </si>
  <si>
    <t>Ahaz</t>
  </si>
  <si>
    <t>0746-10-01</t>
  </si>
  <si>
    <t>Hezekiah</t>
  </si>
  <si>
    <t>0716-10-01</t>
  </si>
  <si>
    <t>Manasseh</t>
  </si>
  <si>
    <t>0661-10-01</t>
  </si>
  <si>
    <t>Amon</t>
  </si>
  <si>
    <t>0659-10-01</t>
  </si>
  <si>
    <t>Josiah</t>
  </si>
  <si>
    <t>0628-07-01</t>
  </si>
  <si>
    <t>Jehoahaz</t>
  </si>
  <si>
    <t>0628-10-01</t>
  </si>
  <si>
    <t>Only 3 months</t>
  </si>
  <si>
    <t>Jehoiakim</t>
  </si>
  <si>
    <t>0618-10-01</t>
  </si>
  <si>
    <t>Jehoiachin</t>
  </si>
  <si>
    <t>0617-01-10</t>
  </si>
  <si>
    <t>Only 3 months 10 days</t>
  </si>
  <si>
    <t>Zedekia</t>
  </si>
  <si>
    <t>0607-10-01</t>
  </si>
  <si>
    <t>Jeroboam</t>
  </si>
  <si>
    <t>0976-10-01</t>
  </si>
  <si>
    <t>first king of northern 10-tribe kingdom</t>
  </si>
  <si>
    <t>Nadab</t>
  </si>
  <si>
    <t>0975-10-01</t>
  </si>
  <si>
    <t>less than 2</t>
  </si>
  <si>
    <t>Baasha</t>
  </si>
  <si>
    <t>0952-10-01</t>
  </si>
  <si>
    <t>Elah</t>
  </si>
  <si>
    <t>0951-10-01</t>
  </si>
  <si>
    <t>Zimri</t>
  </si>
  <si>
    <t>0951-10-08</t>
  </si>
  <si>
    <t>Only 7 days in ca. 751 BCE</t>
  </si>
  <si>
    <t>OmriTibni</t>
  </si>
  <si>
    <t>0947-10-01</t>
  </si>
  <si>
    <t>4 years Omri and Tibni</t>
  </si>
  <si>
    <t>Omri</t>
  </si>
  <si>
    <t>0940-10-01</t>
  </si>
  <si>
    <t>from 947 Omri alone</t>
  </si>
  <si>
    <t>Ahab</t>
  </si>
  <si>
    <t>0920-10-01</t>
  </si>
  <si>
    <t>0917-10-01</t>
  </si>
  <si>
    <t>Jehoram</t>
  </si>
  <si>
    <t>Jehu</t>
  </si>
  <si>
    <t>0876-10-01</t>
  </si>
  <si>
    <t>Jeoahaz</t>
  </si>
  <si>
    <t>0862-10-01</t>
  </si>
  <si>
    <t>JeoahazJehoash</t>
  </si>
  <si>
    <t>0859-10-01</t>
  </si>
  <si>
    <t>For 3 years Jeoahaz and Jeoash reigned together</t>
  </si>
  <si>
    <t>0844-10-01</t>
  </si>
  <si>
    <t>Jehoash (alone)</t>
  </si>
  <si>
    <t>Jeroboam2</t>
  </si>
  <si>
    <t>0803-10-01</t>
  </si>
  <si>
    <t>Zechariah</t>
  </si>
  <si>
    <t>0791-10-01</t>
  </si>
  <si>
    <t>reign only recorded 6 months, probably only established 792 BCE</t>
  </si>
  <si>
    <t>Schallum</t>
  </si>
  <si>
    <t>0791-11-01</t>
  </si>
  <si>
    <t>only one month</t>
  </si>
  <si>
    <t>Menahem</t>
  </si>
  <si>
    <t>0780-10-01</t>
  </si>
  <si>
    <t>Pekahiah</t>
  </si>
  <si>
    <t>0778-10-01</t>
  </si>
  <si>
    <t>Pekah</t>
  </si>
  <si>
    <t>0758-10-01</t>
  </si>
  <si>
    <t>Hoshea</t>
  </si>
  <si>
    <t>0740-10-01</t>
  </si>
  <si>
    <t>9 years from c. 748</t>
  </si>
  <si>
    <t>years</t>
  </si>
  <si>
    <t>note</t>
  </si>
  <si>
    <t>Time of the judges</t>
  </si>
  <si>
    <t>date</t>
  </si>
  <si>
    <t>flood 2370 BCE</t>
  </si>
  <si>
    <t>deluge</t>
  </si>
  <si>
    <t>prophet</t>
  </si>
  <si>
    <t>1117-10-01</t>
  </si>
  <si>
    <t>1077-10-01</t>
  </si>
  <si>
    <t>1037-10-01</t>
  </si>
  <si>
    <t>row_y</t>
  </si>
  <si>
    <t>Saul</t>
  </si>
  <si>
    <t>David</t>
  </si>
  <si>
    <t>Solomo</t>
  </si>
  <si>
    <t>months</t>
  </si>
  <si>
    <t>days</t>
  </si>
  <si>
    <t>year</t>
  </si>
  <si>
    <t>month</t>
  </si>
  <si>
    <t>day</t>
  </si>
  <si>
    <t>float</t>
  </si>
  <si>
    <t>bce_float = -y+1 - (12-m)/12 – (31-d)/360</t>
  </si>
  <si>
    <t>died</t>
  </si>
  <si>
    <t>Adam</t>
  </si>
  <si>
    <t>from Genesis 5</t>
  </si>
  <si>
    <t>Seth</t>
  </si>
  <si>
    <t>Enosh</t>
  </si>
  <si>
    <t>year = int(date -1)</t>
  </si>
  <si>
    <t>Kenan</t>
  </si>
  <si>
    <t>month = 13 + int((date - int(data)) * 12)</t>
  </si>
  <si>
    <t>Mahalalel</t>
  </si>
  <si>
    <t>day = int((month - int(month))*30) + 1</t>
  </si>
  <si>
    <t>Jared</t>
  </si>
  <si>
    <t>Enoch</t>
  </si>
  <si>
    <t>Methuselah</t>
  </si>
  <si>
    <t>Lamech</t>
  </si>
  <si>
    <t>Noah</t>
  </si>
  <si>
    <t>Shem</t>
  </si>
  <si>
    <t>from Genesis 11</t>
  </si>
  <si>
    <t>Arpachshad</t>
  </si>
  <si>
    <t>Shelah</t>
  </si>
  <si>
    <t>Eber</t>
  </si>
  <si>
    <t>Peleg</t>
  </si>
  <si>
    <t>Reu</t>
  </si>
  <si>
    <t>Serug</t>
  </si>
  <si>
    <t>Nahor</t>
  </si>
  <si>
    <t>Terah</t>
  </si>
  <si>
    <t>Abraham</t>
  </si>
  <si>
    <t>Isaac</t>
  </si>
  <si>
    <t>Jacob</t>
  </si>
  <si>
    <t>Joseph</t>
  </si>
  <si>
    <t>gap of 136 years in which Job seems to have lived</t>
  </si>
  <si>
    <t>Moses</t>
  </si>
  <si>
    <t>persons</t>
  </si>
  <si>
    <t>periods</t>
  </si>
  <si>
    <t>events</t>
  </si>
  <si>
    <t>text</t>
  </si>
  <si>
    <t>text_l</t>
  </si>
  <si>
    <t>text_r</t>
  </si>
  <si>
    <t>R</t>
  </si>
  <si>
    <t>G</t>
  </si>
  <si>
    <t>B</t>
  </si>
  <si>
    <t>1593 to 1473 BCE – 120 years</t>
  </si>
  <si>
    <t>1473-04-01</t>
  </si>
  <si>
    <t>Israel in the wilderness</t>
  </si>
  <si>
    <t>1513 to 1473 BCE – 40 years</t>
  </si>
  <si>
    <t>1473 to 1117 BCE – 356 years</t>
  </si>
  <si>
    <t>1117-04-01</t>
  </si>
  <si>
    <t>479 years to temple construction – 1 Kings 6:1</t>
  </si>
  <si>
    <t>exodus</t>
  </si>
  <si>
    <t>1034-04-01</t>
  </si>
  <si>
    <t>1 Kings 6:1</t>
  </si>
  <si>
    <t>Jesus born 2 BCE</t>
  </si>
  <si>
    <t>Executed Nisan 14th, 33 CE</t>
  </si>
  <si>
    <t>0002-10-01</t>
  </si>
  <si>
    <t>Jesus baptized autumn 29 CE</t>
  </si>
  <si>
    <t>3.5 years of Jesus service</t>
  </si>
  <si>
    <t>69 weeks to the Messiah</t>
  </si>
  <si>
    <t>rebuild Jerusalem 455 BCE</t>
  </si>
  <si>
    <t>Jesus baptized</t>
  </si>
  <si>
    <t>0455-10-01</t>
  </si>
  <si>
    <t>exile</t>
  </si>
  <si>
    <t>Jer. Sieged</t>
  </si>
  <si>
    <t>607 to 537 BCE – 70 years</t>
  </si>
  <si>
    <t>0607-04-01</t>
  </si>
  <si>
    <t>0537-04-01</t>
  </si>
  <si>
    <t>7 times – 2520 years to the Messianic Kingdom 1914 CE</t>
  </si>
  <si>
    <t>positive</t>
  </si>
  <si>
    <t>0029-10-01</t>
  </si>
  <si>
    <t>0033-04-14</t>
  </si>
  <si>
    <t>1914-10-01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</si>
</sst>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5">
    <font>
      <sz val="11"/>
      <color theme="1"/>
      <name val="Calibri"/>
      <family val="2"/>
      <charset val="1"/>
    </font>
    <font>
      <sz val="10"/>
      <color theme="1"/>
      <name val="Liberation Sans"/>
    </font>
    <font>
      <b/>
      <sz val="10"/>
      <color theme="1"/>
      <name val="Liberation Sans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64" zoomScaleNormal="100" workbookViewId="0">
      <selection activeCell="F7" sqref="F7"/>
    </sheetView>
  </sheetViews>
  <sheetFormatPr baseColWidth="10" defaultColWidth="8.6640625" defaultRowHeight="15"/>
  <cols>
    <col min="1" max="1" width="10.5" bestFit="1" customWidth="1"/>
    <col min="2" max="2" width="7" bestFit="1" customWidth="1"/>
    <col min="3" max="3" width="5" bestFit="1" customWidth="1"/>
    <col min="4" max="4" width="6.83203125" bestFit="1" customWidth="1"/>
    <col min="5" max="5" width="6" bestFit="1" customWidth="1"/>
  </cols>
  <sheetData>
    <row r="1" spans="1:5" s="4" customFormat="1">
      <c r="A1" s="4" t="s">
        <v>0</v>
      </c>
      <c r="B1" s="4" t="s">
        <v>158</v>
      </c>
      <c r="C1" s="4" t="s">
        <v>5</v>
      </c>
      <c r="D1" s="4" t="s">
        <v>159</v>
      </c>
      <c r="E1" s="4" t="s">
        <v>160</v>
      </c>
    </row>
    <row r="2" spans="1:5">
      <c r="A2" t="s">
        <v>4</v>
      </c>
      <c r="B2">
        <v>24</v>
      </c>
      <c r="C2">
        <v>0</v>
      </c>
      <c r="D2">
        <v>0</v>
      </c>
      <c r="E2">
        <v>1</v>
      </c>
    </row>
    <row r="3" spans="1:5">
      <c r="A3" t="s">
        <v>5</v>
      </c>
      <c r="B3">
        <v>0</v>
      </c>
      <c r="C3">
        <v>44</v>
      </c>
      <c r="D3">
        <v>1</v>
      </c>
      <c r="E3">
        <v>1</v>
      </c>
    </row>
    <row r="4" spans="1:5">
      <c r="A4" t="s">
        <v>159</v>
      </c>
    </row>
    <row r="10" spans="1:5">
      <c r="B10">
        <f>SUM(B2:B9)</f>
        <v>24</v>
      </c>
      <c r="C10">
        <f>SUM(C2:C9)</f>
        <v>44</v>
      </c>
      <c r="D10">
        <f>SUM(D2:D9)</f>
        <v>1</v>
      </c>
      <c r="E10">
        <f>SUM(E2:E9)</f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26F2-E534-3443-95D3-B49569FB8638}">
  <dimension ref="A1:D25"/>
  <sheetViews>
    <sheetView workbookViewId="0">
      <selection activeCell="D38" sqref="D38"/>
    </sheetView>
  </sheetViews>
  <sheetFormatPr baseColWidth="10" defaultRowHeight="15"/>
  <cols>
    <col min="1" max="1" width="10.5" bestFit="1" customWidth="1"/>
    <col min="2" max="3" width="8.6640625" bestFit="1" customWidth="1"/>
    <col min="4" max="4" width="41" bestFit="1" customWidth="1"/>
  </cols>
  <sheetData>
    <row r="1" spans="1:4">
      <c r="A1" s="1" t="s">
        <v>1</v>
      </c>
      <c r="B1" s="1" t="s">
        <v>6</v>
      </c>
      <c r="C1" s="1" t="s">
        <v>127</v>
      </c>
      <c r="D1" s="1" t="s">
        <v>9</v>
      </c>
    </row>
    <row r="2" spans="1:4">
      <c r="A2" s="1" t="s">
        <v>128</v>
      </c>
      <c r="B2" s="1">
        <v>-4025.25</v>
      </c>
      <c r="C2" s="1">
        <v>-3095.25</v>
      </c>
      <c r="D2" s="1" t="s">
        <v>129</v>
      </c>
    </row>
    <row r="3" spans="1:4">
      <c r="A3" s="1" t="s">
        <v>130</v>
      </c>
      <c r="B3" s="1">
        <v>-3895.25</v>
      </c>
      <c r="C3" s="1">
        <v>-2983.25</v>
      </c>
      <c r="D3" s="1"/>
    </row>
    <row r="4" spans="1:4">
      <c r="A4" s="1" t="s">
        <v>131</v>
      </c>
      <c r="B4" s="1">
        <v>-3790.25</v>
      </c>
      <c r="C4" s="1">
        <v>-2885.25</v>
      </c>
      <c r="D4" s="1" t="s">
        <v>132</v>
      </c>
    </row>
    <row r="5" spans="1:4">
      <c r="A5" s="1" t="s">
        <v>133</v>
      </c>
      <c r="B5" s="1">
        <v>-3700.25</v>
      </c>
      <c r="C5" s="1">
        <v>-2790.25</v>
      </c>
      <c r="D5" s="1" t="s">
        <v>134</v>
      </c>
    </row>
    <row r="6" spans="1:4">
      <c r="A6" s="1" t="s">
        <v>135</v>
      </c>
      <c r="B6" s="1">
        <v>-3630.25</v>
      </c>
      <c r="C6" s="1">
        <v>-2735.25</v>
      </c>
      <c r="D6" s="1" t="s">
        <v>136</v>
      </c>
    </row>
    <row r="7" spans="1:4">
      <c r="A7" s="1" t="s">
        <v>137</v>
      </c>
      <c r="B7" s="1">
        <v>-3565.25</v>
      </c>
      <c r="C7" s="1">
        <v>-2735.25</v>
      </c>
      <c r="D7" s="1"/>
    </row>
    <row r="8" spans="1:4">
      <c r="A8" s="1" t="s">
        <v>138</v>
      </c>
      <c r="B8" s="1">
        <v>-3403.25</v>
      </c>
      <c r="C8" s="1">
        <v>-3038.25</v>
      </c>
      <c r="D8" s="1"/>
    </row>
    <row r="9" spans="1:4">
      <c r="A9" s="1" t="s">
        <v>139</v>
      </c>
      <c r="B9" s="1">
        <v>-3338.25</v>
      </c>
      <c r="C9" s="1">
        <v>-2369.25</v>
      </c>
      <c r="D9" s="1"/>
    </row>
    <row r="10" spans="1:4">
      <c r="A10" s="1" t="s">
        <v>140</v>
      </c>
      <c r="B10" s="1">
        <v>-3151.25</v>
      </c>
      <c r="C10" s="1">
        <v>-2376.25</v>
      </c>
      <c r="D10" s="1"/>
    </row>
    <row r="11" spans="1:4">
      <c r="A11" s="1" t="s">
        <v>141</v>
      </c>
      <c r="B11" s="1">
        <v>-2969.25</v>
      </c>
      <c r="C11" s="1">
        <v>-2019.25</v>
      </c>
      <c r="D11" s="1" t="s">
        <v>110</v>
      </c>
    </row>
    <row r="12" spans="1:4">
      <c r="A12" s="1" t="s">
        <v>142</v>
      </c>
      <c r="B12" s="1">
        <v>-2467.25</v>
      </c>
      <c r="C12" s="1">
        <v>-1867.25</v>
      </c>
      <c r="D12" s="1" t="s">
        <v>143</v>
      </c>
    </row>
    <row r="13" spans="1:4">
      <c r="A13" s="1" t="s">
        <v>144</v>
      </c>
      <c r="B13" s="1">
        <v>-2367.25</v>
      </c>
      <c r="C13" s="1">
        <v>-1929.25</v>
      </c>
      <c r="D13" s="1"/>
    </row>
    <row r="14" spans="1:4">
      <c r="A14" s="1" t="s">
        <v>145</v>
      </c>
      <c r="B14" s="1">
        <v>-2332.25</v>
      </c>
      <c r="C14" s="1">
        <v>-1899.25</v>
      </c>
      <c r="D14" s="1"/>
    </row>
    <row r="15" spans="1:4">
      <c r="A15" s="1" t="s">
        <v>146</v>
      </c>
      <c r="B15" s="1">
        <v>-2302.25</v>
      </c>
      <c r="C15" s="1">
        <v>-1838.25</v>
      </c>
      <c r="D15" s="1"/>
    </row>
    <row r="16" spans="1:4">
      <c r="A16" s="1" t="s">
        <v>147</v>
      </c>
      <c r="B16" s="1">
        <v>-2268.25</v>
      </c>
      <c r="C16" s="1">
        <v>-2029.25</v>
      </c>
      <c r="D16" s="1"/>
    </row>
    <row r="17" spans="1:4">
      <c r="A17" s="1" t="s">
        <v>148</v>
      </c>
      <c r="B17" s="1">
        <v>-2238.25</v>
      </c>
      <c r="C17" s="1">
        <v>-1999.25</v>
      </c>
      <c r="D17" s="1"/>
    </row>
    <row r="18" spans="1:4">
      <c r="A18" s="1" t="s">
        <v>149</v>
      </c>
      <c r="B18" s="1">
        <v>-2206.25</v>
      </c>
      <c r="C18" s="1">
        <v>-1976.25</v>
      </c>
      <c r="D18" s="1"/>
    </row>
    <row r="19" spans="1:4">
      <c r="A19" s="1" t="s">
        <v>150</v>
      </c>
      <c r="B19" s="1">
        <v>-2176.25</v>
      </c>
      <c r="C19" s="1">
        <v>-2028.25</v>
      </c>
      <c r="D19" s="1"/>
    </row>
    <row r="20" spans="1:4">
      <c r="A20" s="1" t="s">
        <v>151</v>
      </c>
      <c r="B20" s="1">
        <v>-2147.25</v>
      </c>
      <c r="C20" s="1">
        <v>-1942.25</v>
      </c>
      <c r="D20" s="1"/>
    </row>
    <row r="21" spans="1:4">
      <c r="A21" s="1" t="s">
        <v>152</v>
      </c>
      <c r="B21" s="1">
        <v>-2017.25</v>
      </c>
      <c r="C21" s="1">
        <v>-1842.25</v>
      </c>
      <c r="D21" s="1"/>
    </row>
    <row r="22" spans="1:4">
      <c r="A22" s="1" t="s">
        <v>153</v>
      </c>
      <c r="B22" s="1">
        <v>-1917.25</v>
      </c>
      <c r="C22" s="1">
        <v>-1737.25</v>
      </c>
      <c r="D22" s="1"/>
    </row>
    <row r="23" spans="1:4">
      <c r="A23" s="1" t="s">
        <v>154</v>
      </c>
      <c r="B23" s="1">
        <v>-1857.25</v>
      </c>
      <c r="C23" s="1">
        <v>-1710.25</v>
      </c>
      <c r="D23" s="1"/>
    </row>
    <row r="24" spans="1:4">
      <c r="A24" s="1" t="s">
        <v>155</v>
      </c>
      <c r="B24" s="1">
        <v>-1766.25</v>
      </c>
      <c r="C24" s="1">
        <v>-1656.25</v>
      </c>
      <c r="D24" s="1" t="s">
        <v>156</v>
      </c>
    </row>
    <row r="25" spans="1:4">
      <c r="A25" s="1" t="s">
        <v>157</v>
      </c>
      <c r="B25" s="1">
        <v>-1592.25</v>
      </c>
      <c r="C25" s="1">
        <v>-1472.25</v>
      </c>
      <c r="D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8A84-D9F6-6A4A-9934-A02228219CAA}">
  <dimension ref="A1:O45"/>
  <sheetViews>
    <sheetView topLeftCell="G1" zoomScale="125" workbookViewId="0">
      <selection activeCell="K1" sqref="K1:O12"/>
    </sheetView>
  </sheetViews>
  <sheetFormatPr baseColWidth="10" defaultRowHeight="15"/>
  <cols>
    <col min="1" max="1" width="14.5" bestFit="1" customWidth="1"/>
    <col min="2" max="2" width="4.83203125" bestFit="1" customWidth="1"/>
    <col min="3" max="4" width="10.1640625" bestFit="1" customWidth="1"/>
    <col min="5" max="5" width="6.1640625" bestFit="1" customWidth="1"/>
    <col min="6" max="6" width="5.83203125" bestFit="1" customWidth="1"/>
    <col min="7" max="7" width="7.1640625" bestFit="1" customWidth="1"/>
    <col min="8" max="8" width="5.1640625" bestFit="1" customWidth="1"/>
    <col min="9" max="9" width="53.1640625" bestFit="1" customWidth="1"/>
    <col min="10" max="10" width="5.83203125" bestFit="1" customWidth="1"/>
  </cols>
  <sheetData>
    <row r="1" spans="1:15" s="3" customFormat="1">
      <c r="A1" s="2" t="s">
        <v>2</v>
      </c>
      <c r="B1" s="2" t="s">
        <v>6</v>
      </c>
      <c r="C1" s="2" t="s">
        <v>7</v>
      </c>
      <c r="D1" s="2" t="s">
        <v>8</v>
      </c>
      <c r="E1" s="2" t="s">
        <v>116</v>
      </c>
      <c r="F1" s="2" t="s">
        <v>106</v>
      </c>
      <c r="G1" s="2" t="s">
        <v>120</v>
      </c>
      <c r="H1" s="2" t="s">
        <v>121</v>
      </c>
      <c r="I1" s="2" t="s">
        <v>9</v>
      </c>
      <c r="J1" s="2" t="s">
        <v>106</v>
      </c>
      <c r="K1" s="3" t="s">
        <v>109</v>
      </c>
      <c r="L1" s="3" t="s">
        <v>122</v>
      </c>
      <c r="M1" s="3" t="s">
        <v>123</v>
      </c>
      <c r="N1" s="3" t="s">
        <v>124</v>
      </c>
      <c r="O1" s="3" t="s">
        <v>125</v>
      </c>
    </row>
    <row r="2" spans="1:15">
      <c r="A2" s="1" t="s">
        <v>10</v>
      </c>
      <c r="B2" s="1"/>
      <c r="C2" s="1" t="s">
        <v>11</v>
      </c>
      <c r="D2" s="1" t="s">
        <v>12</v>
      </c>
      <c r="E2" s="1">
        <v>0</v>
      </c>
      <c r="F2" s="1">
        <v>17</v>
      </c>
      <c r="G2" s="1"/>
      <c r="H2" s="1"/>
      <c r="I2" s="1" t="s">
        <v>13</v>
      </c>
      <c r="J2" s="1">
        <f>INT(LEFT(C2,4))-INT(LEFT(D2,4))</f>
        <v>17</v>
      </c>
      <c r="K2" s="1" t="s">
        <v>12</v>
      </c>
      <c r="L2">
        <f>INT(LEFT(K2,4))</f>
        <v>980</v>
      </c>
      <c r="M2">
        <f>INT(RIGHT(LEFT(K2,7),2))</f>
        <v>5</v>
      </c>
      <c r="N2">
        <f>INT(RIGHT(K2,2))</f>
        <v>1</v>
      </c>
      <c r="O2">
        <f>-L2+1-(12-M2)/12 - (31-N2)/360</f>
        <v>-979.66666666666674</v>
      </c>
    </row>
    <row r="3" spans="1:15">
      <c r="A3" s="1" t="s">
        <v>14</v>
      </c>
      <c r="B3" s="1"/>
      <c r="C3" s="1" t="s">
        <v>12</v>
      </c>
      <c r="D3" s="1" t="s">
        <v>15</v>
      </c>
      <c r="E3" s="1">
        <v>1</v>
      </c>
      <c r="F3" s="1">
        <v>3</v>
      </c>
      <c r="G3" s="1"/>
      <c r="H3" s="1"/>
      <c r="I3" s="1" t="s">
        <v>16</v>
      </c>
      <c r="J3" s="1">
        <f t="shared" ref="J3:J42" si="0">INT(LEFT(C3,4))-INT(LEFT(D3,4))</f>
        <v>2</v>
      </c>
      <c r="K3" s="1" t="s">
        <v>15</v>
      </c>
      <c r="L3">
        <f t="shared" ref="L3:L45" si="1">INT(LEFT(K3,4))</f>
        <v>978</v>
      </c>
      <c r="M3">
        <f t="shared" ref="M3:M45" si="2">INT(RIGHT(LEFT(K3,7),2))</f>
        <v>10</v>
      </c>
      <c r="N3">
        <f t="shared" ref="N3:N45" si="3">INT(RIGHT(K3,2))</f>
        <v>1</v>
      </c>
      <c r="O3">
        <f t="shared" ref="O3:O45" si="4">-L3+1-(12-M3)/12 - (31-N3)/360</f>
        <v>-977.25</v>
      </c>
    </row>
    <row r="4" spans="1:15">
      <c r="A4" s="1" t="s">
        <v>17</v>
      </c>
      <c r="B4" s="1"/>
      <c r="C4" s="1" t="s">
        <v>15</v>
      </c>
      <c r="D4" s="1" t="s">
        <v>18</v>
      </c>
      <c r="E4" s="1">
        <v>2</v>
      </c>
      <c r="F4" s="1">
        <v>41</v>
      </c>
      <c r="G4" s="1"/>
      <c r="H4" s="1"/>
      <c r="I4" s="1"/>
      <c r="J4" s="1">
        <f t="shared" si="0"/>
        <v>41</v>
      </c>
      <c r="K4" s="1" t="s">
        <v>18</v>
      </c>
      <c r="L4">
        <f t="shared" si="1"/>
        <v>937</v>
      </c>
      <c r="M4">
        <f t="shared" si="2"/>
        <v>10</v>
      </c>
      <c r="N4">
        <f t="shared" si="3"/>
        <v>1</v>
      </c>
      <c r="O4">
        <f t="shared" si="4"/>
        <v>-936.25</v>
      </c>
    </row>
    <row r="5" spans="1:15">
      <c r="A5" s="1" t="s">
        <v>19</v>
      </c>
      <c r="B5" s="1"/>
      <c r="C5" s="1" t="s">
        <v>18</v>
      </c>
      <c r="D5" s="1" t="s">
        <v>20</v>
      </c>
      <c r="E5" s="1">
        <v>3</v>
      </c>
      <c r="F5" s="1">
        <v>25</v>
      </c>
      <c r="G5" s="1"/>
      <c r="H5" s="1"/>
      <c r="I5" s="1" t="s">
        <v>126</v>
      </c>
      <c r="J5" s="1">
        <f t="shared" si="0"/>
        <v>24</v>
      </c>
      <c r="K5" s="1" t="s">
        <v>20</v>
      </c>
      <c r="L5">
        <f t="shared" si="1"/>
        <v>913</v>
      </c>
      <c r="M5">
        <f t="shared" si="2"/>
        <v>10</v>
      </c>
      <c r="N5">
        <f t="shared" si="3"/>
        <v>1</v>
      </c>
      <c r="O5">
        <f t="shared" si="4"/>
        <v>-912.25</v>
      </c>
    </row>
    <row r="6" spans="1:15">
      <c r="A6" s="1" t="s">
        <v>21</v>
      </c>
      <c r="B6" s="1"/>
      <c r="C6" s="1" t="s">
        <v>20</v>
      </c>
      <c r="D6" s="1" t="s">
        <v>22</v>
      </c>
      <c r="E6" s="1">
        <v>4</v>
      </c>
      <c r="F6" s="1">
        <v>8</v>
      </c>
      <c r="G6" s="1"/>
      <c r="H6" s="1"/>
      <c r="I6" s="1"/>
      <c r="J6" s="1">
        <f t="shared" si="0"/>
        <v>7</v>
      </c>
      <c r="K6" s="1" t="s">
        <v>22</v>
      </c>
      <c r="L6">
        <f t="shared" si="1"/>
        <v>906</v>
      </c>
      <c r="M6">
        <f t="shared" si="2"/>
        <v>10</v>
      </c>
      <c r="N6">
        <f t="shared" si="3"/>
        <v>1</v>
      </c>
      <c r="O6">
        <f t="shared" si="4"/>
        <v>-905.25</v>
      </c>
    </row>
    <row r="7" spans="1:15">
      <c r="A7" s="1" t="s">
        <v>23</v>
      </c>
      <c r="B7" s="1"/>
      <c r="C7" s="1" t="s">
        <v>22</v>
      </c>
      <c r="D7" s="1" t="s">
        <v>24</v>
      </c>
      <c r="E7" s="1">
        <v>5</v>
      </c>
      <c r="F7" s="1">
        <v>1</v>
      </c>
      <c r="G7" s="1"/>
      <c r="H7" s="1"/>
      <c r="I7" s="1"/>
      <c r="J7" s="1">
        <f t="shared" si="0"/>
        <v>1</v>
      </c>
      <c r="K7" s="1" t="s">
        <v>24</v>
      </c>
      <c r="L7">
        <f t="shared" si="1"/>
        <v>905</v>
      </c>
      <c r="M7">
        <f t="shared" si="2"/>
        <v>10</v>
      </c>
      <c r="N7">
        <f t="shared" si="3"/>
        <v>1</v>
      </c>
      <c r="O7">
        <f t="shared" si="4"/>
        <v>-904.25</v>
      </c>
    </row>
    <row r="8" spans="1:15">
      <c r="A8" s="1" t="s">
        <v>25</v>
      </c>
      <c r="B8" s="1"/>
      <c r="C8" s="1" t="s">
        <v>24</v>
      </c>
      <c r="D8" s="1" t="s">
        <v>26</v>
      </c>
      <c r="E8" s="1">
        <v>6</v>
      </c>
      <c r="F8" s="1">
        <v>6</v>
      </c>
      <c r="G8" s="1"/>
      <c r="H8" s="1"/>
      <c r="I8" s="1" t="s">
        <v>27</v>
      </c>
      <c r="J8" s="1">
        <f t="shared" si="0"/>
        <v>7</v>
      </c>
      <c r="K8" s="1" t="s">
        <v>26</v>
      </c>
      <c r="L8">
        <f t="shared" si="1"/>
        <v>898</v>
      </c>
      <c r="M8">
        <f t="shared" si="2"/>
        <v>10</v>
      </c>
      <c r="N8">
        <f t="shared" si="3"/>
        <v>1</v>
      </c>
      <c r="O8">
        <f t="shared" si="4"/>
        <v>-897.25</v>
      </c>
    </row>
    <row r="9" spans="1:15">
      <c r="A9" s="1" t="s">
        <v>28</v>
      </c>
      <c r="B9" s="1"/>
      <c r="C9" s="1" t="s">
        <v>26</v>
      </c>
      <c r="D9" s="1" t="s">
        <v>29</v>
      </c>
      <c r="E9" s="1">
        <v>7</v>
      </c>
      <c r="F9" s="1">
        <v>40</v>
      </c>
      <c r="G9" s="1"/>
      <c r="H9" s="1"/>
      <c r="I9" s="1"/>
      <c r="J9" s="1">
        <f t="shared" si="0"/>
        <v>40</v>
      </c>
      <c r="K9" s="1" t="s">
        <v>29</v>
      </c>
      <c r="L9">
        <f t="shared" si="1"/>
        <v>858</v>
      </c>
      <c r="M9">
        <f t="shared" si="2"/>
        <v>10</v>
      </c>
      <c r="N9">
        <f t="shared" si="3"/>
        <v>1</v>
      </c>
      <c r="O9">
        <f t="shared" si="4"/>
        <v>-857.25</v>
      </c>
    </row>
    <row r="10" spans="1:15">
      <c r="A10" s="1" t="s">
        <v>30</v>
      </c>
      <c r="B10" s="1"/>
      <c r="C10" s="1" t="s">
        <v>29</v>
      </c>
      <c r="D10" s="1" t="s">
        <v>31</v>
      </c>
      <c r="E10" s="1">
        <v>8</v>
      </c>
      <c r="F10" s="1">
        <v>29</v>
      </c>
      <c r="G10" s="1"/>
      <c r="H10" s="1"/>
      <c r="I10" s="1"/>
      <c r="J10" s="1">
        <f t="shared" si="0"/>
        <v>29</v>
      </c>
      <c r="K10" s="1" t="s">
        <v>31</v>
      </c>
      <c r="L10">
        <f t="shared" si="1"/>
        <v>829</v>
      </c>
      <c r="M10">
        <f t="shared" si="2"/>
        <v>10</v>
      </c>
      <c r="N10">
        <f t="shared" si="3"/>
        <v>1</v>
      </c>
      <c r="O10">
        <f t="shared" si="4"/>
        <v>-828.25</v>
      </c>
    </row>
    <row r="11" spans="1:15">
      <c r="A11" s="1" t="s">
        <v>32</v>
      </c>
      <c r="B11" s="1"/>
      <c r="C11" s="1" t="s">
        <v>31</v>
      </c>
      <c r="D11" s="1" t="s">
        <v>33</v>
      </c>
      <c r="E11" s="1">
        <v>9</v>
      </c>
      <c r="F11" s="1">
        <v>52</v>
      </c>
      <c r="G11" s="1"/>
      <c r="H11" s="1"/>
      <c r="I11" s="1" t="s">
        <v>34</v>
      </c>
      <c r="J11" s="1">
        <f t="shared" si="0"/>
        <v>52</v>
      </c>
      <c r="K11" s="1" t="s">
        <v>33</v>
      </c>
      <c r="L11">
        <f t="shared" si="1"/>
        <v>777</v>
      </c>
      <c r="M11">
        <f t="shared" si="2"/>
        <v>10</v>
      </c>
      <c r="N11">
        <f t="shared" si="3"/>
        <v>1</v>
      </c>
      <c r="O11">
        <f t="shared" si="4"/>
        <v>-776.25</v>
      </c>
    </row>
    <row r="12" spans="1:15">
      <c r="A12" s="1" t="s">
        <v>35</v>
      </c>
      <c r="B12" s="1"/>
      <c r="C12" s="1" t="s">
        <v>33</v>
      </c>
      <c r="D12" s="1" t="s">
        <v>36</v>
      </c>
      <c r="E12" s="1">
        <v>10</v>
      </c>
      <c r="F12" s="1">
        <v>16</v>
      </c>
      <c r="G12" s="1"/>
      <c r="H12" s="1"/>
      <c r="I12" s="1"/>
      <c r="J12" s="1">
        <f t="shared" si="0"/>
        <v>15</v>
      </c>
      <c r="K12" s="1" t="s">
        <v>36</v>
      </c>
      <c r="L12">
        <f t="shared" si="1"/>
        <v>762</v>
      </c>
      <c r="M12">
        <f t="shared" si="2"/>
        <v>10</v>
      </c>
      <c r="N12">
        <f t="shared" si="3"/>
        <v>1</v>
      </c>
      <c r="O12">
        <f t="shared" si="4"/>
        <v>-761.25</v>
      </c>
    </row>
    <row r="13" spans="1:15">
      <c r="A13" s="1" t="s">
        <v>37</v>
      </c>
      <c r="B13" s="1"/>
      <c r="C13" s="1" t="s">
        <v>36</v>
      </c>
      <c r="D13" s="1" t="s">
        <v>38</v>
      </c>
      <c r="E13" s="1">
        <v>11</v>
      </c>
      <c r="F13" s="1">
        <v>16</v>
      </c>
      <c r="G13" s="1"/>
      <c r="H13" s="1"/>
      <c r="I13" s="1"/>
      <c r="J13" s="1">
        <f t="shared" si="0"/>
        <v>16</v>
      </c>
      <c r="K13" s="1" t="s">
        <v>38</v>
      </c>
      <c r="L13">
        <f t="shared" si="1"/>
        <v>746</v>
      </c>
      <c r="M13">
        <f t="shared" si="2"/>
        <v>10</v>
      </c>
      <c r="N13">
        <f t="shared" si="3"/>
        <v>1</v>
      </c>
      <c r="O13">
        <f t="shared" si="4"/>
        <v>-745.25</v>
      </c>
    </row>
    <row r="14" spans="1:15">
      <c r="A14" s="1" t="s">
        <v>39</v>
      </c>
      <c r="B14" s="1"/>
      <c r="C14" s="1" t="s">
        <v>38</v>
      </c>
      <c r="D14" s="1" t="s">
        <v>40</v>
      </c>
      <c r="E14" s="1">
        <v>12</v>
      </c>
      <c r="F14" s="1">
        <v>29</v>
      </c>
      <c r="G14" s="1"/>
      <c r="H14" s="1"/>
      <c r="I14" s="1"/>
      <c r="J14" s="1">
        <f t="shared" si="0"/>
        <v>30</v>
      </c>
      <c r="K14" s="1" t="s">
        <v>40</v>
      </c>
      <c r="L14">
        <f t="shared" si="1"/>
        <v>716</v>
      </c>
      <c r="M14">
        <f t="shared" si="2"/>
        <v>10</v>
      </c>
      <c r="N14">
        <f t="shared" si="3"/>
        <v>1</v>
      </c>
      <c r="O14">
        <f t="shared" si="4"/>
        <v>-715.25</v>
      </c>
    </row>
    <row r="15" spans="1:15">
      <c r="A15" s="1" t="s">
        <v>41</v>
      </c>
      <c r="B15" s="1"/>
      <c r="C15" s="1" t="s">
        <v>40</v>
      </c>
      <c r="D15" s="1" t="s">
        <v>42</v>
      </c>
      <c r="E15" s="1">
        <v>13</v>
      </c>
      <c r="F15" s="1">
        <v>55</v>
      </c>
      <c r="G15" s="1"/>
      <c r="H15" s="1"/>
      <c r="I15" s="1"/>
      <c r="J15" s="1">
        <f t="shared" si="0"/>
        <v>55</v>
      </c>
      <c r="K15" s="1" t="s">
        <v>42</v>
      </c>
      <c r="L15">
        <f t="shared" si="1"/>
        <v>661</v>
      </c>
      <c r="M15">
        <f t="shared" si="2"/>
        <v>10</v>
      </c>
      <c r="N15">
        <f t="shared" si="3"/>
        <v>1</v>
      </c>
      <c r="O15">
        <f t="shared" si="4"/>
        <v>-660.25</v>
      </c>
    </row>
    <row r="16" spans="1:15">
      <c r="A16" s="1" t="s">
        <v>43</v>
      </c>
      <c r="B16" s="1"/>
      <c r="C16" s="1" t="s">
        <v>42</v>
      </c>
      <c r="D16" s="1" t="s">
        <v>44</v>
      </c>
      <c r="E16" s="1">
        <v>14</v>
      </c>
      <c r="F16" s="1">
        <v>2</v>
      </c>
      <c r="G16" s="1"/>
      <c r="H16" s="1"/>
      <c r="I16" s="1"/>
      <c r="J16" s="1">
        <f t="shared" si="0"/>
        <v>2</v>
      </c>
      <c r="K16" s="1" t="s">
        <v>44</v>
      </c>
      <c r="L16">
        <f t="shared" si="1"/>
        <v>659</v>
      </c>
      <c r="M16">
        <f t="shared" si="2"/>
        <v>10</v>
      </c>
      <c r="N16">
        <f t="shared" si="3"/>
        <v>1</v>
      </c>
      <c r="O16">
        <f t="shared" si="4"/>
        <v>-658.25</v>
      </c>
    </row>
    <row r="17" spans="1:15">
      <c r="A17" s="1" t="s">
        <v>45</v>
      </c>
      <c r="B17" s="1"/>
      <c r="C17" s="1" t="s">
        <v>44</v>
      </c>
      <c r="D17" s="1" t="s">
        <v>46</v>
      </c>
      <c r="E17" s="1">
        <v>15</v>
      </c>
      <c r="F17" s="1">
        <v>31</v>
      </c>
      <c r="G17" s="1"/>
      <c r="H17" s="1"/>
      <c r="I17" s="1"/>
      <c r="J17" s="1">
        <f t="shared" si="0"/>
        <v>31</v>
      </c>
      <c r="K17" s="1" t="s">
        <v>46</v>
      </c>
      <c r="L17">
        <f t="shared" si="1"/>
        <v>628</v>
      </c>
      <c r="M17">
        <f t="shared" si="2"/>
        <v>7</v>
      </c>
      <c r="N17">
        <f t="shared" si="3"/>
        <v>1</v>
      </c>
      <c r="O17">
        <f t="shared" si="4"/>
        <v>-627.5</v>
      </c>
    </row>
    <row r="18" spans="1:15">
      <c r="A18" s="1" t="s">
        <v>47</v>
      </c>
      <c r="B18" s="1"/>
      <c r="C18" s="1" t="s">
        <v>46</v>
      </c>
      <c r="D18" s="1" t="s">
        <v>48</v>
      </c>
      <c r="E18" s="1">
        <v>16</v>
      </c>
      <c r="F18" s="1">
        <v>0</v>
      </c>
      <c r="G18" s="1">
        <v>3</v>
      </c>
      <c r="H18" s="1"/>
      <c r="I18" s="1" t="s">
        <v>49</v>
      </c>
      <c r="J18" s="1">
        <f t="shared" si="0"/>
        <v>0</v>
      </c>
      <c r="K18" s="1" t="s">
        <v>48</v>
      </c>
      <c r="L18">
        <f t="shared" si="1"/>
        <v>628</v>
      </c>
      <c r="M18">
        <f t="shared" si="2"/>
        <v>10</v>
      </c>
      <c r="N18">
        <f t="shared" si="3"/>
        <v>1</v>
      </c>
      <c r="O18">
        <f t="shared" si="4"/>
        <v>-627.25</v>
      </c>
    </row>
    <row r="19" spans="1:15">
      <c r="A19" s="1" t="s">
        <v>50</v>
      </c>
      <c r="B19" s="1"/>
      <c r="C19" s="1" t="s">
        <v>48</v>
      </c>
      <c r="D19" s="1" t="s">
        <v>51</v>
      </c>
      <c r="E19" s="1">
        <v>17</v>
      </c>
      <c r="F19" s="1">
        <v>11</v>
      </c>
      <c r="G19" s="1"/>
      <c r="H19" s="1"/>
      <c r="I19" s="1"/>
      <c r="J19" s="1">
        <f t="shared" si="0"/>
        <v>10</v>
      </c>
      <c r="K19" s="1" t="s">
        <v>51</v>
      </c>
      <c r="L19">
        <f t="shared" si="1"/>
        <v>618</v>
      </c>
      <c r="M19">
        <f t="shared" si="2"/>
        <v>10</v>
      </c>
      <c r="N19">
        <f t="shared" si="3"/>
        <v>1</v>
      </c>
      <c r="O19">
        <f t="shared" si="4"/>
        <v>-617.25</v>
      </c>
    </row>
    <row r="20" spans="1:15">
      <c r="A20" s="1" t="s">
        <v>52</v>
      </c>
      <c r="B20" s="1"/>
      <c r="C20" s="1" t="s">
        <v>51</v>
      </c>
      <c r="D20" s="1" t="s">
        <v>53</v>
      </c>
      <c r="E20" s="1">
        <v>18</v>
      </c>
      <c r="F20" s="1">
        <v>0</v>
      </c>
      <c r="G20" s="1">
        <v>3</v>
      </c>
      <c r="H20" s="1">
        <v>10</v>
      </c>
      <c r="I20" s="1" t="s">
        <v>54</v>
      </c>
      <c r="J20" s="1">
        <f t="shared" si="0"/>
        <v>1</v>
      </c>
      <c r="K20" s="1" t="s">
        <v>53</v>
      </c>
      <c r="L20">
        <f t="shared" si="1"/>
        <v>617</v>
      </c>
      <c r="M20">
        <f t="shared" si="2"/>
        <v>1</v>
      </c>
      <c r="N20">
        <f t="shared" si="3"/>
        <v>10</v>
      </c>
      <c r="O20">
        <f t="shared" si="4"/>
        <v>-616.97499999999991</v>
      </c>
    </row>
    <row r="21" spans="1:15">
      <c r="A21" s="1" t="s">
        <v>55</v>
      </c>
      <c r="B21" s="1"/>
      <c r="C21" s="1" t="s">
        <v>53</v>
      </c>
      <c r="D21" s="1" t="s">
        <v>56</v>
      </c>
      <c r="E21" s="1">
        <v>19</v>
      </c>
      <c r="F21" s="1">
        <v>11</v>
      </c>
      <c r="G21" s="1"/>
      <c r="H21" s="1"/>
      <c r="I21" s="1"/>
      <c r="J21" s="1">
        <f t="shared" si="0"/>
        <v>10</v>
      </c>
      <c r="K21" s="1" t="s">
        <v>56</v>
      </c>
      <c r="L21">
        <f t="shared" si="1"/>
        <v>607</v>
      </c>
      <c r="M21">
        <f t="shared" si="2"/>
        <v>10</v>
      </c>
      <c r="N21">
        <f t="shared" si="3"/>
        <v>1</v>
      </c>
      <c r="O21">
        <f t="shared" si="4"/>
        <v>-606.25</v>
      </c>
    </row>
    <row r="22" spans="1:15">
      <c r="A22" s="1" t="s">
        <v>57</v>
      </c>
      <c r="B22" s="1"/>
      <c r="C22" s="1" t="s">
        <v>11</v>
      </c>
      <c r="D22" s="1" t="s">
        <v>58</v>
      </c>
      <c r="E22" s="1">
        <v>17</v>
      </c>
      <c r="F22" s="1">
        <v>22</v>
      </c>
      <c r="G22" s="1"/>
      <c r="H22" s="1"/>
      <c r="I22" s="1" t="s">
        <v>59</v>
      </c>
      <c r="J22" s="1">
        <f t="shared" si="0"/>
        <v>21</v>
      </c>
      <c r="K22" s="1" t="s">
        <v>58</v>
      </c>
      <c r="L22">
        <f t="shared" si="1"/>
        <v>976</v>
      </c>
      <c r="M22">
        <f t="shared" si="2"/>
        <v>10</v>
      </c>
      <c r="N22">
        <f t="shared" si="3"/>
        <v>1</v>
      </c>
      <c r="O22">
        <f t="shared" si="4"/>
        <v>-975.25</v>
      </c>
    </row>
    <row r="23" spans="1:15">
      <c r="A23" s="1" t="s">
        <v>60</v>
      </c>
      <c r="B23" s="1"/>
      <c r="C23" s="1" t="s">
        <v>58</v>
      </c>
      <c r="D23" s="1" t="s">
        <v>61</v>
      </c>
      <c r="E23" s="1">
        <v>18</v>
      </c>
      <c r="F23" s="1">
        <v>2</v>
      </c>
      <c r="G23" s="1"/>
      <c r="H23" s="1"/>
      <c r="I23" s="1" t="s">
        <v>62</v>
      </c>
      <c r="J23" s="1">
        <f t="shared" si="0"/>
        <v>1</v>
      </c>
      <c r="K23" s="1" t="s">
        <v>61</v>
      </c>
      <c r="L23">
        <f t="shared" si="1"/>
        <v>975</v>
      </c>
      <c r="M23">
        <f t="shared" si="2"/>
        <v>10</v>
      </c>
      <c r="N23">
        <f t="shared" si="3"/>
        <v>1</v>
      </c>
      <c r="O23">
        <f t="shared" si="4"/>
        <v>-974.25</v>
      </c>
    </row>
    <row r="24" spans="1:15">
      <c r="A24" s="1" t="s">
        <v>63</v>
      </c>
      <c r="B24" s="1"/>
      <c r="C24" s="1" t="s">
        <v>61</v>
      </c>
      <c r="D24" s="1" t="s">
        <v>64</v>
      </c>
      <c r="E24" s="1">
        <v>19</v>
      </c>
      <c r="F24" s="1">
        <v>24</v>
      </c>
      <c r="G24" s="1"/>
      <c r="H24" s="1"/>
      <c r="I24" s="1"/>
      <c r="J24" s="1">
        <f t="shared" si="0"/>
        <v>23</v>
      </c>
      <c r="K24" s="1" t="s">
        <v>64</v>
      </c>
      <c r="L24">
        <f t="shared" si="1"/>
        <v>952</v>
      </c>
      <c r="M24">
        <f t="shared" si="2"/>
        <v>10</v>
      </c>
      <c r="N24">
        <f t="shared" si="3"/>
        <v>1</v>
      </c>
      <c r="O24">
        <f t="shared" si="4"/>
        <v>-951.25</v>
      </c>
    </row>
    <row r="25" spans="1:15">
      <c r="A25" s="1" t="s">
        <v>65</v>
      </c>
      <c r="B25" s="1"/>
      <c r="C25" s="1" t="s">
        <v>64</v>
      </c>
      <c r="D25" s="1" t="s">
        <v>66</v>
      </c>
      <c r="E25" s="1">
        <v>20</v>
      </c>
      <c r="F25" s="1">
        <v>2</v>
      </c>
      <c r="G25" s="1"/>
      <c r="H25" s="1"/>
      <c r="I25" s="1"/>
      <c r="J25" s="1">
        <f t="shared" si="0"/>
        <v>1</v>
      </c>
      <c r="K25" s="1" t="s">
        <v>66</v>
      </c>
      <c r="L25">
        <f t="shared" si="1"/>
        <v>951</v>
      </c>
      <c r="M25">
        <f t="shared" si="2"/>
        <v>10</v>
      </c>
      <c r="N25">
        <f t="shared" si="3"/>
        <v>1</v>
      </c>
      <c r="O25">
        <f t="shared" si="4"/>
        <v>-950.25</v>
      </c>
    </row>
    <row r="26" spans="1:15">
      <c r="A26" s="1" t="s">
        <v>67</v>
      </c>
      <c r="B26" s="1"/>
      <c r="C26" s="1" t="s">
        <v>66</v>
      </c>
      <c r="D26" s="1" t="s">
        <v>68</v>
      </c>
      <c r="E26" s="1">
        <v>21</v>
      </c>
      <c r="F26" s="1">
        <v>0</v>
      </c>
      <c r="G26" s="1">
        <v>0</v>
      </c>
      <c r="H26" s="1">
        <v>7</v>
      </c>
      <c r="I26" s="1" t="s">
        <v>69</v>
      </c>
      <c r="J26" s="1">
        <f t="shared" si="0"/>
        <v>0</v>
      </c>
      <c r="K26" s="1" t="s">
        <v>68</v>
      </c>
      <c r="L26">
        <f t="shared" si="1"/>
        <v>951</v>
      </c>
      <c r="M26">
        <f t="shared" si="2"/>
        <v>10</v>
      </c>
      <c r="N26">
        <f t="shared" si="3"/>
        <v>8</v>
      </c>
      <c r="O26">
        <f t="shared" si="4"/>
        <v>-950.2305555555555</v>
      </c>
    </row>
    <row r="27" spans="1:15">
      <c r="A27" s="1" t="s">
        <v>70</v>
      </c>
      <c r="B27" s="1"/>
      <c r="C27" s="1" t="s">
        <v>68</v>
      </c>
      <c r="D27" s="1" t="s">
        <v>71</v>
      </c>
      <c r="E27" s="1">
        <v>22</v>
      </c>
      <c r="F27" s="1">
        <v>4</v>
      </c>
      <c r="G27" s="1"/>
      <c r="H27" s="1"/>
      <c r="I27" s="1" t="s">
        <v>72</v>
      </c>
      <c r="J27" s="1">
        <f t="shared" si="0"/>
        <v>4</v>
      </c>
      <c r="K27" s="1" t="s">
        <v>71</v>
      </c>
      <c r="L27">
        <f t="shared" si="1"/>
        <v>947</v>
      </c>
      <c r="M27">
        <f t="shared" si="2"/>
        <v>10</v>
      </c>
      <c r="N27">
        <f t="shared" si="3"/>
        <v>1</v>
      </c>
      <c r="O27">
        <f t="shared" si="4"/>
        <v>-946.25</v>
      </c>
    </row>
    <row r="28" spans="1:15">
      <c r="A28" s="1" t="s">
        <v>73</v>
      </c>
      <c r="B28" s="1"/>
      <c r="C28" s="1" t="s">
        <v>71</v>
      </c>
      <c r="D28" s="1" t="s">
        <v>74</v>
      </c>
      <c r="E28" s="1">
        <v>23</v>
      </c>
      <c r="F28" s="1">
        <v>8</v>
      </c>
      <c r="G28" s="1"/>
      <c r="H28" s="1"/>
      <c r="I28" s="1" t="s">
        <v>75</v>
      </c>
      <c r="J28" s="1">
        <f t="shared" si="0"/>
        <v>7</v>
      </c>
      <c r="K28" s="1" t="s">
        <v>74</v>
      </c>
      <c r="L28">
        <f t="shared" si="1"/>
        <v>940</v>
      </c>
      <c r="M28">
        <f t="shared" si="2"/>
        <v>10</v>
      </c>
      <c r="N28">
        <f t="shared" si="3"/>
        <v>1</v>
      </c>
      <c r="O28">
        <f t="shared" si="4"/>
        <v>-939.25</v>
      </c>
    </row>
    <row r="29" spans="1:15">
      <c r="A29" s="1" t="s">
        <v>76</v>
      </c>
      <c r="B29" s="1"/>
      <c r="C29" s="1" t="s">
        <v>74</v>
      </c>
      <c r="D29" s="1" t="s">
        <v>77</v>
      </c>
      <c r="E29" s="1">
        <v>24</v>
      </c>
      <c r="F29" s="1">
        <v>22</v>
      </c>
      <c r="G29" s="1"/>
      <c r="H29" s="1"/>
      <c r="I29" s="1"/>
      <c r="J29" s="1">
        <f t="shared" si="0"/>
        <v>20</v>
      </c>
      <c r="K29" s="1" t="s">
        <v>77</v>
      </c>
      <c r="L29">
        <f t="shared" si="1"/>
        <v>920</v>
      </c>
      <c r="M29">
        <f t="shared" si="2"/>
        <v>10</v>
      </c>
      <c r="N29">
        <f t="shared" si="3"/>
        <v>1</v>
      </c>
      <c r="O29">
        <f t="shared" si="4"/>
        <v>-919.25</v>
      </c>
    </row>
    <row r="30" spans="1:15">
      <c r="A30" s="1" t="s">
        <v>23</v>
      </c>
      <c r="B30" s="1"/>
      <c r="C30" s="1" t="s">
        <v>77</v>
      </c>
      <c r="D30" s="1" t="s">
        <v>78</v>
      </c>
      <c r="E30" s="1">
        <v>25</v>
      </c>
      <c r="F30" s="1">
        <v>2</v>
      </c>
      <c r="G30" s="1"/>
      <c r="H30" s="1"/>
      <c r="I30" s="1"/>
      <c r="J30" s="1">
        <f t="shared" si="0"/>
        <v>3</v>
      </c>
      <c r="K30" s="1" t="s">
        <v>78</v>
      </c>
      <c r="L30">
        <f t="shared" si="1"/>
        <v>917</v>
      </c>
      <c r="M30">
        <f t="shared" si="2"/>
        <v>10</v>
      </c>
      <c r="N30">
        <f t="shared" si="3"/>
        <v>1</v>
      </c>
      <c r="O30">
        <f t="shared" si="4"/>
        <v>-916.25</v>
      </c>
    </row>
    <row r="31" spans="1:15">
      <c r="A31" s="1" t="s">
        <v>79</v>
      </c>
      <c r="B31" s="1"/>
      <c r="C31" s="1" t="s">
        <v>78</v>
      </c>
      <c r="D31" s="1" t="s">
        <v>24</v>
      </c>
      <c r="E31" s="1">
        <v>26</v>
      </c>
      <c r="F31" s="1">
        <v>12</v>
      </c>
      <c r="G31" s="1"/>
      <c r="H31" s="1"/>
      <c r="I31" s="1"/>
      <c r="J31" s="1">
        <f t="shared" si="0"/>
        <v>12</v>
      </c>
      <c r="K31" s="1" t="s">
        <v>24</v>
      </c>
      <c r="L31">
        <f t="shared" si="1"/>
        <v>905</v>
      </c>
      <c r="M31">
        <f t="shared" si="2"/>
        <v>10</v>
      </c>
      <c r="N31">
        <f t="shared" si="3"/>
        <v>1</v>
      </c>
      <c r="O31">
        <f t="shared" si="4"/>
        <v>-904.25</v>
      </c>
    </row>
    <row r="32" spans="1:15">
      <c r="A32" s="1" t="s">
        <v>80</v>
      </c>
      <c r="B32" s="1"/>
      <c r="C32" s="1" t="s">
        <v>24</v>
      </c>
      <c r="D32" s="1" t="s">
        <v>81</v>
      </c>
      <c r="E32" s="1">
        <v>27</v>
      </c>
      <c r="F32" s="1">
        <v>28</v>
      </c>
      <c r="G32" s="1"/>
      <c r="H32" s="1"/>
      <c r="I32" s="1"/>
      <c r="J32" s="1">
        <f t="shared" si="0"/>
        <v>29</v>
      </c>
      <c r="K32" s="1" t="s">
        <v>81</v>
      </c>
      <c r="L32">
        <f t="shared" si="1"/>
        <v>876</v>
      </c>
      <c r="M32">
        <f t="shared" si="2"/>
        <v>10</v>
      </c>
      <c r="N32">
        <f t="shared" si="3"/>
        <v>1</v>
      </c>
      <c r="O32">
        <f t="shared" si="4"/>
        <v>-875.25</v>
      </c>
    </row>
    <row r="33" spans="1:15">
      <c r="A33" s="1" t="s">
        <v>82</v>
      </c>
      <c r="B33" s="1"/>
      <c r="C33" s="1" t="s">
        <v>81</v>
      </c>
      <c r="D33" s="1" t="s">
        <v>83</v>
      </c>
      <c r="E33" s="1">
        <v>28</v>
      </c>
      <c r="F33" s="1">
        <v>14</v>
      </c>
      <c r="G33" s="1"/>
      <c r="H33" s="1"/>
      <c r="I33" s="1"/>
      <c r="J33" s="1">
        <f t="shared" si="0"/>
        <v>14</v>
      </c>
      <c r="K33" s="1" t="s">
        <v>83</v>
      </c>
      <c r="L33">
        <f t="shared" si="1"/>
        <v>862</v>
      </c>
      <c r="M33">
        <f t="shared" si="2"/>
        <v>10</v>
      </c>
      <c r="N33">
        <f t="shared" si="3"/>
        <v>1</v>
      </c>
      <c r="O33">
        <f t="shared" si="4"/>
        <v>-861.25</v>
      </c>
    </row>
    <row r="34" spans="1:15">
      <c r="A34" s="1" t="s">
        <v>84</v>
      </c>
      <c r="B34" s="1"/>
      <c r="C34" s="1" t="s">
        <v>83</v>
      </c>
      <c r="D34" s="1" t="s">
        <v>85</v>
      </c>
      <c r="E34" s="1">
        <v>29</v>
      </c>
      <c r="F34" s="1">
        <v>3</v>
      </c>
      <c r="G34" s="1"/>
      <c r="H34" s="1"/>
      <c r="I34" s="1" t="s">
        <v>86</v>
      </c>
      <c r="J34" s="1">
        <f t="shared" si="0"/>
        <v>3</v>
      </c>
      <c r="K34" s="1" t="s">
        <v>85</v>
      </c>
      <c r="L34">
        <f t="shared" si="1"/>
        <v>859</v>
      </c>
      <c r="M34">
        <f t="shared" si="2"/>
        <v>10</v>
      </c>
      <c r="N34">
        <f t="shared" si="3"/>
        <v>1</v>
      </c>
      <c r="O34">
        <f t="shared" si="4"/>
        <v>-858.25</v>
      </c>
    </row>
    <row r="35" spans="1:15">
      <c r="A35" s="1" t="s">
        <v>28</v>
      </c>
      <c r="B35" s="1"/>
      <c r="C35" s="1" t="s">
        <v>85</v>
      </c>
      <c r="D35" s="1" t="s">
        <v>87</v>
      </c>
      <c r="E35" s="1">
        <v>30</v>
      </c>
      <c r="F35" s="1">
        <v>16</v>
      </c>
      <c r="G35" s="1"/>
      <c r="H35" s="1"/>
      <c r="I35" s="1" t="s">
        <v>88</v>
      </c>
      <c r="J35" s="1">
        <f t="shared" si="0"/>
        <v>15</v>
      </c>
      <c r="K35" s="1" t="s">
        <v>87</v>
      </c>
      <c r="L35">
        <f t="shared" si="1"/>
        <v>844</v>
      </c>
      <c r="M35">
        <f t="shared" si="2"/>
        <v>10</v>
      </c>
      <c r="N35">
        <f t="shared" si="3"/>
        <v>1</v>
      </c>
      <c r="O35">
        <f t="shared" si="4"/>
        <v>-843.25</v>
      </c>
    </row>
    <row r="36" spans="1:15">
      <c r="A36" s="1" t="s">
        <v>89</v>
      </c>
      <c r="B36" s="1"/>
      <c r="C36" s="1" t="s">
        <v>87</v>
      </c>
      <c r="D36" s="1" t="s">
        <v>90</v>
      </c>
      <c r="E36" s="1">
        <v>31</v>
      </c>
      <c r="F36" s="1">
        <v>41</v>
      </c>
      <c r="G36" s="1"/>
      <c r="H36" s="1"/>
      <c r="I36" s="1"/>
      <c r="J36" s="1">
        <f t="shared" si="0"/>
        <v>41</v>
      </c>
      <c r="K36" s="1" t="s">
        <v>90</v>
      </c>
      <c r="L36">
        <f t="shared" si="1"/>
        <v>803</v>
      </c>
      <c r="M36">
        <f t="shared" si="2"/>
        <v>10</v>
      </c>
      <c r="N36">
        <f t="shared" si="3"/>
        <v>1</v>
      </c>
      <c r="O36">
        <f t="shared" si="4"/>
        <v>-802.25</v>
      </c>
    </row>
    <row r="37" spans="1:15">
      <c r="A37" s="1" t="s">
        <v>91</v>
      </c>
      <c r="B37" s="1"/>
      <c r="C37" s="1" t="s">
        <v>90</v>
      </c>
      <c r="D37" s="1" t="s">
        <v>92</v>
      </c>
      <c r="E37" s="1">
        <v>32</v>
      </c>
      <c r="F37" s="1">
        <v>0</v>
      </c>
      <c r="G37" s="1">
        <v>6</v>
      </c>
      <c r="H37" s="1"/>
      <c r="I37" s="1" t="s">
        <v>93</v>
      </c>
      <c r="J37" s="1">
        <f t="shared" si="0"/>
        <v>12</v>
      </c>
      <c r="K37" s="1" t="s">
        <v>92</v>
      </c>
      <c r="L37">
        <f t="shared" si="1"/>
        <v>791</v>
      </c>
      <c r="M37">
        <f t="shared" si="2"/>
        <v>10</v>
      </c>
      <c r="N37">
        <f t="shared" si="3"/>
        <v>1</v>
      </c>
      <c r="O37">
        <f t="shared" si="4"/>
        <v>-790.25</v>
      </c>
    </row>
    <row r="38" spans="1:15">
      <c r="A38" s="1" t="s">
        <v>94</v>
      </c>
      <c r="B38" s="1"/>
      <c r="C38" s="1" t="s">
        <v>92</v>
      </c>
      <c r="D38" s="1" t="s">
        <v>95</v>
      </c>
      <c r="E38" s="1">
        <v>33</v>
      </c>
      <c r="F38" s="1">
        <v>0</v>
      </c>
      <c r="G38" s="1">
        <v>1</v>
      </c>
      <c r="H38" s="1"/>
      <c r="I38" s="1" t="s">
        <v>96</v>
      </c>
      <c r="J38" s="1">
        <f t="shared" si="0"/>
        <v>0</v>
      </c>
      <c r="K38" s="1" t="s">
        <v>95</v>
      </c>
      <c r="L38">
        <f t="shared" si="1"/>
        <v>791</v>
      </c>
      <c r="M38">
        <f t="shared" si="2"/>
        <v>11</v>
      </c>
      <c r="N38">
        <f t="shared" si="3"/>
        <v>1</v>
      </c>
      <c r="O38">
        <f t="shared" si="4"/>
        <v>-790.16666666666674</v>
      </c>
    </row>
    <row r="39" spans="1:15">
      <c r="A39" s="1" t="s">
        <v>97</v>
      </c>
      <c r="B39" s="1"/>
      <c r="C39" s="1" t="s">
        <v>95</v>
      </c>
      <c r="D39" s="1" t="s">
        <v>98</v>
      </c>
      <c r="E39" s="1">
        <v>34</v>
      </c>
      <c r="F39" s="1">
        <v>10</v>
      </c>
      <c r="G39" s="1"/>
      <c r="H39" s="1"/>
      <c r="I39" s="1"/>
      <c r="J39" s="1">
        <f t="shared" si="0"/>
        <v>11</v>
      </c>
      <c r="K39" s="1" t="s">
        <v>98</v>
      </c>
      <c r="L39">
        <f t="shared" si="1"/>
        <v>780</v>
      </c>
      <c r="M39">
        <f t="shared" si="2"/>
        <v>10</v>
      </c>
      <c r="N39">
        <f t="shared" si="3"/>
        <v>1</v>
      </c>
      <c r="O39">
        <f t="shared" si="4"/>
        <v>-779.25</v>
      </c>
    </row>
    <row r="40" spans="1:15">
      <c r="A40" s="1" t="s">
        <v>99</v>
      </c>
      <c r="B40" s="1"/>
      <c r="C40" s="1" t="s">
        <v>98</v>
      </c>
      <c r="D40" s="1" t="s">
        <v>100</v>
      </c>
      <c r="E40" s="1">
        <v>35</v>
      </c>
      <c r="F40" s="1">
        <v>2</v>
      </c>
      <c r="G40" s="1"/>
      <c r="H40" s="1"/>
      <c r="I40" s="1"/>
      <c r="J40" s="1">
        <f t="shared" si="0"/>
        <v>2</v>
      </c>
      <c r="K40" s="1" t="s">
        <v>100</v>
      </c>
      <c r="L40">
        <f t="shared" si="1"/>
        <v>778</v>
      </c>
      <c r="M40">
        <f t="shared" si="2"/>
        <v>10</v>
      </c>
      <c r="N40">
        <f t="shared" si="3"/>
        <v>1</v>
      </c>
      <c r="O40">
        <f t="shared" si="4"/>
        <v>-777.25</v>
      </c>
    </row>
    <row r="41" spans="1:15">
      <c r="A41" s="1" t="s">
        <v>101</v>
      </c>
      <c r="B41" s="1"/>
      <c r="C41" s="1" t="s">
        <v>100</v>
      </c>
      <c r="D41" s="1" t="s">
        <v>102</v>
      </c>
      <c r="E41" s="1">
        <v>36</v>
      </c>
      <c r="F41" s="1">
        <v>20</v>
      </c>
      <c r="G41" s="1"/>
      <c r="H41" s="1"/>
      <c r="I41" s="1"/>
      <c r="J41" s="1">
        <f t="shared" si="0"/>
        <v>20</v>
      </c>
      <c r="K41" s="1" t="s">
        <v>102</v>
      </c>
      <c r="L41">
        <f t="shared" si="1"/>
        <v>758</v>
      </c>
      <c r="M41">
        <f t="shared" si="2"/>
        <v>10</v>
      </c>
      <c r="N41">
        <f t="shared" si="3"/>
        <v>1</v>
      </c>
      <c r="O41">
        <f t="shared" si="4"/>
        <v>-757.25</v>
      </c>
    </row>
    <row r="42" spans="1:15">
      <c r="A42" s="1" t="s">
        <v>103</v>
      </c>
      <c r="B42" s="1"/>
      <c r="C42" s="1" t="s">
        <v>102</v>
      </c>
      <c r="D42" s="1" t="s">
        <v>104</v>
      </c>
      <c r="E42" s="1">
        <v>37</v>
      </c>
      <c r="F42" s="1">
        <v>9</v>
      </c>
      <c r="G42" s="1"/>
      <c r="H42" s="1"/>
      <c r="I42" s="1" t="s">
        <v>105</v>
      </c>
      <c r="J42" s="1">
        <f t="shared" si="0"/>
        <v>18</v>
      </c>
      <c r="K42" s="1" t="s">
        <v>104</v>
      </c>
      <c r="L42">
        <f t="shared" si="1"/>
        <v>740</v>
      </c>
      <c r="M42">
        <f t="shared" si="2"/>
        <v>10</v>
      </c>
      <c r="N42">
        <f t="shared" si="3"/>
        <v>1</v>
      </c>
      <c r="O42">
        <f t="shared" si="4"/>
        <v>-739.25</v>
      </c>
    </row>
    <row r="43" spans="1:15">
      <c r="A43" s="1" t="s">
        <v>117</v>
      </c>
      <c r="B43" s="1"/>
      <c r="C43" s="1" t="s">
        <v>113</v>
      </c>
      <c r="D43" s="1" t="s">
        <v>114</v>
      </c>
      <c r="E43" s="1">
        <v>14</v>
      </c>
      <c r="F43" s="1">
        <v>40</v>
      </c>
      <c r="G43" s="1"/>
      <c r="H43" s="1"/>
      <c r="I43" s="1"/>
      <c r="K43" s="1" t="s">
        <v>114</v>
      </c>
      <c r="L43">
        <f t="shared" si="1"/>
        <v>1077</v>
      </c>
      <c r="M43">
        <f t="shared" si="2"/>
        <v>10</v>
      </c>
      <c r="N43">
        <f t="shared" si="3"/>
        <v>1</v>
      </c>
      <c r="O43">
        <f t="shared" si="4"/>
        <v>-1076.25</v>
      </c>
    </row>
    <row r="44" spans="1:15">
      <c r="A44" s="1" t="s">
        <v>118</v>
      </c>
      <c r="B44" s="1"/>
      <c r="C44" s="1" t="s">
        <v>114</v>
      </c>
      <c r="D44" s="1" t="s">
        <v>115</v>
      </c>
      <c r="E44" s="1">
        <v>15</v>
      </c>
      <c r="F44" s="1">
        <v>40</v>
      </c>
      <c r="G44" s="1"/>
      <c r="H44" s="1"/>
      <c r="I44" s="1"/>
      <c r="K44" s="1" t="s">
        <v>115</v>
      </c>
      <c r="L44">
        <f t="shared" si="1"/>
        <v>1037</v>
      </c>
      <c r="M44">
        <f t="shared" si="2"/>
        <v>10</v>
      </c>
      <c r="N44">
        <f t="shared" si="3"/>
        <v>1</v>
      </c>
      <c r="O44">
        <f t="shared" si="4"/>
        <v>-1036.25</v>
      </c>
    </row>
    <row r="45" spans="1:15">
      <c r="A45" s="1" t="s">
        <v>119</v>
      </c>
      <c r="B45" s="1"/>
      <c r="C45" s="1" t="s">
        <v>115</v>
      </c>
      <c r="D45" s="1" t="s">
        <v>11</v>
      </c>
      <c r="E45" s="1">
        <v>16</v>
      </c>
      <c r="F45" s="1">
        <v>40</v>
      </c>
      <c r="G45" s="1"/>
      <c r="H45" s="1"/>
      <c r="I45" s="1"/>
      <c r="K45" s="1" t="s">
        <v>11</v>
      </c>
      <c r="L45">
        <f t="shared" si="1"/>
        <v>997</v>
      </c>
      <c r="M45">
        <f t="shared" si="2"/>
        <v>10</v>
      </c>
      <c r="N45">
        <f t="shared" si="3"/>
        <v>1</v>
      </c>
      <c r="O45">
        <f t="shared" si="4"/>
        <v>-996.25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732C-24C1-5B48-B08E-FBFAA3C4DF80}">
  <dimension ref="A1:S16"/>
  <sheetViews>
    <sheetView tabSelected="1" workbookViewId="0">
      <selection activeCell="D2" sqref="D2:E10"/>
    </sheetView>
  </sheetViews>
  <sheetFormatPr baseColWidth="10" defaultRowHeight="15"/>
  <cols>
    <col min="1" max="1" width="19.1640625" customWidth="1"/>
    <col min="3" max="3" width="24.33203125" bestFit="1" customWidth="1"/>
    <col min="6" max="6" width="5.6640625" bestFit="1" customWidth="1"/>
    <col min="7" max="9" width="4.1640625" bestFit="1" customWidth="1"/>
    <col min="10" max="10" width="10" bestFit="1" customWidth="1"/>
    <col min="11" max="11" width="7.1640625" bestFit="1" customWidth="1"/>
    <col min="12" max="12" width="10.1640625" bestFit="1" customWidth="1"/>
    <col min="13" max="13" width="5.1640625" bestFit="1" customWidth="1"/>
    <col min="14" max="14" width="6.33203125" bestFit="1" customWidth="1"/>
    <col min="15" max="15" width="3.83203125" bestFit="1" customWidth="1"/>
    <col min="16" max="16" width="8.6640625" bestFit="1" customWidth="1"/>
    <col min="18" max="18" width="12.6640625" bestFit="1" customWidth="1"/>
  </cols>
  <sheetData>
    <row r="1" spans="1:19">
      <c r="A1" s="1" t="s">
        <v>161</v>
      </c>
      <c r="B1" s="1" t="s">
        <v>162</v>
      </c>
      <c r="C1" s="1" t="s">
        <v>163</v>
      </c>
      <c r="D1" s="1" t="s">
        <v>7</v>
      </c>
      <c r="E1" s="1" t="s">
        <v>8</v>
      </c>
      <c r="F1" s="1" t="s">
        <v>116</v>
      </c>
      <c r="G1" s="1" t="s">
        <v>164</v>
      </c>
      <c r="H1" s="1" t="s">
        <v>165</v>
      </c>
      <c r="I1" s="1" t="s">
        <v>166</v>
      </c>
      <c r="J1" s="1" t="s">
        <v>9</v>
      </c>
      <c r="L1" s="3" t="s">
        <v>109</v>
      </c>
      <c r="M1" s="3" t="s">
        <v>122</v>
      </c>
      <c r="N1" s="3" t="s">
        <v>123</v>
      </c>
      <c r="O1" s="3" t="s">
        <v>124</v>
      </c>
      <c r="P1" s="3" t="s">
        <v>125</v>
      </c>
    </row>
    <row r="2" spans="1:19">
      <c r="A2" s="1" t="s">
        <v>157</v>
      </c>
      <c r="B2" s="1"/>
      <c r="C2" s="1" t="s">
        <v>167</v>
      </c>
      <c r="D2" s="5">
        <v>-1592.75</v>
      </c>
      <c r="E2" s="5">
        <v>-1472.75</v>
      </c>
      <c r="F2" s="1">
        <v>10.9</v>
      </c>
      <c r="G2" s="1">
        <v>0</v>
      </c>
      <c r="H2" s="1">
        <v>0.8</v>
      </c>
      <c r="I2" s="1">
        <v>0</v>
      </c>
      <c r="J2" s="1"/>
      <c r="L2" s="1" t="s">
        <v>168</v>
      </c>
      <c r="M2">
        <f>INT(LEFT(L2,4))</f>
        <v>1473</v>
      </c>
      <c r="N2">
        <f>INT(RIGHT(LEFT(L2,7),2))</f>
        <v>4</v>
      </c>
      <c r="O2">
        <f>INT(RIGHT(L2,2))</f>
        <v>1</v>
      </c>
      <c r="P2">
        <f>-M2+1-(12-N2)/12 - (31-O2)/360</f>
        <v>-1472.75</v>
      </c>
      <c r="R2">
        <v>-1592.75</v>
      </c>
      <c r="S2">
        <v>-1472.75</v>
      </c>
    </row>
    <row r="3" spans="1:19">
      <c r="A3" s="1"/>
      <c r="B3" s="1" t="s">
        <v>169</v>
      </c>
      <c r="C3" s="1" t="s">
        <v>170</v>
      </c>
      <c r="D3" s="5">
        <v>-1512.75</v>
      </c>
      <c r="E3" s="5">
        <v>-1472.75</v>
      </c>
      <c r="F3" s="1">
        <v>12</v>
      </c>
      <c r="G3" s="1">
        <v>0.8</v>
      </c>
      <c r="H3" s="1">
        <v>0</v>
      </c>
      <c r="I3" s="1">
        <v>0</v>
      </c>
      <c r="J3" s="1"/>
      <c r="L3" s="1" t="s">
        <v>168</v>
      </c>
      <c r="M3">
        <f t="shared" ref="M3:M12" si="0">INT(LEFT(L3,4))</f>
        <v>1473</v>
      </c>
      <c r="N3">
        <f t="shared" ref="N3:N12" si="1">INT(RIGHT(LEFT(L3,7),2))</f>
        <v>4</v>
      </c>
      <c r="O3">
        <f t="shared" ref="O3:O12" si="2">INT(RIGHT(L3,2))</f>
        <v>1</v>
      </c>
      <c r="P3">
        <f t="shared" ref="P3:P12" si="3">-M3+1-(12-N3)/12 - (31-O3)/360</f>
        <v>-1472.75</v>
      </c>
      <c r="R3">
        <v>-1512.75</v>
      </c>
      <c r="S3">
        <v>-1472.75</v>
      </c>
    </row>
    <row r="4" spans="1:19">
      <c r="A4" s="1" t="s">
        <v>108</v>
      </c>
      <c r="B4" s="1"/>
      <c r="C4" s="1" t="s">
        <v>171</v>
      </c>
      <c r="D4" s="5">
        <v>-1472.75</v>
      </c>
      <c r="E4" s="5">
        <v>-1116.75</v>
      </c>
      <c r="F4" s="1">
        <v>13</v>
      </c>
      <c r="G4" s="1">
        <v>0.1</v>
      </c>
      <c r="H4" s="1">
        <v>0.7</v>
      </c>
      <c r="I4" s="1">
        <v>0</v>
      </c>
      <c r="J4" s="1"/>
      <c r="L4" s="1" t="s">
        <v>172</v>
      </c>
      <c r="M4">
        <f t="shared" si="0"/>
        <v>1117</v>
      </c>
      <c r="N4">
        <f t="shared" si="1"/>
        <v>4</v>
      </c>
      <c r="O4">
        <f t="shared" si="2"/>
        <v>1</v>
      </c>
      <c r="P4">
        <f t="shared" si="3"/>
        <v>-1116.75</v>
      </c>
      <c r="R4">
        <v>-1472.75</v>
      </c>
      <c r="S4">
        <v>-1116.75</v>
      </c>
    </row>
    <row r="5" spans="1:19">
      <c r="A5" s="1" t="s">
        <v>173</v>
      </c>
      <c r="B5" s="1" t="s">
        <v>174</v>
      </c>
      <c r="C5" s="1"/>
      <c r="D5" s="5">
        <v>-1512.75</v>
      </c>
      <c r="E5" s="5">
        <v>-1033.75</v>
      </c>
      <c r="F5" s="1">
        <v>9.8000000000000007</v>
      </c>
      <c r="G5" s="1">
        <v>0.6</v>
      </c>
      <c r="H5" s="1">
        <v>0</v>
      </c>
      <c r="I5" s="1">
        <v>0.8</v>
      </c>
      <c r="J5" s="1" t="s">
        <v>176</v>
      </c>
      <c r="L5" s="1" t="s">
        <v>175</v>
      </c>
      <c r="M5">
        <f t="shared" si="0"/>
        <v>1034</v>
      </c>
      <c r="N5">
        <f t="shared" si="1"/>
        <v>4</v>
      </c>
      <c r="O5">
        <f t="shared" si="2"/>
        <v>1</v>
      </c>
      <c r="P5">
        <f t="shared" si="3"/>
        <v>-1033.75</v>
      </c>
      <c r="R5">
        <v>-1512.75</v>
      </c>
      <c r="S5">
        <v>-1033.75</v>
      </c>
    </row>
    <row r="6" spans="1:19">
      <c r="A6" s="1"/>
      <c r="B6" s="1" t="s">
        <v>177</v>
      </c>
      <c r="C6" s="1" t="s">
        <v>178</v>
      </c>
      <c r="D6" s="5">
        <v>-1.25</v>
      </c>
      <c r="E6" s="5">
        <v>33.800000000000004</v>
      </c>
      <c r="F6" s="1">
        <v>1</v>
      </c>
      <c r="G6" s="1">
        <v>0</v>
      </c>
      <c r="H6" s="1">
        <v>0.6</v>
      </c>
      <c r="I6" s="1">
        <v>0</v>
      </c>
      <c r="J6" s="1"/>
      <c r="L6" s="1" t="s">
        <v>179</v>
      </c>
      <c r="M6">
        <f t="shared" si="0"/>
        <v>2</v>
      </c>
      <c r="N6">
        <f t="shared" si="1"/>
        <v>10</v>
      </c>
      <c r="O6">
        <f t="shared" si="2"/>
        <v>1</v>
      </c>
      <c r="P6">
        <f t="shared" si="3"/>
        <v>-1.25</v>
      </c>
      <c r="R6">
        <v>-1.25</v>
      </c>
      <c r="S6">
        <v>33.800000000000004</v>
      </c>
    </row>
    <row r="7" spans="1:19">
      <c r="A7" s="1"/>
      <c r="B7" s="1" t="s">
        <v>180</v>
      </c>
      <c r="C7" s="1" t="s">
        <v>181</v>
      </c>
      <c r="D7" s="5">
        <v>29.866666666666667</v>
      </c>
      <c r="E7" s="5">
        <v>33.800000000000004</v>
      </c>
      <c r="F7" s="1">
        <v>2</v>
      </c>
      <c r="G7" s="1">
        <v>0</v>
      </c>
      <c r="H7" s="1">
        <v>0.6</v>
      </c>
      <c r="I7" s="1">
        <v>0</v>
      </c>
      <c r="J7" s="1"/>
      <c r="L7" s="1" t="s">
        <v>24</v>
      </c>
      <c r="M7">
        <f t="shared" si="0"/>
        <v>905</v>
      </c>
      <c r="N7">
        <f t="shared" si="1"/>
        <v>10</v>
      </c>
      <c r="O7">
        <f t="shared" si="2"/>
        <v>1</v>
      </c>
      <c r="P7">
        <f t="shared" si="3"/>
        <v>-904.25</v>
      </c>
      <c r="R7" s="5">
        <v>29.866666666666667</v>
      </c>
      <c r="S7">
        <v>33.800000000000004</v>
      </c>
    </row>
    <row r="8" spans="1:19">
      <c r="A8" s="1" t="s">
        <v>182</v>
      </c>
      <c r="B8" s="1" t="s">
        <v>183</v>
      </c>
      <c r="C8" s="1" t="s">
        <v>184</v>
      </c>
      <c r="D8" s="5">
        <v>-454.25</v>
      </c>
      <c r="E8" s="5">
        <v>29.866666666666667</v>
      </c>
      <c r="F8" s="1">
        <v>3.1</v>
      </c>
      <c r="G8" s="1">
        <v>0.3</v>
      </c>
      <c r="H8" s="1">
        <v>0.5</v>
      </c>
      <c r="I8" s="1">
        <v>0.5</v>
      </c>
      <c r="J8" s="1"/>
      <c r="L8" s="1" t="s">
        <v>185</v>
      </c>
      <c r="M8">
        <f t="shared" si="0"/>
        <v>455</v>
      </c>
      <c r="N8">
        <f t="shared" si="1"/>
        <v>10</v>
      </c>
      <c r="O8">
        <f t="shared" si="2"/>
        <v>1</v>
      </c>
      <c r="P8">
        <f t="shared" si="3"/>
        <v>-454.25</v>
      </c>
      <c r="R8">
        <v>-454.25</v>
      </c>
      <c r="S8" s="5">
        <v>29.866666666666667</v>
      </c>
    </row>
    <row r="9" spans="1:19">
      <c r="A9" s="1" t="s">
        <v>186</v>
      </c>
      <c r="B9" s="1" t="s">
        <v>187</v>
      </c>
      <c r="C9" s="1" t="s">
        <v>188</v>
      </c>
      <c r="D9" s="5">
        <v>-606.75</v>
      </c>
      <c r="E9" s="5">
        <v>-536.75</v>
      </c>
      <c r="F9" s="1">
        <v>20</v>
      </c>
      <c r="G9" s="1">
        <v>0.4</v>
      </c>
      <c r="H9" s="1">
        <v>0.1</v>
      </c>
      <c r="I9" s="1">
        <v>0.5</v>
      </c>
      <c r="J9" s="1"/>
      <c r="L9" s="1" t="s">
        <v>189</v>
      </c>
      <c r="M9">
        <f t="shared" si="0"/>
        <v>607</v>
      </c>
      <c r="N9">
        <f t="shared" si="1"/>
        <v>4</v>
      </c>
      <c r="O9">
        <f t="shared" si="2"/>
        <v>1</v>
      </c>
      <c r="P9">
        <f t="shared" si="3"/>
        <v>-606.75</v>
      </c>
      <c r="R9">
        <v>-606.75</v>
      </c>
      <c r="S9">
        <v>-536.75</v>
      </c>
    </row>
    <row r="10" spans="1:19">
      <c r="A10" s="1" t="s">
        <v>191</v>
      </c>
      <c r="B10" s="1"/>
      <c r="C10" s="1"/>
      <c r="D10" s="5">
        <v>-606.75</v>
      </c>
      <c r="E10" s="5">
        <v>1914.8666666666666</v>
      </c>
      <c r="F10" s="1">
        <v>21.1</v>
      </c>
      <c r="G10" s="1">
        <v>0.4</v>
      </c>
      <c r="H10" s="1">
        <v>0.4</v>
      </c>
      <c r="I10" s="1">
        <v>0.1</v>
      </c>
      <c r="J10" s="1"/>
      <c r="L10" s="1" t="s">
        <v>31</v>
      </c>
      <c r="M10">
        <f t="shared" si="0"/>
        <v>829</v>
      </c>
      <c r="N10">
        <f t="shared" si="1"/>
        <v>10</v>
      </c>
      <c r="O10">
        <f t="shared" si="2"/>
        <v>1</v>
      </c>
      <c r="P10">
        <f t="shared" si="3"/>
        <v>-828.25</v>
      </c>
      <c r="R10">
        <v>-606.75</v>
      </c>
      <c r="S10">
        <v>1914.8666666666666</v>
      </c>
    </row>
    <row r="11" spans="1:19">
      <c r="L11" s="1" t="s">
        <v>190</v>
      </c>
      <c r="M11">
        <f t="shared" si="0"/>
        <v>537</v>
      </c>
      <c r="N11">
        <f t="shared" si="1"/>
        <v>4</v>
      </c>
      <c r="O11">
        <f t="shared" si="2"/>
        <v>1</v>
      </c>
      <c r="P11">
        <f t="shared" si="3"/>
        <v>-536.75</v>
      </c>
    </row>
    <row r="12" spans="1:19">
      <c r="L12" s="1" t="s">
        <v>36</v>
      </c>
      <c r="M12">
        <f t="shared" si="0"/>
        <v>762</v>
      </c>
      <c r="N12">
        <f t="shared" si="1"/>
        <v>10</v>
      </c>
      <c r="O12">
        <f t="shared" si="2"/>
        <v>1</v>
      </c>
      <c r="P12">
        <f t="shared" si="3"/>
        <v>-761.25</v>
      </c>
    </row>
    <row r="14" spans="1:19">
      <c r="K14" t="s">
        <v>192</v>
      </c>
      <c r="L14" s="1" t="s">
        <v>193</v>
      </c>
      <c r="M14">
        <f t="shared" ref="M14" si="4">INT(LEFT(L14,4))</f>
        <v>29</v>
      </c>
      <c r="N14">
        <f t="shared" ref="N14" si="5">INT(RIGHT(LEFT(L14,7),2))</f>
        <v>10</v>
      </c>
      <c r="O14">
        <f t="shared" ref="O14" si="6">INT(RIGHT(L14,2))</f>
        <v>1</v>
      </c>
      <c r="P14">
        <f>M14+N14/12+O14/30</f>
        <v>29.866666666666667</v>
      </c>
    </row>
    <row r="15" spans="1:19">
      <c r="L15" s="1" t="s">
        <v>194</v>
      </c>
      <c r="M15">
        <f t="shared" ref="M15" si="7">INT(LEFT(L15,4))</f>
        <v>33</v>
      </c>
      <c r="N15">
        <f t="shared" ref="N15" si="8">INT(RIGHT(LEFT(L15,7),2))</f>
        <v>4</v>
      </c>
      <c r="O15">
        <f t="shared" ref="O15" si="9">INT(RIGHT(L15,2))</f>
        <v>14</v>
      </c>
      <c r="P15">
        <f>M15+N15/12+O15/30</f>
        <v>33.800000000000004</v>
      </c>
    </row>
    <row r="16" spans="1:19">
      <c r="L16" s="6" t="s">
        <v>195</v>
      </c>
      <c r="M16">
        <f t="shared" ref="M16" si="10">INT(LEFT(L16,4))</f>
        <v>1914</v>
      </c>
      <c r="N16">
        <f t="shared" ref="N16" si="11">INT(RIGHT(LEFT(L16,7),2))</f>
        <v>10</v>
      </c>
      <c r="O16">
        <f t="shared" ref="O16" si="12">INT(RIGHT(L16,2))</f>
        <v>1</v>
      </c>
      <c r="P16">
        <f>M16+N16/12+O16/30</f>
        <v>1914.8666666666666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E0B-3EF5-9B47-92D8-F27CFAD11919}">
  <dimension ref="A1:C1"/>
  <sheetViews>
    <sheetView workbookViewId="0">
      <selection activeCell="G16" sqref="G16"/>
    </sheetView>
  </sheetViews>
  <sheetFormatPr baseColWidth="10" defaultRowHeight="15"/>
  <sheetData>
    <row r="1" spans="1:3">
      <c r="A1" t="s">
        <v>112</v>
      </c>
      <c r="B1" t="s">
        <v>7</v>
      </c>
      <c r="C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1E4B-A3F4-2F48-9D22-3F39970F7929}">
  <dimension ref="A1:C2"/>
  <sheetViews>
    <sheetView workbookViewId="0">
      <selection activeCell="A5" sqref="A5"/>
    </sheetView>
  </sheetViews>
  <sheetFormatPr baseColWidth="10" defaultRowHeight="15"/>
  <sheetData>
    <row r="1" spans="1:3">
      <c r="A1" t="s">
        <v>3</v>
      </c>
      <c r="B1" t="s">
        <v>109</v>
      </c>
      <c r="C1" t="s">
        <v>107</v>
      </c>
    </row>
    <row r="2" spans="1:3">
      <c r="A2" t="s">
        <v>111</v>
      </c>
      <c r="B2">
        <v>2370</v>
      </c>
      <c r="C2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adam-moses</vt:lpstr>
      <vt:lpstr>kings</vt:lpstr>
      <vt:lpstr>periods</vt:lpstr>
      <vt:lpstr>prophets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Kreier</dc:creator>
  <dc:description/>
  <cp:lastModifiedBy>Matthias Kreier</cp:lastModifiedBy>
  <cp:revision>1</cp:revision>
  <dcterms:created xsi:type="dcterms:W3CDTF">2015-06-05T18:17:20Z</dcterms:created>
  <dcterms:modified xsi:type="dcterms:W3CDTF">2023-10-22T12:47:21Z</dcterms:modified>
  <dc:language>en-US</dc:language>
</cp:coreProperties>
</file>