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CA5834DC-78DD-446D-9F0B-8EFB979522AD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Instruction" sheetId="1" r:id="rId1"/>
    <sheet name="Summary" sheetId="9" r:id="rId2"/>
    <sheet name="Sc_neg_hmdb" sheetId="10" r:id="rId3"/>
    <sheet name="Sc_neg_ymdb" sheetId="11" r:id="rId4"/>
    <sheet name="Sc_neg_pbcm" sheetId="12" r:id="rId5"/>
    <sheet name="Sc_neg_pbcm_bio" sheetId="13" r:id="rId6"/>
    <sheet name="Sc_pos_ymdb" sheetId="14" r:id="rId7"/>
    <sheet name="Sc_pos_hmdb" sheetId="15" r:id="rId8"/>
    <sheet name="Mouse_liver_neg" sheetId="16" r:id="rId9"/>
    <sheet name="Mouse_liver_pos" sheetId="17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9" l="1"/>
  <c r="H32" i="9"/>
  <c r="I32" i="9"/>
  <c r="J32" i="9"/>
  <c r="G33" i="9"/>
  <c r="H33" i="9"/>
  <c r="I33" i="9"/>
  <c r="J33" i="9"/>
  <c r="G34" i="9"/>
  <c r="H34" i="9"/>
  <c r="I34" i="9"/>
  <c r="J34" i="9"/>
  <c r="G35" i="9"/>
  <c r="H35" i="9"/>
  <c r="I35" i="9"/>
  <c r="J35" i="9"/>
  <c r="G36" i="9"/>
  <c r="H36" i="9"/>
  <c r="I36" i="9"/>
  <c r="J36" i="9"/>
  <c r="G37" i="9"/>
  <c r="H37" i="9"/>
  <c r="I37" i="9"/>
  <c r="J37" i="9"/>
  <c r="G38" i="9"/>
  <c r="H38" i="9"/>
  <c r="I38" i="9"/>
  <c r="J38" i="9"/>
  <c r="J31" i="9"/>
  <c r="I31" i="9"/>
  <c r="H31" i="9"/>
  <c r="G31" i="9"/>
  <c r="G6" i="9" l="1"/>
  <c r="H6" i="9"/>
  <c r="I6" i="9"/>
  <c r="J6" i="9"/>
  <c r="G7" i="9"/>
  <c r="H7" i="9"/>
  <c r="I7" i="9"/>
  <c r="J7" i="9"/>
  <c r="G8" i="9"/>
  <c r="H8" i="9"/>
  <c r="I8" i="9"/>
  <c r="J8" i="9"/>
  <c r="G9" i="9"/>
  <c r="H9" i="9"/>
  <c r="I9" i="9"/>
  <c r="J9" i="9"/>
  <c r="G10" i="9"/>
  <c r="H10" i="9"/>
  <c r="I10" i="9"/>
  <c r="J10" i="9"/>
  <c r="G11" i="9"/>
  <c r="H11" i="9"/>
  <c r="I11" i="9"/>
  <c r="J11" i="9"/>
  <c r="G12" i="9"/>
  <c r="H12" i="9"/>
  <c r="I12" i="9"/>
  <c r="J12" i="9"/>
  <c r="J5" i="9"/>
  <c r="I5" i="9"/>
  <c r="H5" i="9"/>
  <c r="G5" i="9"/>
  <c r="G16" i="9"/>
  <c r="H16" i="9"/>
  <c r="I16" i="9"/>
  <c r="J16" i="9"/>
  <c r="G17" i="9"/>
  <c r="H17" i="9"/>
  <c r="I17" i="9"/>
  <c r="J17" i="9"/>
  <c r="G18" i="9"/>
  <c r="H18" i="9"/>
  <c r="I18" i="9"/>
  <c r="J18" i="9"/>
  <c r="G19" i="9"/>
  <c r="H19" i="9"/>
  <c r="I19" i="9"/>
  <c r="J19" i="9"/>
  <c r="G20" i="9"/>
  <c r="H20" i="9"/>
  <c r="I20" i="9"/>
  <c r="J20" i="9"/>
  <c r="G21" i="9"/>
  <c r="H21" i="9"/>
  <c r="I21" i="9"/>
  <c r="J21" i="9"/>
  <c r="G22" i="9"/>
  <c r="H22" i="9"/>
  <c r="I22" i="9"/>
  <c r="J22" i="9"/>
  <c r="G23" i="9"/>
  <c r="H23" i="9"/>
  <c r="I23" i="9"/>
  <c r="J23" i="9"/>
  <c r="G24" i="9"/>
  <c r="H24" i="9"/>
  <c r="I24" i="9"/>
  <c r="J24" i="9"/>
  <c r="G25" i="9"/>
  <c r="H25" i="9"/>
  <c r="I25" i="9"/>
  <c r="J25" i="9"/>
  <c r="G26" i="9"/>
  <c r="H26" i="9"/>
  <c r="I26" i="9"/>
  <c r="J26" i="9"/>
  <c r="G27" i="9"/>
  <c r="H27" i="9"/>
  <c r="I27" i="9"/>
  <c r="J27" i="9"/>
  <c r="G28" i="9"/>
  <c r="H28" i="9"/>
  <c r="I28" i="9"/>
  <c r="J28" i="9"/>
  <c r="J15" i="9"/>
  <c r="I15" i="9"/>
  <c r="H15" i="9"/>
  <c r="G15" i="9"/>
  <c r="M26" i="17"/>
  <c r="M25" i="17"/>
  <c r="M24" i="17"/>
  <c r="M23" i="17"/>
  <c r="M21" i="17"/>
  <c r="M20" i="17"/>
  <c r="M19" i="17"/>
  <c r="M18" i="17"/>
  <c r="M17" i="17"/>
  <c r="M15" i="17"/>
  <c r="M14" i="17"/>
  <c r="M16" i="17" s="1"/>
  <c r="M13" i="17"/>
  <c r="M22" i="17" s="1"/>
  <c r="M10" i="17"/>
  <c r="M9" i="17"/>
  <c r="M8" i="17"/>
  <c r="M7" i="17"/>
  <c r="M6" i="17"/>
  <c r="M5" i="17"/>
  <c r="M4" i="17"/>
  <c r="M3" i="17"/>
  <c r="M26" i="16"/>
  <c r="M25" i="16"/>
  <c r="M24" i="16"/>
  <c r="M23" i="16"/>
  <c r="M21" i="16"/>
  <c r="M20" i="16"/>
  <c r="M19" i="16"/>
  <c r="M18" i="16"/>
  <c r="M17" i="16"/>
  <c r="M15" i="16"/>
  <c r="M14" i="16"/>
  <c r="M16" i="16" s="1"/>
  <c r="M13" i="16"/>
  <c r="M22" i="16" s="1"/>
  <c r="M10" i="16"/>
  <c r="M9" i="16"/>
  <c r="M8" i="16"/>
  <c r="M7" i="16"/>
  <c r="M6" i="16"/>
  <c r="M3" i="16" s="1"/>
  <c r="M5" i="16"/>
  <c r="M4" i="16"/>
  <c r="M26" i="15"/>
  <c r="M25" i="15"/>
  <c r="M24" i="15"/>
  <c r="M23" i="15"/>
  <c r="M21" i="15"/>
  <c r="M20" i="15"/>
  <c r="M19" i="15"/>
  <c r="M18" i="15"/>
  <c r="M17" i="15"/>
  <c r="M15" i="15"/>
  <c r="M14" i="15"/>
  <c r="M16" i="15" s="1"/>
  <c r="M13" i="15"/>
  <c r="M22" i="15" s="1"/>
  <c r="M10" i="15"/>
  <c r="M9" i="15"/>
  <c r="M8" i="15"/>
  <c r="M7" i="15"/>
  <c r="M6" i="15"/>
  <c r="M5" i="15"/>
  <c r="M4" i="15"/>
  <c r="M3" i="15"/>
  <c r="M26" i="14"/>
  <c r="M25" i="14"/>
  <c r="M24" i="14"/>
  <c r="M23" i="14"/>
  <c r="M21" i="14"/>
  <c r="M20" i="14"/>
  <c r="M19" i="14"/>
  <c r="M18" i="14"/>
  <c r="M17" i="14"/>
  <c r="M15" i="14"/>
  <c r="M14" i="14"/>
  <c r="M16" i="14" s="1"/>
  <c r="M13" i="14"/>
  <c r="M22" i="14" s="1"/>
  <c r="M10" i="14"/>
  <c r="M9" i="14"/>
  <c r="M8" i="14"/>
  <c r="M7" i="14"/>
  <c r="M3" i="14" s="1"/>
  <c r="M6" i="14"/>
  <c r="M5" i="14"/>
  <c r="M4" i="14"/>
  <c r="M26" i="13"/>
  <c r="M25" i="13"/>
  <c r="M24" i="13"/>
  <c r="M23" i="13"/>
  <c r="M21" i="13"/>
  <c r="M20" i="13"/>
  <c r="M19" i="13"/>
  <c r="M18" i="13"/>
  <c r="M17" i="13"/>
  <c r="M15" i="13"/>
  <c r="M14" i="13"/>
  <c r="M16" i="13" s="1"/>
  <c r="M13" i="13"/>
  <c r="M22" i="13" s="1"/>
  <c r="M10" i="13"/>
  <c r="M9" i="13"/>
  <c r="M8" i="13"/>
  <c r="M7" i="13"/>
  <c r="M6" i="13"/>
  <c r="M5" i="13"/>
  <c r="M4" i="13"/>
  <c r="M3" i="13"/>
  <c r="M26" i="12"/>
  <c r="M25" i="12"/>
  <c r="M24" i="12"/>
  <c r="M23" i="12"/>
  <c r="M21" i="12"/>
  <c r="M22" i="12" s="1"/>
  <c r="M20" i="12"/>
  <c r="M19" i="12"/>
  <c r="M18" i="12"/>
  <c r="M17" i="12"/>
  <c r="M15" i="12"/>
  <c r="M14" i="12"/>
  <c r="M16" i="12" s="1"/>
  <c r="M13" i="12"/>
  <c r="M10" i="12"/>
  <c r="M9" i="12"/>
  <c r="M8" i="12"/>
  <c r="M7" i="12"/>
  <c r="M6" i="12"/>
  <c r="M5" i="12"/>
  <c r="M4" i="12"/>
  <c r="M3" i="12"/>
  <c r="M26" i="11"/>
  <c r="M25" i="11"/>
  <c r="M24" i="11"/>
  <c r="M23" i="11"/>
  <c r="M21" i="11"/>
  <c r="M20" i="11"/>
  <c r="M19" i="11"/>
  <c r="M18" i="11"/>
  <c r="M17" i="11"/>
  <c r="M15" i="11"/>
  <c r="M14" i="11"/>
  <c r="M16" i="11" s="1"/>
  <c r="M13" i="11"/>
  <c r="M22" i="11" s="1"/>
  <c r="M10" i="11"/>
  <c r="M9" i="11"/>
  <c r="M8" i="11"/>
  <c r="M7" i="11"/>
  <c r="M6" i="11"/>
  <c r="M5" i="11"/>
  <c r="M4" i="11"/>
  <c r="M3" i="11"/>
  <c r="M26" i="10"/>
  <c r="M25" i="10"/>
  <c r="M24" i="10"/>
  <c r="M23" i="10"/>
  <c r="M21" i="10"/>
  <c r="M20" i="10"/>
  <c r="M19" i="10"/>
  <c r="M18" i="10"/>
  <c r="M17" i="10"/>
  <c r="M15" i="10"/>
  <c r="M14" i="10"/>
  <c r="M16" i="10" s="1"/>
  <c r="M13" i="10"/>
  <c r="M22" i="10" s="1"/>
  <c r="M10" i="10"/>
  <c r="M9" i="10"/>
  <c r="M8" i="10"/>
  <c r="M7" i="10"/>
  <c r="M6" i="10"/>
  <c r="M5" i="10"/>
  <c r="M4" i="10"/>
  <c r="M3" i="10"/>
  <c r="M26" i="1"/>
  <c r="M25" i="1"/>
  <c r="M24" i="1"/>
  <c r="M23" i="1"/>
  <c r="M21" i="1"/>
  <c r="M20" i="1"/>
  <c r="M19" i="1"/>
  <c r="M18" i="1"/>
  <c r="M17" i="1"/>
  <c r="M15" i="1"/>
  <c r="M14" i="1"/>
  <c r="M16" i="1" s="1"/>
  <c r="M13" i="1"/>
  <c r="M22" i="1" s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<sst xmlns="http://schemas.openxmlformats.org/spreadsheetml/2006/main" count="617" uniqueCount="59">
  <si>
    <t>Total non-background peaks</t>
  </si>
  <si>
    <t>Seed nodes</t>
  </si>
  <si>
    <t xml:space="preserve">  with single candidate formula</t>
  </si>
  <si>
    <t xml:space="preserve">  with multiple candidate formula</t>
  </si>
  <si>
    <t>Total candidate formulas for seed nodes</t>
  </si>
  <si>
    <t>Candidate edges</t>
  </si>
  <si>
    <t xml:space="preserve">  Biochemical</t>
  </si>
  <si>
    <t xml:space="preserve">  Abiotic</t>
  </si>
  <si>
    <t xml:space="preserve">Nodes with candidate formula annotations </t>
  </si>
  <si>
    <t>Nodes without any annotations</t>
  </si>
  <si>
    <t xml:space="preserve">Total candidate formula annotations </t>
  </si>
  <si>
    <t xml:space="preserve">  Metabolite</t>
  </si>
  <si>
    <t xml:space="preserve">  Putative metabolite</t>
  </si>
  <si>
    <t xml:space="preserve">  Artifact</t>
  </si>
  <si>
    <t>Artifact</t>
  </si>
  <si>
    <t>Unknown</t>
  </si>
  <si>
    <t>Note: 
Copy the tables from K-M to the newly generated datasheet to get summary result.</t>
  </si>
  <si>
    <t>Putative metabolite</t>
  </si>
  <si>
    <t>Total non-background peaks (nodes)</t>
  </si>
  <si>
    <t>Known metabolite</t>
  </si>
  <si>
    <t>Biochemical</t>
  </si>
  <si>
    <t>Abiotic</t>
  </si>
  <si>
    <t>Total connections (edges)</t>
  </si>
  <si>
    <t>test$class</t>
  </si>
  <si>
    <t>n</t>
  </si>
  <si>
    <t>percent</t>
  </si>
  <si>
    <t>1</t>
  </si>
  <si>
    <t>2</t>
  </si>
  <si>
    <t>3</t>
  </si>
  <si>
    <t>4</t>
  </si>
  <si>
    <t>Metabolite</t>
  </si>
  <si>
    <t>total</t>
  </si>
  <si>
    <t>biotransform</t>
  </si>
  <si>
    <t>artifact</t>
  </si>
  <si>
    <t>unique_nodes</t>
  </si>
  <si>
    <t>initial_formula</t>
  </si>
  <si>
    <t>initial_edge</t>
  </si>
  <si>
    <t>biochemical</t>
  </si>
  <si>
    <t>abiotic</t>
  </si>
  <si>
    <t>unique_expanded</t>
  </si>
  <si>
    <t>formula_expanded</t>
  </si>
  <si>
    <t>Var1</t>
  </si>
  <si>
    <t>Freq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</si>
  <si>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</si>
  <si>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</si>
  <si>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</si>
  <si>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</si>
  <si>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</si>
  <si>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</si>
  <si>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</si>
  <si>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</si>
  <si>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</si>
  <si>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</si>
  <si>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</si>
  <si>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</si>
  <si>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HMDB</t>
  </si>
  <si>
    <t>YMDB</t>
  </si>
  <si>
    <t>PBCM</t>
  </si>
  <si>
    <t>PBCM_BIO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</si>
</sst>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0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 applyAlignment="1">
      <alignment horizontal="left" readingOrder="1"/>
    </xf>
    <xf numFmtId="0" fontId="2" fillId="0" borderId="0" xfId="0" applyFont="1" applyAlignment="1">
      <alignment horizontal="left" readingOrder="1"/>
    </xf>
    <xf numFmtId="0" fontId="1" fillId="0" borderId="0" xfId="0" applyFont="1" applyAlignment="1">
      <alignment horizontal="left" readingOrder="1"/>
    </xf>
    <xf numFmtId="0" fontId="2" fillId="0" borderId="3" xfId="0" applyFont="1" applyBorder="1" applyAlignment="1">
      <alignment horizontal="left" readingOrder="1"/>
    </xf>
    <xf numFmtId="0" fontId="1" fillId="0" borderId="1" xfId="0" applyFont="1" applyBorder="1" applyAlignment="1">
      <alignment horizontal="left" vertical="center" readingOrder="1"/>
    </xf>
    <xf numFmtId="0" fontId="1" fillId="0" borderId="2" xfId="0" applyFont="1" applyBorder="1" applyAlignment="1">
      <alignment horizontal="center" textRotation="90" readingOrder="1"/>
    </xf>
    <xf numFmtId="0" fontId="1" fillId="0" borderId="0" xfId="0" applyFont="1" applyBorder="1" applyAlignment="1">
      <alignment horizontal="center" textRotation="90" readingOrder="1"/>
    </xf>
    <xf numFmtId="0" fontId="1" fillId="0" borderId="3" xfId="0" applyFont="1" applyBorder="1" applyAlignment="1">
      <alignment horizontal="center" textRotation="90" readingOrder="1"/>
    </xf>
    <xf numFmtId="0" fontId="3" fillId="0" borderId="0" xfId="0" applyFont="1" applyAlignment="1">
      <alignment horizontal="left" readingOrder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6"/>
  <sheetViews>
    <sheetView workbookViewId="0">
      <selection activeCell="K1" sqref="K1:M1048576"/>
    </sheetView>
  </sheetViews>
  <sheetFormatPr defaultRowHeight="15" x14ac:dyDescent="0.25"/>
  <cols>
    <col min="12" max="12" width="41.140625" customWidth="1" collapsed="1"/>
  </cols>
  <sheetData>
    <row r="3" spans="1:13" x14ac:dyDescent="0.25">
      <c r="A3" s="10" t="s">
        <v>16</v>
      </c>
      <c r="B3" s="11"/>
      <c r="C3" s="11"/>
      <c r="D3" s="11"/>
      <c r="E3" s="11"/>
      <c r="F3" s="11"/>
      <c r="G3" s="11"/>
      <c r="H3" s="11"/>
      <c r="I3" s="11"/>
      <c r="L3" s="9" t="s">
        <v>18</v>
      </c>
      <c r="M3">
        <f>SUM(M4:M7)</f>
        <v>0</v>
      </c>
    </row>
    <row r="4" spans="1:13" x14ac:dyDescent="0.25">
      <c r="A4" s="11"/>
      <c r="B4" s="11"/>
      <c r="C4" s="11"/>
      <c r="D4" s="11"/>
      <c r="E4" s="11"/>
      <c r="F4" s="11"/>
      <c r="G4" s="11"/>
      <c r="H4" s="11"/>
      <c r="I4" s="11"/>
      <c r="L4" s="2" t="s">
        <v>19</v>
      </c>
      <c r="M4">
        <f>C4</f>
        <v>0</v>
      </c>
    </row>
    <row r="5" spans="1:13" x14ac:dyDescent="0.25">
      <c r="A5" s="11"/>
      <c r="B5" s="11"/>
      <c r="C5" s="11"/>
      <c r="D5" s="11"/>
      <c r="E5" s="11"/>
      <c r="F5" s="11"/>
      <c r="G5" s="11"/>
      <c r="H5" s="11"/>
      <c r="I5" s="11"/>
      <c r="L5" s="2" t="s">
        <v>17</v>
      </c>
      <c r="M5">
        <f>C5</f>
        <v>0</v>
      </c>
    </row>
    <row r="6" spans="1:13" x14ac:dyDescent="0.25">
      <c r="A6" s="11"/>
      <c r="B6" s="11"/>
      <c r="C6" s="11"/>
      <c r="D6" s="11"/>
      <c r="E6" s="11"/>
      <c r="F6" s="11"/>
      <c r="G6" s="11"/>
      <c r="H6" s="11"/>
      <c r="I6" s="11"/>
      <c r="L6" s="2" t="s">
        <v>14</v>
      </c>
      <c r="M6">
        <f>C3</f>
        <v>0</v>
      </c>
    </row>
    <row r="7" spans="1:13" x14ac:dyDescent="0.25">
      <c r="A7" s="11"/>
      <c r="B7" s="11"/>
      <c r="C7" s="11"/>
      <c r="D7" s="11"/>
      <c r="E7" s="11"/>
      <c r="F7" s="11"/>
      <c r="G7" s="11"/>
      <c r="H7" s="11"/>
      <c r="I7" s="11"/>
      <c r="L7" s="2" t="s">
        <v>15</v>
      </c>
      <c r="M7">
        <f>C6</f>
        <v>0</v>
      </c>
    </row>
    <row r="8" spans="1:13" x14ac:dyDescent="0.25">
      <c r="A8" s="11"/>
      <c r="B8" s="11"/>
      <c r="C8" s="11"/>
      <c r="D8" s="11"/>
      <c r="E8" s="11"/>
      <c r="F8" s="11"/>
      <c r="G8" s="11"/>
      <c r="H8" s="11"/>
      <c r="I8" s="11"/>
      <c r="L8" s="9" t="s">
        <v>22</v>
      </c>
      <c r="M8">
        <f>G8</f>
        <v>0</v>
      </c>
    </row>
    <row r="9" spans="1:13" x14ac:dyDescent="0.25">
      <c r="A9" s="11"/>
      <c r="B9" s="11"/>
      <c r="C9" s="11"/>
      <c r="D9" s="11"/>
      <c r="E9" s="11"/>
      <c r="F9" s="11"/>
      <c r="G9" s="11"/>
      <c r="H9" s="11"/>
      <c r="I9" s="11"/>
      <c r="L9" s="2" t="s">
        <v>20</v>
      </c>
      <c r="M9">
        <f>H8</f>
        <v>0</v>
      </c>
    </row>
    <row r="10" spans="1:13" x14ac:dyDescent="0.25">
      <c r="A10" s="11"/>
      <c r="B10" s="11"/>
      <c r="C10" s="11"/>
      <c r="D10" s="11"/>
      <c r="E10" s="11"/>
      <c r="F10" s="11"/>
      <c r="G10" s="11"/>
      <c r="H10" s="11"/>
      <c r="I10" s="11"/>
      <c r="L10" s="2" t="s">
        <v>21</v>
      </c>
      <c r="M10">
        <f>I8</f>
        <v>0</v>
      </c>
    </row>
    <row r="11" spans="1:13" x14ac:dyDescent="0.25">
      <c r="A11" s="11"/>
      <c r="B11" s="11"/>
      <c r="C11" s="11"/>
      <c r="D11" s="11"/>
      <c r="E11" s="11"/>
      <c r="F11" s="11"/>
      <c r="G11" s="11"/>
      <c r="H11" s="11"/>
      <c r="I11" s="11"/>
    </row>
    <row r="12" spans="1:13" ht="15.75" thickBot="1" x14ac:dyDescent="0.3">
      <c r="A12" s="11"/>
      <c r="B12" s="11"/>
      <c r="C12" s="11"/>
      <c r="D12" s="11"/>
      <c r="E12" s="11"/>
      <c r="F12" s="11"/>
      <c r="G12" s="11"/>
      <c r="H12" s="11"/>
      <c r="I12" s="11"/>
    </row>
    <row r="13" spans="1:13" ht="15.75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K13" s="5" t="s">
        <v>0</v>
      </c>
      <c r="L13" s="5"/>
      <c r="M13">
        <f>SUM(C3:C6)</f>
        <v>0</v>
      </c>
    </row>
    <row r="14" spans="1:13" x14ac:dyDescent="0.25">
      <c r="A14" s="11"/>
      <c r="B14" s="11"/>
      <c r="C14" s="11"/>
      <c r="D14" s="11"/>
      <c r="E14" s="11"/>
      <c r="F14" s="11"/>
      <c r="G14" s="11"/>
      <c r="H14" s="11"/>
      <c r="I14" s="11"/>
      <c r="K14" s="6"/>
      <c r="L14" s="1" t="s">
        <v>1</v>
      </c>
      <c r="M14">
        <f>B11</f>
        <v>0</v>
      </c>
    </row>
    <row r="15" spans="1:13" x14ac:dyDescent="0.25">
      <c r="A15" s="11"/>
      <c r="B15" s="11"/>
      <c r="C15" s="11"/>
      <c r="D15" s="11"/>
      <c r="E15" s="11"/>
      <c r="F15" s="11"/>
      <c r="G15" s="11"/>
      <c r="H15" s="11"/>
      <c r="I15" s="11"/>
      <c r="K15" s="7"/>
      <c r="L15" s="2" t="s">
        <v>2</v>
      </c>
      <c r="M15">
        <f>C19</f>
        <v>0</v>
      </c>
    </row>
    <row r="16" spans="1:13" x14ac:dyDescent="0.25">
      <c r="A16" s="11"/>
      <c r="B16" s="11"/>
      <c r="C16" s="11"/>
      <c r="D16" s="11"/>
      <c r="E16" s="11"/>
      <c r="F16" s="11"/>
      <c r="G16" s="11"/>
      <c r="H16" s="11"/>
      <c r="I16" s="11"/>
      <c r="K16" s="7"/>
      <c r="L16" s="2" t="s">
        <v>3</v>
      </c>
      <c r="M16">
        <f>M14-M15</f>
        <v>0</v>
      </c>
    </row>
    <row r="17" spans="1:13" x14ac:dyDescent="0.25">
      <c r="A17" s="11"/>
      <c r="B17" s="11"/>
      <c r="C17" s="11"/>
      <c r="D17" s="11"/>
      <c r="E17" s="11"/>
      <c r="F17" s="11"/>
      <c r="G17" s="11"/>
      <c r="H17" s="11"/>
      <c r="I17" s="11"/>
      <c r="K17" s="7"/>
      <c r="L17" s="3" t="s">
        <v>4</v>
      </c>
      <c r="M17">
        <f>C11</f>
        <v>0</v>
      </c>
    </row>
    <row r="18" spans="1:13" x14ac:dyDescent="0.25">
      <c r="A18" s="11"/>
      <c r="B18" s="11"/>
      <c r="C18" s="11"/>
      <c r="D18" s="11"/>
      <c r="E18" s="11"/>
      <c r="F18" s="11"/>
      <c r="G18" s="11"/>
      <c r="H18" s="11"/>
      <c r="I18" s="11"/>
      <c r="K18" s="7"/>
      <c r="L18" s="3" t="s">
        <v>5</v>
      </c>
      <c r="M18">
        <f>D11</f>
        <v>0</v>
      </c>
    </row>
    <row r="19" spans="1:13" x14ac:dyDescent="0.25">
      <c r="A19" s="11"/>
      <c r="B19" s="11"/>
      <c r="C19" s="11"/>
      <c r="D19" s="11"/>
      <c r="E19" s="11"/>
      <c r="F19" s="11"/>
      <c r="G19" s="11"/>
      <c r="H19" s="11"/>
      <c r="I19" s="11"/>
      <c r="K19" s="7"/>
      <c r="L19" s="2" t="s">
        <v>6</v>
      </c>
      <c r="M19">
        <f>E11</f>
        <v>0</v>
      </c>
    </row>
    <row r="20" spans="1:13" ht="15.75" thickBot="1" x14ac:dyDescent="0.3">
      <c r="A20" s="11"/>
      <c r="B20" s="11"/>
      <c r="C20" s="11"/>
      <c r="D20" s="11"/>
      <c r="E20" s="11"/>
      <c r="F20" s="11"/>
      <c r="G20" s="11"/>
      <c r="H20" s="11"/>
      <c r="I20" s="11"/>
      <c r="K20" s="8"/>
      <c r="L20" s="4" t="s">
        <v>7</v>
      </c>
      <c r="M20">
        <f>F11</f>
        <v>0</v>
      </c>
    </row>
    <row r="21" spans="1:13" x14ac:dyDescent="0.25">
      <c r="A21" s="11"/>
      <c r="B21" s="11"/>
      <c r="C21" s="11"/>
      <c r="D21" s="11"/>
      <c r="E21" s="11"/>
      <c r="F21" s="11"/>
      <c r="G21" s="11"/>
      <c r="H21" s="11"/>
      <c r="I21" s="11"/>
      <c r="K21" s="6"/>
      <c r="L21" s="1" t="s">
        <v>8</v>
      </c>
      <c r="M21">
        <f>G11</f>
        <v>0</v>
      </c>
    </row>
    <row r="22" spans="1:13" x14ac:dyDescent="0.25">
      <c r="A22" s="11"/>
      <c r="B22" s="11"/>
      <c r="C22" s="11"/>
      <c r="D22" s="11"/>
      <c r="E22" s="11"/>
      <c r="F22" s="11"/>
      <c r="G22" s="11"/>
      <c r="H22" s="11"/>
      <c r="I22" s="11"/>
      <c r="K22" s="7"/>
      <c r="L22" s="3" t="s">
        <v>9</v>
      </c>
      <c r="M22">
        <f>M13-M21</f>
        <v>0</v>
      </c>
    </row>
    <row r="23" spans="1:13" x14ac:dyDescent="0.25">
      <c r="K23" s="7"/>
      <c r="L23" s="3" t="s">
        <v>10</v>
      </c>
      <c r="M23">
        <f>H11</f>
        <v>0</v>
      </c>
    </row>
    <row r="24" spans="1:13" x14ac:dyDescent="0.25">
      <c r="K24" s="7"/>
      <c r="L24" s="2" t="s">
        <v>11</v>
      </c>
      <c r="M24">
        <f>C15</f>
        <v>0</v>
      </c>
    </row>
    <row r="25" spans="1:13" x14ac:dyDescent="0.25">
      <c r="K25" s="7"/>
      <c r="L25" s="2" t="s">
        <v>12</v>
      </c>
      <c r="M25">
        <f>C16</f>
        <v>0</v>
      </c>
    </row>
    <row r="26" spans="1:13" ht="15.75" thickBot="1" x14ac:dyDescent="0.3">
      <c r="K26" s="8"/>
      <c r="L26" s="4" t="s">
        <v>13</v>
      </c>
      <c r="M26">
        <f>C14</f>
        <v>0</v>
      </c>
    </row>
  </sheetData>
  <mergeCells count="1">
    <mergeCell ref="A3:I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26"/>
  <sheetViews>
    <sheetView workbookViewId="0">
      <selection activeCell="E16" sqref="E16"/>
    </sheetView>
  </sheetViews>
  <sheetFormatPr defaultRowHeight="15" x14ac:dyDescent="0.25"/>
  <cols>
    <col min="12" max="12" width="41.140625" customWidth="1" collapsed="1"/>
  </cols>
  <sheetData>
    <row r="2" spans="1:13" x14ac:dyDescent="0.25">
      <c r="B2" t="s">
        <v>23</v>
      </c>
      <c r="C2" t="s">
        <v>24</v>
      </c>
      <c r="D2" t="s">
        <v>25</v>
      </c>
    </row>
    <row r="3" spans="1:13" x14ac:dyDescent="0.25">
      <c r="A3" t="s">
        <v>26</v>
      </c>
      <c r="B3" t="s">
        <v>14</v>
      </c>
      <c r="C3">
        <v>6746</v>
      </c>
      <c r="D3">
        <v>0.5562335092348285</v>
      </c>
      <c r="L3" s="9" t="s">
        <v>18</v>
      </c>
      <c r="M3">
        <f>SUM(M4:M7)</f>
        <v>12128</v>
      </c>
    </row>
    <row r="4" spans="1:13" x14ac:dyDescent="0.25">
      <c r="A4" t="s">
        <v>27</v>
      </c>
      <c r="B4" t="s">
        <v>30</v>
      </c>
      <c r="C4">
        <v>1636</v>
      </c>
      <c r="D4">
        <v>0.13489445910290238</v>
      </c>
      <c r="L4" s="2" t="s">
        <v>19</v>
      </c>
      <c r="M4">
        <f>C4</f>
        <v>1636</v>
      </c>
    </row>
    <row r="5" spans="1:13" x14ac:dyDescent="0.25">
      <c r="A5" t="s">
        <v>28</v>
      </c>
      <c r="B5" t="s">
        <v>17</v>
      </c>
      <c r="C5">
        <v>2290</v>
      </c>
      <c r="D5">
        <v>0.18881926121372031</v>
      </c>
      <c r="L5" s="2" t="s">
        <v>17</v>
      </c>
      <c r="M5">
        <f>C5</f>
        <v>2290</v>
      </c>
    </row>
    <row r="6" spans="1:13" x14ac:dyDescent="0.25">
      <c r="A6" t="s">
        <v>29</v>
      </c>
      <c r="B6" t="s">
        <v>15</v>
      </c>
      <c r="C6">
        <v>1456</v>
      </c>
      <c r="D6">
        <v>0.12005277044854881</v>
      </c>
      <c r="L6" s="2" t="s">
        <v>14</v>
      </c>
      <c r="M6">
        <f>C3</f>
        <v>6746</v>
      </c>
    </row>
    <row r="7" spans="1:13" x14ac:dyDescent="0.25">
      <c r="B7" t="s">
        <v>31</v>
      </c>
      <c r="C7" t="s">
        <v>32</v>
      </c>
      <c r="D7" t="s">
        <v>33</v>
      </c>
      <c r="G7" t="s">
        <v>31</v>
      </c>
      <c r="H7" t="s">
        <v>37</v>
      </c>
      <c r="I7" t="s">
        <v>38</v>
      </c>
      <c r="L7" s="2" t="s">
        <v>15</v>
      </c>
      <c r="M7">
        <f>C6</f>
        <v>1456</v>
      </c>
    </row>
    <row r="8" spans="1:13" x14ac:dyDescent="0.25">
      <c r="A8" t="s">
        <v>26</v>
      </c>
      <c r="B8">
        <v>23651</v>
      </c>
      <c r="C8">
        <v>14934</v>
      </c>
      <c r="D8">
        <v>8717</v>
      </c>
      <c r="F8" t="s">
        <v>26</v>
      </c>
      <c r="G8">
        <v>23651</v>
      </c>
      <c r="H8">
        <v>14934</v>
      </c>
      <c r="I8">
        <v>8717</v>
      </c>
      <c r="L8" s="9" t="s">
        <v>22</v>
      </c>
      <c r="M8">
        <f>G8</f>
        <v>23651</v>
      </c>
    </row>
    <row r="9" spans="1:13" x14ac:dyDescent="0.25">
      <c r="L9" s="2" t="s">
        <v>20</v>
      </c>
      <c r="M9">
        <f>H8</f>
        <v>14934</v>
      </c>
    </row>
    <row r="10" spans="1:13" x14ac:dyDescent="0.25"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L10" s="2" t="s">
        <v>21</v>
      </c>
      <c r="M10">
        <f>I8</f>
        <v>8717</v>
      </c>
    </row>
    <row r="11" spans="1:13" x14ac:dyDescent="0.25">
      <c r="A11" t="s">
        <v>26</v>
      </c>
      <c r="B11">
        <v>3746</v>
      </c>
      <c r="C11">
        <v>4176</v>
      </c>
      <c r="D11">
        <v>192141</v>
      </c>
      <c r="E11">
        <v>114013</v>
      </c>
      <c r="F11">
        <v>78128</v>
      </c>
      <c r="G11">
        <v>11749</v>
      </c>
      <c r="H11">
        <v>176958</v>
      </c>
    </row>
    <row r="12" spans="1:13" ht="15.75" thickBot="1" x14ac:dyDescent="0.3"/>
    <row r="13" spans="1:13" ht="15.75" thickBot="1" x14ac:dyDescent="0.3">
      <c r="B13" t="s">
        <v>41</v>
      </c>
      <c r="C13" t="s">
        <v>42</v>
      </c>
      <c r="K13" s="5" t="s">
        <v>0</v>
      </c>
      <c r="L13" s="5"/>
      <c r="M13">
        <f>SUM(C3:C6)</f>
        <v>12128</v>
      </c>
    </row>
    <row r="14" spans="1:13" x14ac:dyDescent="0.25">
      <c r="A14" t="s">
        <v>26</v>
      </c>
      <c r="B14" t="s">
        <v>14</v>
      </c>
      <c r="C14">
        <v>141274</v>
      </c>
      <c r="K14" s="6"/>
      <c r="L14" s="1" t="s">
        <v>1</v>
      </c>
      <c r="M14">
        <f>B11</f>
        <v>3746</v>
      </c>
    </row>
    <row r="15" spans="1:13" x14ac:dyDescent="0.25">
      <c r="A15" t="s">
        <v>27</v>
      </c>
      <c r="B15" t="s">
        <v>30</v>
      </c>
      <c r="C15">
        <v>4169</v>
      </c>
      <c r="K15" s="7"/>
      <c r="L15" s="2" t="s">
        <v>2</v>
      </c>
      <c r="M15">
        <f>C19</f>
        <v>3356</v>
      </c>
    </row>
    <row r="16" spans="1:13" x14ac:dyDescent="0.25">
      <c r="A16" t="s">
        <v>28</v>
      </c>
      <c r="B16" t="s">
        <v>17</v>
      </c>
      <c r="C16">
        <v>31515</v>
      </c>
      <c r="K16" s="7"/>
      <c r="L16" s="2" t="s">
        <v>3</v>
      </c>
      <c r="M16">
        <f>M14-M15</f>
        <v>390</v>
      </c>
    </row>
    <row r="17" spans="1:13" x14ac:dyDescent="0.25">
      <c r="K17" s="7"/>
      <c r="L17" s="3" t="s">
        <v>4</v>
      </c>
      <c r="M17">
        <f>C11</f>
        <v>4176</v>
      </c>
    </row>
    <row r="18" spans="1:13" x14ac:dyDescent="0.25">
      <c r="B18" t="s">
        <v>41</v>
      </c>
      <c r="C18" t="s">
        <v>42</v>
      </c>
      <c r="K18" s="7"/>
      <c r="L18" s="3" t="s">
        <v>5</v>
      </c>
      <c r="M18">
        <f>D11</f>
        <v>192141</v>
      </c>
    </row>
    <row r="19" spans="1:13" x14ac:dyDescent="0.25">
      <c r="A19" t="s">
        <v>26</v>
      </c>
      <c r="B19" t="s">
        <v>26</v>
      </c>
      <c r="C19">
        <v>3356</v>
      </c>
      <c r="K19" s="7"/>
      <c r="L19" s="2" t="s">
        <v>6</v>
      </c>
      <c r="M19">
        <f>E11</f>
        <v>114013</v>
      </c>
    </row>
    <row r="20" spans="1:13" ht="15.75" thickBot="1" x14ac:dyDescent="0.3">
      <c r="A20" t="s">
        <v>27</v>
      </c>
      <c r="B20" t="s">
        <v>27</v>
      </c>
      <c r="C20">
        <v>356</v>
      </c>
      <c r="K20" s="8"/>
      <c r="L20" s="4" t="s">
        <v>7</v>
      </c>
      <c r="M20">
        <f>F11</f>
        <v>78128</v>
      </c>
    </row>
    <row r="21" spans="1:13" x14ac:dyDescent="0.25">
      <c r="A21" t="s">
        <v>28</v>
      </c>
      <c r="B21" t="s">
        <v>28</v>
      </c>
      <c r="C21">
        <v>28</v>
      </c>
      <c r="K21" s="6"/>
      <c r="L21" s="1" t="s">
        <v>8</v>
      </c>
      <c r="M21">
        <f>G11</f>
        <v>11749</v>
      </c>
    </row>
    <row r="22" spans="1:13" x14ac:dyDescent="0.25">
      <c r="A22" t="s">
        <v>29</v>
      </c>
      <c r="B22" t="s">
        <v>29</v>
      </c>
      <c r="C22">
        <v>6</v>
      </c>
      <c r="K22" s="7"/>
      <c r="L22" s="3" t="s">
        <v>9</v>
      </c>
      <c r="M22">
        <f>M13-M21</f>
        <v>379</v>
      </c>
    </row>
    <row r="23" spans="1:13" x14ac:dyDescent="0.25">
      <c r="K23" s="7"/>
      <c r="L23" s="3" t="s">
        <v>10</v>
      </c>
      <c r="M23">
        <f>H11</f>
        <v>176958</v>
      </c>
    </row>
    <row r="24" spans="1:13" x14ac:dyDescent="0.25">
      <c r="K24" s="7"/>
      <c r="L24" s="2" t="s">
        <v>11</v>
      </c>
      <c r="M24">
        <f>C15</f>
        <v>4169</v>
      </c>
    </row>
    <row r="25" spans="1:13" x14ac:dyDescent="0.25">
      <c r="K25" s="7"/>
      <c r="L25" s="2" t="s">
        <v>12</v>
      </c>
      <c r="M25">
        <f>C16</f>
        <v>31515</v>
      </c>
    </row>
    <row r="26" spans="1:13" ht="15.75" thickBot="1" x14ac:dyDescent="0.3">
      <c r="K26" s="8"/>
      <c r="L26" s="4" t="s">
        <v>13</v>
      </c>
      <c r="M26">
        <f>C14</f>
        <v>141274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CD54-8204-43CD-8715-846F0CF699FF}">
  <dimension ref="E5:J38"/>
  <sheetViews>
    <sheetView tabSelected="1" topLeftCell="A16" zoomScale="130" zoomScaleNormal="130" workbookViewId="0">
      <selection activeCell="F35" sqref="F35"/>
    </sheetView>
  </sheetViews>
  <sheetFormatPr defaultRowHeight="15" x14ac:dyDescent="0.25"/>
  <cols>
    <col min="6" max="6" width="43.7109375" customWidth="1" collapsed="1"/>
  </cols>
  <sheetData>
    <row r="5" spans="5:10" x14ac:dyDescent="0.25">
      <c r="F5" s="9" t="s">
        <v>18</v>
      </c>
      <c r="G5">
        <f>Sc_neg_hmdb!M3</f>
        <v>5588</v>
      </c>
      <c r="H5">
        <f>Sc_pos_hmdb!M3</f>
        <v>9833</v>
      </c>
      <c r="I5">
        <f>Mouse_liver_neg!M3</f>
        <v>8191</v>
      </c>
      <c r="J5">
        <f>Mouse_liver_pos!M3</f>
        <v>12128</v>
      </c>
    </row>
    <row r="6" spans="5:10" x14ac:dyDescent="0.25">
      <c r="F6" s="2" t="s">
        <v>19</v>
      </c>
      <c r="G6">
        <f>Sc_neg_hmdb!M4</f>
        <v>931</v>
      </c>
      <c r="H6">
        <f>Sc_pos_hmdb!M4</f>
        <v>1140</v>
      </c>
      <c r="I6">
        <f>Mouse_liver_neg!M4</f>
        <v>1416</v>
      </c>
      <c r="J6">
        <f>Mouse_liver_pos!M4</f>
        <v>1636</v>
      </c>
    </row>
    <row r="7" spans="5:10" x14ac:dyDescent="0.25">
      <c r="F7" s="2" t="s">
        <v>17</v>
      </c>
      <c r="G7">
        <f>Sc_neg_hmdb!M5</f>
        <v>686</v>
      </c>
      <c r="H7">
        <f>Sc_pos_hmdb!M5</f>
        <v>1950</v>
      </c>
      <c r="I7">
        <f>Mouse_liver_neg!M5</f>
        <v>1122</v>
      </c>
      <c r="J7">
        <f>Mouse_liver_pos!M5</f>
        <v>2290</v>
      </c>
    </row>
    <row r="8" spans="5:10" x14ac:dyDescent="0.25">
      <c r="F8" s="2" t="s">
        <v>14</v>
      </c>
      <c r="G8">
        <f>Sc_neg_hmdb!M6</f>
        <v>3225</v>
      </c>
      <c r="H8">
        <f>Sc_pos_hmdb!M6</f>
        <v>5379</v>
      </c>
      <c r="I8">
        <f>Mouse_liver_neg!M6</f>
        <v>4568</v>
      </c>
      <c r="J8">
        <f>Mouse_liver_pos!M6</f>
        <v>6746</v>
      </c>
    </row>
    <row r="9" spans="5:10" x14ac:dyDescent="0.25">
      <c r="F9" s="2" t="s">
        <v>15</v>
      </c>
      <c r="G9">
        <f>Sc_neg_hmdb!M7</f>
        <v>746</v>
      </c>
      <c r="H9">
        <f>Sc_pos_hmdb!M7</f>
        <v>1364</v>
      </c>
      <c r="I9">
        <f>Mouse_liver_neg!M7</f>
        <v>1085</v>
      </c>
      <c r="J9">
        <f>Mouse_liver_pos!M7</f>
        <v>1456</v>
      </c>
    </row>
    <row r="10" spans="5:10" x14ac:dyDescent="0.25">
      <c r="F10" s="9" t="s">
        <v>22</v>
      </c>
      <c r="G10">
        <f>Sc_neg_hmdb!M8</f>
        <v>9681</v>
      </c>
      <c r="H10">
        <f>Sc_pos_hmdb!M8</f>
        <v>17019</v>
      </c>
      <c r="I10">
        <f>Mouse_liver_neg!M8</f>
        <v>15759</v>
      </c>
      <c r="J10">
        <f>Mouse_liver_pos!M8</f>
        <v>23651</v>
      </c>
    </row>
    <row r="11" spans="5:10" x14ac:dyDescent="0.25">
      <c r="F11" s="2" t="s">
        <v>20</v>
      </c>
      <c r="G11">
        <f>Sc_neg_hmdb!M9</f>
        <v>5392</v>
      </c>
      <c r="H11">
        <f>Sc_pos_hmdb!M9</f>
        <v>10173</v>
      </c>
      <c r="I11">
        <f>Mouse_liver_neg!M9</f>
        <v>9563</v>
      </c>
      <c r="J11">
        <f>Mouse_liver_pos!M9</f>
        <v>14934</v>
      </c>
    </row>
    <row r="12" spans="5:10" x14ac:dyDescent="0.25">
      <c r="F12" s="2" t="s">
        <v>21</v>
      </c>
      <c r="G12">
        <f>Sc_neg_hmdb!M10</f>
        <v>4289</v>
      </c>
      <c r="H12">
        <f>Sc_pos_hmdb!M10</f>
        <v>6846</v>
      </c>
      <c r="I12">
        <f>Mouse_liver_neg!M10</f>
        <v>6196</v>
      </c>
      <c r="J12">
        <f>Mouse_liver_pos!M10</f>
        <v>8717</v>
      </c>
    </row>
    <row r="14" spans="5:10" ht="15.75" thickBot="1" x14ac:dyDescent="0.3"/>
    <row r="15" spans="5:10" ht="15.75" thickBot="1" x14ac:dyDescent="0.3">
      <c r="E15" s="5" t="s">
        <v>0</v>
      </c>
      <c r="F15" s="5"/>
      <c r="G15">
        <f>Sc_neg_hmdb!M13</f>
        <v>5588</v>
      </c>
      <c r="H15">
        <f>Sc_pos_hmdb!M13</f>
        <v>9833</v>
      </c>
      <c r="I15">
        <f>Mouse_liver_neg!M13</f>
        <v>8191</v>
      </c>
      <c r="J15">
        <f>Mouse_liver_pos!M13</f>
        <v>12128</v>
      </c>
    </row>
    <row r="16" spans="5:10" x14ac:dyDescent="0.25">
      <c r="E16" s="6"/>
      <c r="F16" s="1" t="s">
        <v>1</v>
      </c>
      <c r="G16">
        <f>Sc_neg_hmdb!M14</f>
        <v>2000</v>
      </c>
      <c r="H16">
        <f>Sc_pos_hmdb!M14</f>
        <v>3092</v>
      </c>
      <c r="I16">
        <f>Mouse_liver_neg!M14</f>
        <v>2957</v>
      </c>
      <c r="J16">
        <f>Mouse_liver_pos!M14</f>
        <v>3746</v>
      </c>
    </row>
    <row r="17" spans="5:10" x14ac:dyDescent="0.25">
      <c r="E17" s="7"/>
      <c r="F17" s="2" t="s">
        <v>2</v>
      </c>
      <c r="G17">
        <f>Sc_neg_hmdb!M15</f>
        <v>1731</v>
      </c>
      <c r="H17">
        <f>Sc_pos_hmdb!M15</f>
        <v>2677</v>
      </c>
      <c r="I17">
        <f>Mouse_liver_neg!M15</f>
        <v>2589</v>
      </c>
      <c r="J17">
        <f>Mouse_liver_pos!M15</f>
        <v>3356</v>
      </c>
    </row>
    <row r="18" spans="5:10" x14ac:dyDescent="0.25">
      <c r="E18" s="7"/>
      <c r="F18" s="2" t="s">
        <v>3</v>
      </c>
      <c r="G18">
        <f>Sc_neg_hmdb!M16</f>
        <v>269</v>
      </c>
      <c r="H18">
        <f>Sc_pos_hmdb!M16</f>
        <v>415</v>
      </c>
      <c r="I18">
        <f>Mouse_liver_neg!M16</f>
        <v>368</v>
      </c>
      <c r="J18">
        <f>Mouse_liver_pos!M16</f>
        <v>390</v>
      </c>
    </row>
    <row r="19" spans="5:10" x14ac:dyDescent="0.25">
      <c r="E19" s="7"/>
      <c r="F19" s="3" t="s">
        <v>4</v>
      </c>
      <c r="G19">
        <f>Sc_neg_hmdb!M17</f>
        <v>2309</v>
      </c>
      <c r="H19">
        <f>Sc_pos_hmdb!M17</f>
        <v>3554</v>
      </c>
      <c r="I19">
        <f>Mouse_liver_neg!M17</f>
        <v>3377</v>
      </c>
      <c r="J19">
        <f>Mouse_liver_pos!M17</f>
        <v>4176</v>
      </c>
    </row>
    <row r="20" spans="5:10" x14ac:dyDescent="0.25">
      <c r="E20" s="7"/>
      <c r="F20" s="3" t="s">
        <v>5</v>
      </c>
      <c r="G20">
        <f>Sc_neg_hmdb!M18</f>
        <v>57877</v>
      </c>
      <c r="H20">
        <f>Sc_pos_hmdb!M18</f>
        <v>142377</v>
      </c>
      <c r="I20">
        <f>Mouse_liver_neg!M18</f>
        <v>106228</v>
      </c>
      <c r="J20">
        <f>Mouse_liver_pos!M18</f>
        <v>192141</v>
      </c>
    </row>
    <row r="21" spans="5:10" x14ac:dyDescent="0.25">
      <c r="E21" s="7"/>
      <c r="F21" s="2" t="s">
        <v>6</v>
      </c>
      <c r="G21">
        <f>Sc_neg_hmdb!M19</f>
        <v>37075</v>
      </c>
      <c r="H21">
        <f>Sc_pos_hmdb!M19</f>
        <v>96769</v>
      </c>
      <c r="I21">
        <f>Mouse_liver_neg!M19</f>
        <v>66011</v>
      </c>
      <c r="J21">
        <f>Mouse_liver_pos!M19</f>
        <v>114013</v>
      </c>
    </row>
    <row r="22" spans="5:10" ht="15.75" thickBot="1" x14ac:dyDescent="0.3">
      <c r="E22" s="8"/>
      <c r="F22" s="4" t="s">
        <v>7</v>
      </c>
      <c r="G22">
        <f>Sc_neg_hmdb!M20</f>
        <v>20802</v>
      </c>
      <c r="H22">
        <f>Sc_pos_hmdb!M20</f>
        <v>45608</v>
      </c>
      <c r="I22">
        <f>Mouse_liver_neg!M20</f>
        <v>40217</v>
      </c>
      <c r="J22">
        <f>Mouse_liver_pos!M20</f>
        <v>78128</v>
      </c>
    </row>
    <row r="23" spans="5:10" x14ac:dyDescent="0.25">
      <c r="E23" s="6"/>
      <c r="F23" s="1" t="s">
        <v>8</v>
      </c>
      <c r="G23">
        <f>Sc_neg_hmdb!M21</f>
        <v>5253</v>
      </c>
      <c r="H23">
        <f>Sc_pos_hmdb!M21</f>
        <v>9393</v>
      </c>
      <c r="I23">
        <f>Mouse_liver_neg!M21</f>
        <v>7701</v>
      </c>
      <c r="J23">
        <f>Mouse_liver_pos!M21</f>
        <v>11749</v>
      </c>
    </row>
    <row r="24" spans="5:10" x14ac:dyDescent="0.25">
      <c r="E24" s="7"/>
      <c r="F24" s="3" t="s">
        <v>9</v>
      </c>
      <c r="G24">
        <f>Sc_neg_hmdb!M22</f>
        <v>335</v>
      </c>
      <c r="H24">
        <f>Sc_pos_hmdb!M22</f>
        <v>440</v>
      </c>
      <c r="I24">
        <f>Mouse_liver_neg!M22</f>
        <v>490</v>
      </c>
      <c r="J24">
        <f>Mouse_liver_pos!M22</f>
        <v>379</v>
      </c>
    </row>
    <row r="25" spans="5:10" x14ac:dyDescent="0.25">
      <c r="E25" s="7"/>
      <c r="F25" s="3" t="s">
        <v>10</v>
      </c>
      <c r="G25">
        <f>Sc_neg_hmdb!M23</f>
        <v>61639</v>
      </c>
      <c r="H25">
        <f>Sc_pos_hmdb!M23</f>
        <v>157774</v>
      </c>
      <c r="I25">
        <f>Mouse_liver_neg!M23</f>
        <v>98608</v>
      </c>
      <c r="J25">
        <f>Mouse_liver_pos!M23</f>
        <v>176958</v>
      </c>
    </row>
    <row r="26" spans="5:10" x14ac:dyDescent="0.25">
      <c r="E26" s="7"/>
      <c r="F26" s="2" t="s">
        <v>11</v>
      </c>
      <c r="G26">
        <f>Sc_neg_hmdb!M24</f>
        <v>2292</v>
      </c>
      <c r="H26">
        <f>Sc_pos_hmdb!M24</f>
        <v>3548</v>
      </c>
      <c r="I26">
        <f>Mouse_liver_neg!M24</f>
        <v>3346</v>
      </c>
      <c r="J26">
        <f>Mouse_liver_pos!M24</f>
        <v>4169</v>
      </c>
    </row>
    <row r="27" spans="5:10" x14ac:dyDescent="0.25">
      <c r="E27" s="7"/>
      <c r="F27" s="2" t="s">
        <v>12</v>
      </c>
      <c r="G27">
        <f>Sc_neg_hmdb!M25</f>
        <v>11598</v>
      </c>
      <c r="H27">
        <f>Sc_pos_hmdb!M25</f>
        <v>28868</v>
      </c>
      <c r="I27">
        <f>Mouse_liver_neg!M25</f>
        <v>19681</v>
      </c>
      <c r="J27">
        <f>Mouse_liver_pos!M25</f>
        <v>31515</v>
      </c>
    </row>
    <row r="28" spans="5:10" ht="15.75" thickBot="1" x14ac:dyDescent="0.3">
      <c r="E28" s="8"/>
      <c r="F28" s="4" t="s">
        <v>13</v>
      </c>
      <c r="G28">
        <f>Sc_neg_hmdb!M26</f>
        <v>47749</v>
      </c>
      <c r="H28">
        <f>Sc_pos_hmdb!M26</f>
        <v>125358</v>
      </c>
      <c r="I28">
        <f>Mouse_liver_neg!M26</f>
        <v>75581</v>
      </c>
      <c r="J28">
        <f>Mouse_liver_pos!M26</f>
        <v>141274</v>
      </c>
    </row>
    <row r="30" spans="5:10" x14ac:dyDescent="0.25">
      <c r="G30" t="s">
        <v>55</v>
      </c>
      <c r="H30" t="s">
        <v>56</v>
      </c>
      <c r="I30" t="s">
        <v>57</v>
      </c>
      <c r="J30" t="s">
        <v>58</v>
      </c>
    </row>
    <row r="31" spans="5:10" x14ac:dyDescent="0.25">
      <c r="F31" s="9" t="s">
        <v>18</v>
      </c>
      <c r="G31">
        <f>Sc_neg_hmdb!M3</f>
        <v>5588</v>
      </c>
      <c r="H31">
        <f>Sc_neg_ymdb!M3</f>
        <v>5588</v>
      </c>
      <c r="I31">
        <f>Sc_neg_pbcm!M3</f>
        <v>5588</v>
      </c>
      <c r="J31">
        <f>Sc_neg_pbcm_bio!M3</f>
        <v>5588</v>
      </c>
    </row>
    <row r="32" spans="5:10" x14ac:dyDescent="0.25">
      <c r="F32" s="2" t="s">
        <v>19</v>
      </c>
      <c r="G32">
        <f>Sc_neg_hmdb!M4</f>
        <v>931</v>
      </c>
      <c r="H32">
        <f>Sc_neg_ymdb!M4</f>
        <v>405</v>
      </c>
      <c r="I32">
        <f>Sc_neg_pbcm!M4</f>
        <v>2030</v>
      </c>
      <c r="J32">
        <f>Sc_neg_pbcm_bio!M4</f>
        <v>1412</v>
      </c>
    </row>
    <row r="33" spans="6:10" x14ac:dyDescent="0.25">
      <c r="F33" s="2" t="s">
        <v>17</v>
      </c>
      <c r="G33">
        <f>Sc_neg_hmdb!M5</f>
        <v>686</v>
      </c>
      <c r="H33">
        <f>Sc_neg_ymdb!M5</f>
        <v>953</v>
      </c>
      <c r="I33">
        <f>Sc_neg_pbcm!M5</f>
        <v>85</v>
      </c>
      <c r="J33">
        <f>Sc_neg_pbcm_bio!M5</f>
        <v>276</v>
      </c>
    </row>
    <row r="34" spans="6:10" x14ac:dyDescent="0.25">
      <c r="F34" s="2" t="s">
        <v>14</v>
      </c>
      <c r="G34">
        <f>Sc_neg_hmdb!M6</f>
        <v>3225</v>
      </c>
      <c r="H34">
        <f>Sc_neg_ymdb!M6</f>
        <v>3203</v>
      </c>
      <c r="I34">
        <f>Sc_neg_pbcm!M6</f>
        <v>2892</v>
      </c>
      <c r="J34">
        <f>Sc_neg_pbcm_bio!M6</f>
        <v>3012</v>
      </c>
    </row>
    <row r="35" spans="6:10" x14ac:dyDescent="0.25">
      <c r="F35" s="2" t="s">
        <v>15</v>
      </c>
      <c r="G35">
        <f>Sc_neg_hmdb!M7</f>
        <v>746</v>
      </c>
      <c r="H35">
        <f>Sc_neg_ymdb!M7</f>
        <v>1027</v>
      </c>
      <c r="I35">
        <f>Sc_neg_pbcm!M7</f>
        <v>581</v>
      </c>
      <c r="J35">
        <f>Sc_neg_pbcm_bio!M7</f>
        <v>888</v>
      </c>
    </row>
    <row r="36" spans="6:10" x14ac:dyDescent="0.25">
      <c r="F36" s="9" t="s">
        <v>22</v>
      </c>
      <c r="G36">
        <f>Sc_neg_hmdb!M8</f>
        <v>9681</v>
      </c>
      <c r="H36">
        <f>Sc_neg_ymdb!M8</f>
        <v>8755</v>
      </c>
      <c r="I36">
        <f>Sc_neg_pbcm!M8</f>
        <v>10727</v>
      </c>
      <c r="J36">
        <f>Sc_neg_pbcm_bio!M8</f>
        <v>10363</v>
      </c>
    </row>
    <row r="37" spans="6:10" x14ac:dyDescent="0.25">
      <c r="F37" s="2" t="s">
        <v>20</v>
      </c>
      <c r="G37">
        <f>Sc_neg_hmdb!M9</f>
        <v>5392</v>
      </c>
      <c r="H37">
        <f>Sc_neg_ymdb!M9</f>
        <v>4484</v>
      </c>
      <c r="I37">
        <f>Sc_neg_pbcm!M9</f>
        <v>6727</v>
      </c>
      <c r="J37">
        <f>Sc_neg_pbcm_bio!M9</f>
        <v>6249</v>
      </c>
    </row>
    <row r="38" spans="6:10" x14ac:dyDescent="0.25">
      <c r="F38" s="2" t="s">
        <v>21</v>
      </c>
      <c r="G38">
        <f>Sc_neg_hmdb!M10</f>
        <v>4289</v>
      </c>
      <c r="H38">
        <f>Sc_neg_ymdb!M10</f>
        <v>4271</v>
      </c>
      <c r="I38">
        <f>Sc_neg_pbcm!M10</f>
        <v>4000</v>
      </c>
      <c r="J38">
        <f>Sc_neg_pbcm_bio!M10</f>
        <v>4114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6"/>
  <sheetViews>
    <sheetView workbookViewId="0">
      <selection activeCell="K1" sqref="K1:M1048576"/>
    </sheetView>
  </sheetViews>
  <sheetFormatPr defaultRowHeight="15" x14ac:dyDescent="0.25"/>
  <cols>
    <col min="12" max="12" width="41.140625" customWidth="1" collapsed="1"/>
  </cols>
  <sheetData>
    <row r="2" spans="1:13" x14ac:dyDescent="0.25">
      <c r="B2" t="s">
        <v>23</v>
      </c>
      <c r="C2" t="s">
        <v>24</v>
      </c>
      <c r="D2" t="s">
        <v>25</v>
      </c>
    </row>
    <row r="3" spans="1:13" x14ac:dyDescent="0.25">
      <c r="A3" t="s">
        <v>26</v>
      </c>
      <c r="B3" t="s">
        <v>14</v>
      </c>
      <c r="C3">
        <v>3225</v>
      </c>
      <c r="D3">
        <v>0.57712956335003585</v>
      </c>
      <c r="L3" s="9" t="s">
        <v>18</v>
      </c>
      <c r="M3">
        <f>SUM(M4:M7)</f>
        <v>5588</v>
      </c>
    </row>
    <row r="4" spans="1:13" x14ac:dyDescent="0.25">
      <c r="A4" t="s">
        <v>27</v>
      </c>
      <c r="B4" t="s">
        <v>30</v>
      </c>
      <c r="C4">
        <v>931</v>
      </c>
      <c r="D4">
        <v>0.16660701503221187</v>
      </c>
      <c r="L4" s="2" t="s">
        <v>19</v>
      </c>
      <c r="M4">
        <f>C4</f>
        <v>931</v>
      </c>
    </row>
    <row r="5" spans="1:13" x14ac:dyDescent="0.25">
      <c r="A5" t="s">
        <v>28</v>
      </c>
      <c r="B5" t="s">
        <v>17</v>
      </c>
      <c r="C5">
        <v>686</v>
      </c>
      <c r="D5">
        <v>0.1227630637079456</v>
      </c>
      <c r="L5" s="2" t="s">
        <v>17</v>
      </c>
      <c r="M5">
        <f>C5</f>
        <v>686</v>
      </c>
    </row>
    <row r="6" spans="1:13" x14ac:dyDescent="0.25">
      <c r="A6" t="s">
        <v>29</v>
      </c>
      <c r="B6" t="s">
        <v>15</v>
      </c>
      <c r="C6">
        <v>746</v>
      </c>
      <c r="D6">
        <v>0.13350035790980672</v>
      </c>
      <c r="L6" s="2" t="s">
        <v>14</v>
      </c>
      <c r="M6">
        <f>C3</f>
        <v>3225</v>
      </c>
    </row>
    <row r="7" spans="1:13" x14ac:dyDescent="0.25">
      <c r="B7" t="s">
        <v>31</v>
      </c>
      <c r="C7" t="s">
        <v>32</v>
      </c>
      <c r="D7" t="s">
        <v>33</v>
      </c>
      <c r="G7" t="s">
        <v>31</v>
      </c>
      <c r="H7" t="s">
        <v>37</v>
      </c>
      <c r="I7" t="s">
        <v>38</v>
      </c>
      <c r="L7" s="2" t="s">
        <v>15</v>
      </c>
      <c r="M7">
        <f>C6</f>
        <v>746</v>
      </c>
    </row>
    <row r="8" spans="1:13" x14ac:dyDescent="0.25">
      <c r="A8" t="s">
        <v>26</v>
      </c>
      <c r="B8">
        <v>9681</v>
      </c>
      <c r="C8">
        <v>5392</v>
      </c>
      <c r="D8">
        <v>4289</v>
      </c>
      <c r="F8" t="s">
        <v>26</v>
      </c>
      <c r="G8">
        <v>9681</v>
      </c>
      <c r="H8">
        <v>5392</v>
      </c>
      <c r="I8">
        <v>4289</v>
      </c>
      <c r="L8" s="9" t="s">
        <v>22</v>
      </c>
      <c r="M8">
        <f>G8</f>
        <v>9681</v>
      </c>
    </row>
    <row r="9" spans="1:13" x14ac:dyDescent="0.25">
      <c r="L9" s="2" t="s">
        <v>20</v>
      </c>
      <c r="M9">
        <f>H8</f>
        <v>5392</v>
      </c>
    </row>
    <row r="10" spans="1:13" x14ac:dyDescent="0.25"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L10" s="2" t="s">
        <v>21</v>
      </c>
      <c r="M10">
        <f>I8</f>
        <v>4289</v>
      </c>
    </row>
    <row r="11" spans="1:13" x14ac:dyDescent="0.25">
      <c r="A11" t="s">
        <v>26</v>
      </c>
      <c r="B11">
        <v>2000</v>
      </c>
      <c r="C11">
        <v>2309</v>
      </c>
      <c r="D11">
        <v>57877</v>
      </c>
      <c r="E11">
        <v>37075</v>
      </c>
      <c r="F11">
        <v>20802</v>
      </c>
      <c r="G11">
        <v>5253</v>
      </c>
      <c r="H11">
        <v>61639</v>
      </c>
    </row>
    <row r="12" spans="1:13" ht="15.75" thickBot="1" x14ac:dyDescent="0.3"/>
    <row r="13" spans="1:13" ht="15.75" thickBot="1" x14ac:dyDescent="0.3">
      <c r="B13" t="s">
        <v>41</v>
      </c>
      <c r="C13" t="s">
        <v>42</v>
      </c>
      <c r="K13" s="5" t="s">
        <v>0</v>
      </c>
      <c r="L13" s="5"/>
      <c r="M13">
        <f>SUM(C3:C6)</f>
        <v>5588</v>
      </c>
    </row>
    <row r="14" spans="1:13" x14ac:dyDescent="0.25">
      <c r="A14" t="s">
        <v>26</v>
      </c>
      <c r="B14" t="s">
        <v>14</v>
      </c>
      <c r="C14">
        <v>47749</v>
      </c>
      <c r="K14" s="6"/>
      <c r="L14" s="1" t="s">
        <v>1</v>
      </c>
      <c r="M14">
        <f>B11</f>
        <v>2000</v>
      </c>
    </row>
    <row r="15" spans="1:13" x14ac:dyDescent="0.25">
      <c r="A15" t="s">
        <v>27</v>
      </c>
      <c r="B15" t="s">
        <v>30</v>
      </c>
      <c r="C15">
        <v>2292</v>
      </c>
      <c r="K15" s="7"/>
      <c r="L15" s="2" t="s">
        <v>2</v>
      </c>
      <c r="M15">
        <f>C19</f>
        <v>1731</v>
      </c>
    </row>
    <row r="16" spans="1:13" x14ac:dyDescent="0.25">
      <c r="A16" t="s">
        <v>28</v>
      </c>
      <c r="B16" t="s">
        <v>17</v>
      </c>
      <c r="C16">
        <v>11598</v>
      </c>
      <c r="K16" s="7"/>
      <c r="L16" s="2" t="s">
        <v>3</v>
      </c>
      <c r="M16">
        <f>M14-M15</f>
        <v>269</v>
      </c>
    </row>
    <row r="17" spans="1:13" x14ac:dyDescent="0.25">
      <c r="K17" s="7"/>
      <c r="L17" s="3" t="s">
        <v>4</v>
      </c>
      <c r="M17">
        <f>C11</f>
        <v>2309</v>
      </c>
    </row>
    <row r="18" spans="1:13" x14ac:dyDescent="0.25">
      <c r="B18" t="s">
        <v>41</v>
      </c>
      <c r="C18" t="s">
        <v>42</v>
      </c>
      <c r="K18" s="7"/>
      <c r="L18" s="3" t="s">
        <v>5</v>
      </c>
      <c r="M18">
        <f>D11</f>
        <v>57877</v>
      </c>
    </row>
    <row r="19" spans="1:13" x14ac:dyDescent="0.25">
      <c r="A19" t="s">
        <v>26</v>
      </c>
      <c r="B19" t="s">
        <v>26</v>
      </c>
      <c r="C19">
        <v>1731</v>
      </c>
      <c r="K19" s="7"/>
      <c r="L19" s="2" t="s">
        <v>6</v>
      </c>
      <c r="M19">
        <f>E11</f>
        <v>37075</v>
      </c>
    </row>
    <row r="20" spans="1:13" ht="15.75" thickBot="1" x14ac:dyDescent="0.3">
      <c r="A20" t="s">
        <v>27</v>
      </c>
      <c r="B20" t="s">
        <v>27</v>
      </c>
      <c r="C20">
        <v>232</v>
      </c>
      <c r="K20" s="8"/>
      <c r="L20" s="4" t="s">
        <v>7</v>
      </c>
      <c r="M20">
        <f>F11</f>
        <v>20802</v>
      </c>
    </row>
    <row r="21" spans="1:13" x14ac:dyDescent="0.25">
      <c r="A21" t="s">
        <v>28</v>
      </c>
      <c r="B21" t="s">
        <v>28</v>
      </c>
      <c r="C21">
        <v>34</v>
      </c>
      <c r="K21" s="6"/>
      <c r="L21" s="1" t="s">
        <v>8</v>
      </c>
      <c r="M21">
        <f>G11</f>
        <v>5253</v>
      </c>
    </row>
    <row r="22" spans="1:13" x14ac:dyDescent="0.25">
      <c r="A22" t="s">
        <v>29</v>
      </c>
      <c r="B22" t="s">
        <v>29</v>
      </c>
      <c r="C22">
        <v>3</v>
      </c>
      <c r="K22" s="7"/>
      <c r="L22" s="3" t="s">
        <v>9</v>
      </c>
      <c r="M22">
        <f>M13-M21</f>
        <v>335</v>
      </c>
    </row>
    <row r="23" spans="1:13" x14ac:dyDescent="0.25">
      <c r="K23" s="7"/>
      <c r="L23" s="3" t="s">
        <v>10</v>
      </c>
      <c r="M23">
        <f>H11</f>
        <v>61639</v>
      </c>
    </row>
    <row r="24" spans="1:13" x14ac:dyDescent="0.25">
      <c r="K24" s="7"/>
      <c r="L24" s="2" t="s">
        <v>11</v>
      </c>
      <c r="M24">
        <f>C15</f>
        <v>2292</v>
      </c>
    </row>
    <row r="25" spans="1:13" x14ac:dyDescent="0.25">
      <c r="K25" s="7"/>
      <c r="L25" s="2" t="s">
        <v>12</v>
      </c>
      <c r="M25">
        <f>C16</f>
        <v>11598</v>
      </c>
    </row>
    <row r="26" spans="1:13" ht="15.75" thickBot="1" x14ac:dyDescent="0.3">
      <c r="K26" s="8"/>
      <c r="L26" s="4" t="s">
        <v>13</v>
      </c>
      <c r="M26">
        <f>C14</f>
        <v>47749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26"/>
  <sheetViews>
    <sheetView workbookViewId="0">
      <selection activeCell="K1" sqref="K1:M1048576"/>
    </sheetView>
  </sheetViews>
  <sheetFormatPr defaultRowHeight="15" x14ac:dyDescent="0.25"/>
  <cols>
    <col min="12" max="12" width="41.140625" customWidth="1" collapsed="1"/>
  </cols>
  <sheetData>
    <row r="2" spans="1:13" x14ac:dyDescent="0.25">
      <c r="B2" t="s">
        <v>23</v>
      </c>
      <c r="C2" t="s">
        <v>24</v>
      </c>
      <c r="D2" t="s">
        <v>25</v>
      </c>
    </row>
    <row r="3" spans="1:13" x14ac:dyDescent="0.25">
      <c r="A3" t="s">
        <v>26</v>
      </c>
      <c r="B3" t="s">
        <v>14</v>
      </c>
      <c r="C3">
        <v>3203</v>
      </c>
      <c r="D3">
        <v>0.57319255547601999</v>
      </c>
      <c r="L3" s="9" t="s">
        <v>18</v>
      </c>
      <c r="M3">
        <f>SUM(M4:M7)</f>
        <v>5588</v>
      </c>
    </row>
    <row r="4" spans="1:13" x14ac:dyDescent="0.25">
      <c r="A4" t="s">
        <v>27</v>
      </c>
      <c r="B4" t="s">
        <v>30</v>
      </c>
      <c r="C4">
        <v>405</v>
      </c>
      <c r="D4">
        <v>7.2476735862562633E-2</v>
      </c>
      <c r="L4" s="2" t="s">
        <v>19</v>
      </c>
      <c r="M4">
        <f>C4</f>
        <v>405</v>
      </c>
    </row>
    <row r="5" spans="1:13" x14ac:dyDescent="0.25">
      <c r="A5" t="s">
        <v>28</v>
      </c>
      <c r="B5" t="s">
        <v>17</v>
      </c>
      <c r="C5">
        <v>953</v>
      </c>
      <c r="D5">
        <v>0.17054402290622764</v>
      </c>
      <c r="L5" s="2" t="s">
        <v>17</v>
      </c>
      <c r="M5">
        <f>C5</f>
        <v>953</v>
      </c>
    </row>
    <row r="6" spans="1:13" x14ac:dyDescent="0.25">
      <c r="A6" t="s">
        <v>29</v>
      </c>
      <c r="B6" t="s">
        <v>15</v>
      </c>
      <c r="C6">
        <v>1027</v>
      </c>
      <c r="D6">
        <v>0.18378668575518969</v>
      </c>
      <c r="L6" s="2" t="s">
        <v>14</v>
      </c>
      <c r="M6">
        <f>C3</f>
        <v>3203</v>
      </c>
    </row>
    <row r="7" spans="1:13" x14ac:dyDescent="0.25">
      <c r="B7" t="s">
        <v>31</v>
      </c>
      <c r="C7" t="s">
        <v>32</v>
      </c>
      <c r="D7" t="s">
        <v>33</v>
      </c>
      <c r="G7" t="s">
        <v>31</v>
      </c>
      <c r="H7" t="s">
        <v>37</v>
      </c>
      <c r="I7" t="s">
        <v>38</v>
      </c>
      <c r="L7" s="2" t="s">
        <v>15</v>
      </c>
      <c r="M7">
        <f>C6</f>
        <v>1027</v>
      </c>
    </row>
    <row r="8" spans="1:13" x14ac:dyDescent="0.25">
      <c r="A8" t="s">
        <v>26</v>
      </c>
      <c r="B8">
        <v>8755</v>
      </c>
      <c r="C8">
        <v>4484</v>
      </c>
      <c r="D8">
        <v>4271</v>
      </c>
      <c r="F8" t="s">
        <v>26</v>
      </c>
      <c r="G8">
        <v>8755</v>
      </c>
      <c r="H8">
        <v>4484</v>
      </c>
      <c r="I8">
        <v>4271</v>
      </c>
      <c r="L8" s="9" t="s">
        <v>22</v>
      </c>
      <c r="M8">
        <f>G8</f>
        <v>8755</v>
      </c>
    </row>
    <row r="9" spans="1:13" x14ac:dyDescent="0.25">
      <c r="L9" s="2" t="s">
        <v>20</v>
      </c>
      <c r="M9">
        <f>H8</f>
        <v>4484</v>
      </c>
    </row>
    <row r="10" spans="1:13" x14ac:dyDescent="0.25"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L10" s="2" t="s">
        <v>21</v>
      </c>
      <c r="M10">
        <f>I8</f>
        <v>4271</v>
      </c>
    </row>
    <row r="11" spans="1:13" x14ac:dyDescent="0.25">
      <c r="A11" t="s">
        <v>26</v>
      </c>
      <c r="B11">
        <v>591</v>
      </c>
      <c r="C11">
        <v>596</v>
      </c>
      <c r="D11">
        <v>57079</v>
      </c>
      <c r="E11">
        <v>37076</v>
      </c>
      <c r="F11">
        <v>20003</v>
      </c>
      <c r="G11">
        <v>5034</v>
      </c>
      <c r="H11">
        <v>30524</v>
      </c>
    </row>
    <row r="12" spans="1:13" ht="15.75" thickBot="1" x14ac:dyDescent="0.3"/>
    <row r="13" spans="1:13" ht="15.75" thickBot="1" x14ac:dyDescent="0.3">
      <c r="B13" t="s">
        <v>41</v>
      </c>
      <c r="C13" t="s">
        <v>42</v>
      </c>
      <c r="K13" s="5" t="s">
        <v>0</v>
      </c>
      <c r="L13" s="5"/>
      <c r="M13">
        <f>SUM(C3:C6)</f>
        <v>5588</v>
      </c>
    </row>
    <row r="14" spans="1:13" x14ac:dyDescent="0.25">
      <c r="A14" t="s">
        <v>26</v>
      </c>
      <c r="B14" t="s">
        <v>14</v>
      </c>
      <c r="C14">
        <v>22709</v>
      </c>
      <c r="K14" s="6"/>
      <c r="L14" s="1" t="s">
        <v>1</v>
      </c>
      <c r="M14">
        <f>B11</f>
        <v>591</v>
      </c>
    </row>
    <row r="15" spans="1:13" x14ac:dyDescent="0.25">
      <c r="A15" t="s">
        <v>27</v>
      </c>
      <c r="B15" t="s">
        <v>30</v>
      </c>
      <c r="C15">
        <v>583</v>
      </c>
      <c r="K15" s="7"/>
      <c r="L15" s="2" t="s">
        <v>2</v>
      </c>
      <c r="M15">
        <f>C19</f>
        <v>586</v>
      </c>
    </row>
    <row r="16" spans="1:13" x14ac:dyDescent="0.25">
      <c r="A16" t="s">
        <v>28</v>
      </c>
      <c r="B16" t="s">
        <v>17</v>
      </c>
      <c r="C16">
        <v>7232</v>
      </c>
      <c r="K16" s="7"/>
      <c r="L16" s="2" t="s">
        <v>3</v>
      </c>
      <c r="M16">
        <f>M14-M15</f>
        <v>5</v>
      </c>
    </row>
    <row r="17" spans="1:13" x14ac:dyDescent="0.25">
      <c r="K17" s="7"/>
      <c r="L17" s="3" t="s">
        <v>4</v>
      </c>
      <c r="M17">
        <f>C11</f>
        <v>596</v>
      </c>
    </row>
    <row r="18" spans="1:13" x14ac:dyDescent="0.25">
      <c r="B18" t="s">
        <v>41</v>
      </c>
      <c r="C18" t="s">
        <v>42</v>
      </c>
      <c r="K18" s="7"/>
      <c r="L18" s="3" t="s">
        <v>5</v>
      </c>
      <c r="M18">
        <f>D11</f>
        <v>57079</v>
      </c>
    </row>
    <row r="19" spans="1:13" x14ac:dyDescent="0.25">
      <c r="A19" t="s">
        <v>26</v>
      </c>
      <c r="B19" t="s">
        <v>26</v>
      </c>
      <c r="C19">
        <v>586</v>
      </c>
      <c r="K19" s="7"/>
      <c r="L19" s="2" t="s">
        <v>6</v>
      </c>
      <c r="M19">
        <f>E11</f>
        <v>37076</v>
      </c>
    </row>
    <row r="20" spans="1:13" ht="15.75" thickBot="1" x14ac:dyDescent="0.3">
      <c r="A20" t="s">
        <v>27</v>
      </c>
      <c r="B20" t="s">
        <v>27</v>
      </c>
      <c r="C20">
        <v>5</v>
      </c>
      <c r="K20" s="8"/>
      <c r="L20" s="4" t="s">
        <v>7</v>
      </c>
      <c r="M20">
        <f>F11</f>
        <v>20003</v>
      </c>
    </row>
    <row r="21" spans="1:13" x14ac:dyDescent="0.25">
      <c r="K21" s="6"/>
      <c r="L21" s="1" t="s">
        <v>8</v>
      </c>
      <c r="M21">
        <f>G11</f>
        <v>5034</v>
      </c>
    </row>
    <row r="22" spans="1:13" x14ac:dyDescent="0.25">
      <c r="K22" s="7"/>
      <c r="L22" s="3" t="s">
        <v>9</v>
      </c>
      <c r="M22">
        <f>M13-M21</f>
        <v>554</v>
      </c>
    </row>
    <row r="23" spans="1:13" x14ac:dyDescent="0.25">
      <c r="K23" s="7"/>
      <c r="L23" s="3" t="s">
        <v>10</v>
      </c>
      <c r="M23">
        <f>H11</f>
        <v>30524</v>
      </c>
    </row>
    <row r="24" spans="1:13" x14ac:dyDescent="0.25">
      <c r="K24" s="7"/>
      <c r="L24" s="2" t="s">
        <v>11</v>
      </c>
      <c r="M24">
        <f>C15</f>
        <v>583</v>
      </c>
    </row>
    <row r="25" spans="1:13" x14ac:dyDescent="0.25">
      <c r="K25" s="7"/>
      <c r="L25" s="2" t="s">
        <v>12</v>
      </c>
      <c r="M25">
        <f>C16</f>
        <v>7232</v>
      </c>
    </row>
    <row r="26" spans="1:13" ht="15.75" thickBot="1" x14ac:dyDescent="0.3">
      <c r="K26" s="8"/>
      <c r="L26" s="4" t="s">
        <v>13</v>
      </c>
      <c r="M26">
        <f>C14</f>
        <v>22709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34"/>
  <sheetViews>
    <sheetView workbookViewId="0">
      <selection activeCell="K1" sqref="K1:M1048576"/>
    </sheetView>
  </sheetViews>
  <sheetFormatPr defaultRowHeight="15" x14ac:dyDescent="0.25"/>
  <cols>
    <col min="12" max="12" width="41.140625" customWidth="1" collapsed="1"/>
  </cols>
  <sheetData>
    <row r="2" spans="1:13" x14ac:dyDescent="0.25">
      <c r="B2" t="s">
        <v>23</v>
      </c>
      <c r="C2" t="s">
        <v>24</v>
      </c>
      <c r="D2" t="s">
        <v>25</v>
      </c>
    </row>
    <row r="3" spans="1:13" x14ac:dyDescent="0.25">
      <c r="A3" t="s">
        <v>26</v>
      </c>
      <c r="B3" t="s">
        <v>14</v>
      </c>
      <c r="C3">
        <v>2892</v>
      </c>
      <c r="D3">
        <v>0.51753758052970655</v>
      </c>
      <c r="L3" s="9" t="s">
        <v>18</v>
      </c>
      <c r="M3">
        <f>SUM(M4:M7)</f>
        <v>5588</v>
      </c>
    </row>
    <row r="4" spans="1:13" x14ac:dyDescent="0.25">
      <c r="A4" t="s">
        <v>27</v>
      </c>
      <c r="B4" t="s">
        <v>30</v>
      </c>
      <c r="C4">
        <v>2030</v>
      </c>
      <c r="D4">
        <v>0.36327845382963492</v>
      </c>
      <c r="L4" s="2" t="s">
        <v>19</v>
      </c>
      <c r="M4">
        <f>C4</f>
        <v>2030</v>
      </c>
    </row>
    <row r="5" spans="1:13" x14ac:dyDescent="0.25">
      <c r="A5" t="s">
        <v>28</v>
      </c>
      <c r="B5" t="s">
        <v>17</v>
      </c>
      <c r="C5">
        <v>85</v>
      </c>
      <c r="D5">
        <v>1.5211166785969935E-2</v>
      </c>
      <c r="L5" s="2" t="s">
        <v>17</v>
      </c>
      <c r="M5">
        <f>C5</f>
        <v>85</v>
      </c>
    </row>
    <row r="6" spans="1:13" x14ac:dyDescent="0.25">
      <c r="A6" t="s">
        <v>29</v>
      </c>
      <c r="B6" t="s">
        <v>15</v>
      </c>
      <c r="C6">
        <v>581</v>
      </c>
      <c r="D6">
        <v>0.10397279885468862</v>
      </c>
      <c r="L6" s="2" t="s">
        <v>14</v>
      </c>
      <c r="M6">
        <f>C3</f>
        <v>2892</v>
      </c>
    </row>
    <row r="7" spans="1:13" x14ac:dyDescent="0.25">
      <c r="B7" t="s">
        <v>31</v>
      </c>
      <c r="C7" t="s">
        <v>32</v>
      </c>
      <c r="D7" t="s">
        <v>33</v>
      </c>
      <c r="G7" t="s">
        <v>31</v>
      </c>
      <c r="H7" t="s">
        <v>37</v>
      </c>
      <c r="I7" t="s">
        <v>38</v>
      </c>
      <c r="L7" s="2" t="s">
        <v>15</v>
      </c>
      <c r="M7">
        <f>C6</f>
        <v>581</v>
      </c>
    </row>
    <row r="8" spans="1:13" x14ac:dyDescent="0.25">
      <c r="A8" t="s">
        <v>26</v>
      </c>
      <c r="B8">
        <v>10727</v>
      </c>
      <c r="C8">
        <v>6727</v>
      </c>
      <c r="D8">
        <v>4000</v>
      </c>
      <c r="F8" t="s">
        <v>26</v>
      </c>
      <c r="G8">
        <v>10727</v>
      </c>
      <c r="H8">
        <v>6727</v>
      </c>
      <c r="I8">
        <v>4000</v>
      </c>
      <c r="L8" s="9" t="s">
        <v>22</v>
      </c>
      <c r="M8">
        <f>G8</f>
        <v>10727</v>
      </c>
    </row>
    <row r="9" spans="1:13" x14ac:dyDescent="0.25">
      <c r="L9" s="2" t="s">
        <v>20</v>
      </c>
      <c r="M9">
        <f>H8</f>
        <v>6727</v>
      </c>
    </row>
    <row r="10" spans="1:13" x14ac:dyDescent="0.25"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L10" s="2" t="s">
        <v>21</v>
      </c>
      <c r="M10">
        <f>I8</f>
        <v>4000</v>
      </c>
    </row>
    <row r="11" spans="1:13" x14ac:dyDescent="0.25">
      <c r="A11" t="s">
        <v>26</v>
      </c>
      <c r="B11">
        <v>4654</v>
      </c>
      <c r="C11">
        <v>17578</v>
      </c>
      <c r="D11">
        <v>57037</v>
      </c>
      <c r="E11">
        <v>37081</v>
      </c>
      <c r="F11">
        <v>19956</v>
      </c>
      <c r="G11">
        <v>5315</v>
      </c>
      <c r="H11">
        <v>157403</v>
      </c>
    </row>
    <row r="12" spans="1:13" ht="15.75" thickBot="1" x14ac:dyDescent="0.3"/>
    <row r="13" spans="1:13" ht="15.75" thickBot="1" x14ac:dyDescent="0.3">
      <c r="B13" t="s">
        <v>41</v>
      </c>
      <c r="C13" t="s">
        <v>42</v>
      </c>
      <c r="K13" s="5" t="s">
        <v>0</v>
      </c>
      <c r="L13" s="5"/>
      <c r="M13">
        <f>SUM(C3:C6)</f>
        <v>5588</v>
      </c>
    </row>
    <row r="14" spans="1:13" x14ac:dyDescent="0.25">
      <c r="A14" t="s">
        <v>26</v>
      </c>
      <c r="B14" t="s">
        <v>14</v>
      </c>
      <c r="C14">
        <v>136028</v>
      </c>
      <c r="K14" s="6"/>
      <c r="L14" s="1" t="s">
        <v>1</v>
      </c>
      <c r="M14">
        <f>B11</f>
        <v>4654</v>
      </c>
    </row>
    <row r="15" spans="1:13" x14ac:dyDescent="0.25">
      <c r="A15" t="s">
        <v>27</v>
      </c>
      <c r="B15" t="s">
        <v>30</v>
      </c>
      <c r="C15">
        <v>17568</v>
      </c>
      <c r="K15" s="7"/>
      <c r="L15" s="2" t="s">
        <v>2</v>
      </c>
      <c r="M15">
        <f>C19</f>
        <v>1017</v>
      </c>
    </row>
    <row r="16" spans="1:13" x14ac:dyDescent="0.25">
      <c r="A16" t="s">
        <v>28</v>
      </c>
      <c r="B16" t="s">
        <v>17</v>
      </c>
      <c r="C16">
        <v>3807</v>
      </c>
      <c r="K16" s="7"/>
      <c r="L16" s="2" t="s">
        <v>3</v>
      </c>
      <c r="M16">
        <f>M14-M15</f>
        <v>3637</v>
      </c>
    </row>
    <row r="17" spans="1:13" x14ac:dyDescent="0.25">
      <c r="K17" s="7"/>
      <c r="L17" s="3" t="s">
        <v>4</v>
      </c>
      <c r="M17">
        <f>C11</f>
        <v>17578</v>
      </c>
    </row>
    <row r="18" spans="1:13" x14ac:dyDescent="0.25">
      <c r="B18" t="s">
        <v>41</v>
      </c>
      <c r="C18" t="s">
        <v>42</v>
      </c>
      <c r="K18" s="7"/>
      <c r="L18" s="3" t="s">
        <v>5</v>
      </c>
      <c r="M18">
        <f>D11</f>
        <v>57037</v>
      </c>
    </row>
    <row r="19" spans="1:13" x14ac:dyDescent="0.25">
      <c r="A19" t="s">
        <v>26</v>
      </c>
      <c r="B19" t="s">
        <v>26</v>
      </c>
      <c r="C19">
        <v>1017</v>
      </c>
      <c r="K19" s="7"/>
      <c r="L19" s="2" t="s">
        <v>6</v>
      </c>
      <c r="M19">
        <f>E11</f>
        <v>37081</v>
      </c>
    </row>
    <row r="20" spans="1:13" ht="15.75" thickBot="1" x14ac:dyDescent="0.3">
      <c r="A20" t="s">
        <v>27</v>
      </c>
      <c r="B20" t="s">
        <v>27</v>
      </c>
      <c r="C20">
        <v>861</v>
      </c>
      <c r="K20" s="8"/>
      <c r="L20" s="4" t="s">
        <v>7</v>
      </c>
      <c r="M20">
        <f>F11</f>
        <v>19956</v>
      </c>
    </row>
    <row r="21" spans="1:13" x14ac:dyDescent="0.25">
      <c r="A21" t="s">
        <v>28</v>
      </c>
      <c r="B21" t="s">
        <v>28</v>
      </c>
      <c r="C21">
        <v>667</v>
      </c>
      <c r="K21" s="6"/>
      <c r="L21" s="1" t="s">
        <v>8</v>
      </c>
      <c r="M21">
        <f>G11</f>
        <v>5315</v>
      </c>
    </row>
    <row r="22" spans="1:13" x14ac:dyDescent="0.25">
      <c r="A22" t="s">
        <v>29</v>
      </c>
      <c r="B22" t="s">
        <v>29</v>
      </c>
      <c r="C22">
        <v>548</v>
      </c>
      <c r="K22" s="7"/>
      <c r="L22" s="3" t="s">
        <v>9</v>
      </c>
      <c r="M22">
        <f>M13-M21</f>
        <v>273</v>
      </c>
    </row>
    <row r="23" spans="1:13" x14ac:dyDescent="0.25">
      <c r="A23" t="s">
        <v>43</v>
      </c>
      <c r="B23" t="s">
        <v>43</v>
      </c>
      <c r="C23">
        <v>453</v>
      </c>
      <c r="K23" s="7"/>
      <c r="L23" s="3" t="s">
        <v>10</v>
      </c>
      <c r="M23">
        <f>H11</f>
        <v>157403</v>
      </c>
    </row>
    <row r="24" spans="1:13" x14ac:dyDescent="0.25">
      <c r="A24" t="s">
        <v>44</v>
      </c>
      <c r="B24" t="s">
        <v>44</v>
      </c>
      <c r="C24">
        <v>367</v>
      </c>
      <c r="K24" s="7"/>
      <c r="L24" s="2" t="s">
        <v>11</v>
      </c>
      <c r="M24">
        <f>C15</f>
        <v>17568</v>
      </c>
    </row>
    <row r="25" spans="1:13" x14ac:dyDescent="0.25">
      <c r="A25" t="s">
        <v>45</v>
      </c>
      <c r="B25" t="s">
        <v>45</v>
      </c>
      <c r="C25">
        <v>301</v>
      </c>
      <c r="K25" s="7"/>
      <c r="L25" s="2" t="s">
        <v>12</v>
      </c>
      <c r="M25">
        <f>C16</f>
        <v>3807</v>
      </c>
    </row>
    <row r="26" spans="1:13" ht="15.75" thickBot="1" x14ac:dyDescent="0.3">
      <c r="A26" t="s">
        <v>46</v>
      </c>
      <c r="B26" t="s">
        <v>46</v>
      </c>
      <c r="C26">
        <v>169</v>
      </c>
      <c r="K26" s="8"/>
      <c r="L26" s="4" t="s">
        <v>13</v>
      </c>
      <c r="M26">
        <f>C14</f>
        <v>136028</v>
      </c>
    </row>
    <row r="27" spans="1:13" x14ac:dyDescent="0.25">
      <c r="A27" t="s">
        <v>47</v>
      </c>
      <c r="B27" t="s">
        <v>47</v>
      </c>
      <c r="C27">
        <v>122</v>
      </c>
    </row>
    <row r="28" spans="1:13" x14ac:dyDescent="0.25">
      <c r="A28" t="s">
        <v>48</v>
      </c>
      <c r="B28" t="s">
        <v>48</v>
      </c>
      <c r="C28">
        <v>69</v>
      </c>
    </row>
    <row r="29" spans="1:13" x14ac:dyDescent="0.25">
      <c r="A29" t="s">
        <v>49</v>
      </c>
      <c r="B29" t="s">
        <v>49</v>
      </c>
      <c r="C29">
        <v>45</v>
      </c>
    </row>
    <row r="30" spans="1:13" x14ac:dyDescent="0.25">
      <c r="A30" t="s">
        <v>50</v>
      </c>
      <c r="B30" t="s">
        <v>50</v>
      </c>
      <c r="C30">
        <v>26</v>
      </c>
    </row>
    <row r="31" spans="1:13" x14ac:dyDescent="0.25">
      <c r="A31" t="s">
        <v>51</v>
      </c>
      <c r="B31" t="s">
        <v>51</v>
      </c>
      <c r="C31">
        <v>4</v>
      </c>
    </row>
    <row r="32" spans="1:13" x14ac:dyDescent="0.25">
      <c r="A32" t="s">
        <v>52</v>
      </c>
      <c r="B32" t="s">
        <v>52</v>
      </c>
      <c r="C32">
        <v>3</v>
      </c>
    </row>
    <row r="33" spans="1:3" x14ac:dyDescent="0.25">
      <c r="A33" t="s">
        <v>53</v>
      </c>
      <c r="B33" t="s">
        <v>53</v>
      </c>
      <c r="C33">
        <v>1</v>
      </c>
    </row>
    <row r="34" spans="1:3" x14ac:dyDescent="0.25">
      <c r="A34" t="s">
        <v>54</v>
      </c>
      <c r="B34" t="s">
        <v>54</v>
      </c>
      <c r="C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26"/>
  <sheetViews>
    <sheetView workbookViewId="0">
      <selection activeCell="K1" sqref="K1:M1048576"/>
    </sheetView>
  </sheetViews>
  <sheetFormatPr defaultRowHeight="15" x14ac:dyDescent="0.25"/>
  <cols>
    <col min="12" max="12" width="41.140625" customWidth="1" collapsed="1"/>
  </cols>
  <sheetData>
    <row r="2" spans="1:13" x14ac:dyDescent="0.25">
      <c r="B2" t="s">
        <v>23</v>
      </c>
      <c r="C2" t="s">
        <v>24</v>
      </c>
      <c r="D2" t="s">
        <v>25</v>
      </c>
    </row>
    <row r="3" spans="1:13" x14ac:dyDescent="0.25">
      <c r="A3" t="s">
        <v>26</v>
      </c>
      <c r="B3" t="s">
        <v>14</v>
      </c>
      <c r="C3">
        <v>3012</v>
      </c>
      <c r="D3">
        <v>0.53901216893342874</v>
      </c>
      <c r="L3" s="9" t="s">
        <v>18</v>
      </c>
      <c r="M3">
        <f>SUM(M4:M7)</f>
        <v>5588</v>
      </c>
    </row>
    <row r="4" spans="1:13" x14ac:dyDescent="0.25">
      <c r="A4" t="s">
        <v>27</v>
      </c>
      <c r="B4" t="s">
        <v>30</v>
      </c>
      <c r="C4">
        <v>1412</v>
      </c>
      <c r="D4">
        <v>0.25268432355046527</v>
      </c>
      <c r="L4" s="2" t="s">
        <v>19</v>
      </c>
      <c r="M4">
        <f>C4</f>
        <v>1412</v>
      </c>
    </row>
    <row r="5" spans="1:13" x14ac:dyDescent="0.25">
      <c r="A5" t="s">
        <v>28</v>
      </c>
      <c r="B5" t="s">
        <v>17</v>
      </c>
      <c r="C5">
        <v>276</v>
      </c>
      <c r="D5">
        <v>4.9391553328561204E-2</v>
      </c>
      <c r="L5" s="2" t="s">
        <v>17</v>
      </c>
      <c r="M5">
        <f>C5</f>
        <v>276</v>
      </c>
    </row>
    <row r="6" spans="1:13" x14ac:dyDescent="0.25">
      <c r="A6" t="s">
        <v>29</v>
      </c>
      <c r="B6" t="s">
        <v>15</v>
      </c>
      <c r="C6">
        <v>888</v>
      </c>
      <c r="D6">
        <v>0.15891195418754475</v>
      </c>
      <c r="L6" s="2" t="s">
        <v>14</v>
      </c>
      <c r="M6">
        <f>C3</f>
        <v>3012</v>
      </c>
    </row>
    <row r="7" spans="1:13" x14ac:dyDescent="0.25">
      <c r="B7" t="s">
        <v>31</v>
      </c>
      <c r="C7" t="s">
        <v>32</v>
      </c>
      <c r="D7" t="s">
        <v>33</v>
      </c>
      <c r="G7" t="s">
        <v>31</v>
      </c>
      <c r="H7" t="s">
        <v>37</v>
      </c>
      <c r="I7" t="s">
        <v>38</v>
      </c>
      <c r="L7" s="2" t="s">
        <v>15</v>
      </c>
      <c r="M7">
        <f>C6</f>
        <v>888</v>
      </c>
    </row>
    <row r="8" spans="1:13" x14ac:dyDescent="0.25">
      <c r="A8" t="s">
        <v>26</v>
      </c>
      <c r="B8">
        <v>10363</v>
      </c>
      <c r="C8">
        <v>6249</v>
      </c>
      <c r="D8">
        <v>4114</v>
      </c>
      <c r="F8" t="s">
        <v>26</v>
      </c>
      <c r="G8">
        <v>10363</v>
      </c>
      <c r="H8">
        <v>6249</v>
      </c>
      <c r="I8">
        <v>4114</v>
      </c>
      <c r="L8" s="9" t="s">
        <v>22</v>
      </c>
      <c r="M8">
        <f>G8</f>
        <v>10363</v>
      </c>
    </row>
    <row r="9" spans="1:13" x14ac:dyDescent="0.25">
      <c r="L9" s="2" t="s">
        <v>20</v>
      </c>
      <c r="M9">
        <f>H8</f>
        <v>6249</v>
      </c>
    </row>
    <row r="10" spans="1:13" x14ac:dyDescent="0.25"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L10" s="2" t="s">
        <v>21</v>
      </c>
      <c r="M10">
        <f>I8</f>
        <v>4114</v>
      </c>
    </row>
    <row r="11" spans="1:13" x14ac:dyDescent="0.25">
      <c r="A11" t="s">
        <v>26</v>
      </c>
      <c r="B11">
        <v>3465</v>
      </c>
      <c r="C11">
        <v>6244</v>
      </c>
      <c r="D11">
        <v>57037</v>
      </c>
      <c r="E11">
        <v>37081</v>
      </c>
      <c r="F11">
        <v>19956</v>
      </c>
      <c r="G11">
        <v>5141</v>
      </c>
      <c r="H11">
        <v>45569</v>
      </c>
    </row>
    <row r="12" spans="1:13" ht="15.75" thickBot="1" x14ac:dyDescent="0.3"/>
    <row r="13" spans="1:13" ht="15.75" thickBot="1" x14ac:dyDescent="0.3">
      <c r="B13" t="s">
        <v>41</v>
      </c>
      <c r="C13" t="s">
        <v>42</v>
      </c>
      <c r="K13" s="5" t="s">
        <v>0</v>
      </c>
      <c r="L13" s="5"/>
      <c r="M13">
        <f>SUM(C3:C6)</f>
        <v>5588</v>
      </c>
    </row>
    <row r="14" spans="1:13" x14ac:dyDescent="0.25">
      <c r="A14" t="s">
        <v>26</v>
      </c>
      <c r="B14" t="s">
        <v>14</v>
      </c>
      <c r="C14">
        <v>34668</v>
      </c>
      <c r="K14" s="6"/>
      <c r="L14" s="1" t="s">
        <v>1</v>
      </c>
      <c r="M14">
        <f>B11</f>
        <v>3465</v>
      </c>
    </row>
    <row r="15" spans="1:13" x14ac:dyDescent="0.25">
      <c r="A15" t="s">
        <v>27</v>
      </c>
      <c r="B15" t="s">
        <v>30</v>
      </c>
      <c r="C15">
        <v>6234</v>
      </c>
      <c r="K15" s="7"/>
      <c r="L15" s="2" t="s">
        <v>2</v>
      </c>
      <c r="M15">
        <f>C19</f>
        <v>1810</v>
      </c>
    </row>
    <row r="16" spans="1:13" x14ac:dyDescent="0.25">
      <c r="A16" t="s">
        <v>28</v>
      </c>
      <c r="B16" t="s">
        <v>17</v>
      </c>
      <c r="C16">
        <v>4667</v>
      </c>
      <c r="K16" s="7"/>
      <c r="L16" s="2" t="s">
        <v>3</v>
      </c>
      <c r="M16">
        <f>M14-M15</f>
        <v>1655</v>
      </c>
    </row>
    <row r="17" spans="1:13" x14ac:dyDescent="0.25">
      <c r="K17" s="7"/>
      <c r="L17" s="3" t="s">
        <v>4</v>
      </c>
      <c r="M17">
        <f>C11</f>
        <v>6244</v>
      </c>
    </row>
    <row r="18" spans="1:13" x14ac:dyDescent="0.25">
      <c r="B18" t="s">
        <v>41</v>
      </c>
      <c r="C18" t="s">
        <v>42</v>
      </c>
      <c r="K18" s="7"/>
      <c r="L18" s="3" t="s">
        <v>5</v>
      </c>
      <c r="M18">
        <f>D11</f>
        <v>57037</v>
      </c>
    </row>
    <row r="19" spans="1:13" x14ac:dyDescent="0.25">
      <c r="A19" t="s">
        <v>26</v>
      </c>
      <c r="B19" t="s">
        <v>26</v>
      </c>
      <c r="C19">
        <v>1810</v>
      </c>
      <c r="K19" s="7"/>
      <c r="L19" s="2" t="s">
        <v>6</v>
      </c>
      <c r="M19">
        <f>E11</f>
        <v>37081</v>
      </c>
    </row>
    <row r="20" spans="1:13" ht="15.75" thickBot="1" x14ac:dyDescent="0.3">
      <c r="A20" t="s">
        <v>27</v>
      </c>
      <c r="B20" t="s">
        <v>27</v>
      </c>
      <c r="C20">
        <v>933</v>
      </c>
      <c r="K20" s="8"/>
      <c r="L20" s="4" t="s">
        <v>7</v>
      </c>
      <c r="M20">
        <f>F11</f>
        <v>19956</v>
      </c>
    </row>
    <row r="21" spans="1:13" x14ac:dyDescent="0.25">
      <c r="A21" t="s">
        <v>28</v>
      </c>
      <c r="B21" t="s">
        <v>28</v>
      </c>
      <c r="C21">
        <v>447</v>
      </c>
      <c r="K21" s="6"/>
      <c r="L21" s="1" t="s">
        <v>8</v>
      </c>
      <c r="M21">
        <f>G11</f>
        <v>5141</v>
      </c>
    </row>
    <row r="22" spans="1:13" x14ac:dyDescent="0.25">
      <c r="A22" t="s">
        <v>29</v>
      </c>
      <c r="B22" t="s">
        <v>29</v>
      </c>
      <c r="C22">
        <v>180</v>
      </c>
      <c r="K22" s="7"/>
      <c r="L22" s="3" t="s">
        <v>9</v>
      </c>
      <c r="M22">
        <f>M13-M21</f>
        <v>447</v>
      </c>
    </row>
    <row r="23" spans="1:13" x14ac:dyDescent="0.25">
      <c r="A23" t="s">
        <v>43</v>
      </c>
      <c r="B23" t="s">
        <v>43</v>
      </c>
      <c r="C23">
        <v>70</v>
      </c>
      <c r="K23" s="7"/>
      <c r="L23" s="3" t="s">
        <v>10</v>
      </c>
      <c r="M23">
        <f>H11</f>
        <v>45569</v>
      </c>
    </row>
    <row r="24" spans="1:13" x14ac:dyDescent="0.25">
      <c r="A24" t="s">
        <v>44</v>
      </c>
      <c r="B24" t="s">
        <v>44</v>
      </c>
      <c r="C24">
        <v>19</v>
      </c>
      <c r="K24" s="7"/>
      <c r="L24" s="2" t="s">
        <v>11</v>
      </c>
      <c r="M24">
        <f>C15</f>
        <v>6234</v>
      </c>
    </row>
    <row r="25" spans="1:13" x14ac:dyDescent="0.25">
      <c r="A25" t="s">
        <v>45</v>
      </c>
      <c r="B25" t="s">
        <v>45</v>
      </c>
      <c r="C25">
        <v>5</v>
      </c>
      <c r="K25" s="7"/>
      <c r="L25" s="2" t="s">
        <v>12</v>
      </c>
      <c r="M25">
        <f>C16</f>
        <v>4667</v>
      </c>
    </row>
    <row r="26" spans="1:13" ht="15.75" thickBot="1" x14ac:dyDescent="0.3">
      <c r="A26" t="s">
        <v>46</v>
      </c>
      <c r="B26" t="s">
        <v>46</v>
      </c>
      <c r="C26">
        <v>1</v>
      </c>
      <c r="K26" s="8"/>
      <c r="L26" s="4" t="s">
        <v>13</v>
      </c>
      <c r="M26">
        <f>C14</f>
        <v>34668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26"/>
  <sheetViews>
    <sheetView workbookViewId="0">
      <selection activeCell="K1" sqref="K1:M1048576"/>
    </sheetView>
  </sheetViews>
  <sheetFormatPr defaultRowHeight="15" x14ac:dyDescent="0.25"/>
  <cols>
    <col min="12" max="12" width="41.140625" customWidth="1" collapsed="1"/>
  </cols>
  <sheetData>
    <row r="2" spans="1:13" x14ac:dyDescent="0.25">
      <c r="B2" t="s">
        <v>23</v>
      </c>
      <c r="C2" t="s">
        <v>24</v>
      </c>
      <c r="D2" t="s">
        <v>25</v>
      </c>
    </row>
    <row r="3" spans="1:13" x14ac:dyDescent="0.25">
      <c r="A3" t="s">
        <v>26</v>
      </c>
      <c r="B3" t="s">
        <v>14</v>
      </c>
      <c r="C3">
        <v>5207</v>
      </c>
      <c r="D3">
        <v>0.52954337435167298</v>
      </c>
      <c r="L3" s="9" t="s">
        <v>18</v>
      </c>
      <c r="M3">
        <f>SUM(M4:M7)</f>
        <v>9833</v>
      </c>
    </row>
    <row r="4" spans="1:13" x14ac:dyDescent="0.25">
      <c r="A4" t="s">
        <v>27</v>
      </c>
      <c r="B4" t="s">
        <v>30</v>
      </c>
      <c r="C4">
        <v>366</v>
      </c>
      <c r="D4">
        <v>3.7221600732228209E-2</v>
      </c>
      <c r="L4" s="2" t="s">
        <v>19</v>
      </c>
      <c r="M4">
        <f>C4</f>
        <v>366</v>
      </c>
    </row>
    <row r="5" spans="1:13" x14ac:dyDescent="0.25">
      <c r="A5" t="s">
        <v>28</v>
      </c>
      <c r="B5" t="s">
        <v>17</v>
      </c>
      <c r="C5">
        <v>2080</v>
      </c>
      <c r="D5">
        <v>0.21153259432523136</v>
      </c>
      <c r="L5" s="2" t="s">
        <v>17</v>
      </c>
      <c r="M5">
        <f>C5</f>
        <v>2080</v>
      </c>
    </row>
    <row r="6" spans="1:13" x14ac:dyDescent="0.25">
      <c r="A6" t="s">
        <v>29</v>
      </c>
      <c r="B6" t="s">
        <v>15</v>
      </c>
      <c r="C6">
        <v>2180</v>
      </c>
      <c r="D6">
        <v>0.2217024305908675</v>
      </c>
      <c r="L6" s="2" t="s">
        <v>14</v>
      </c>
      <c r="M6">
        <f>C3</f>
        <v>5207</v>
      </c>
    </row>
    <row r="7" spans="1:13" x14ac:dyDescent="0.25">
      <c r="B7" t="s">
        <v>31</v>
      </c>
      <c r="C7" t="s">
        <v>32</v>
      </c>
      <c r="D7" t="s">
        <v>33</v>
      </c>
      <c r="G7" t="s">
        <v>31</v>
      </c>
      <c r="H7" t="s">
        <v>37</v>
      </c>
      <c r="I7" t="s">
        <v>38</v>
      </c>
      <c r="L7" s="2" t="s">
        <v>15</v>
      </c>
      <c r="M7">
        <f>C6</f>
        <v>2180</v>
      </c>
    </row>
    <row r="8" spans="1:13" x14ac:dyDescent="0.25">
      <c r="A8" t="s">
        <v>26</v>
      </c>
      <c r="B8">
        <v>14674</v>
      </c>
      <c r="C8">
        <v>7994</v>
      </c>
      <c r="D8">
        <v>6680</v>
      </c>
      <c r="F8" t="s">
        <v>26</v>
      </c>
      <c r="G8">
        <v>14674</v>
      </c>
      <c r="H8">
        <v>7994</v>
      </c>
      <c r="I8">
        <v>6680</v>
      </c>
      <c r="L8" s="9" t="s">
        <v>22</v>
      </c>
      <c r="M8">
        <f>G8</f>
        <v>14674</v>
      </c>
    </row>
    <row r="9" spans="1:13" x14ac:dyDescent="0.25">
      <c r="L9" s="2" t="s">
        <v>20</v>
      </c>
      <c r="M9">
        <f>H8</f>
        <v>7994</v>
      </c>
    </row>
    <row r="10" spans="1:13" x14ac:dyDescent="0.25"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L10" s="2" t="s">
        <v>21</v>
      </c>
      <c r="M10">
        <f>I8</f>
        <v>6680</v>
      </c>
    </row>
    <row r="11" spans="1:13" x14ac:dyDescent="0.25">
      <c r="A11" t="s">
        <v>26</v>
      </c>
      <c r="B11">
        <v>617</v>
      </c>
      <c r="C11">
        <v>624</v>
      </c>
      <c r="D11">
        <v>140961</v>
      </c>
      <c r="E11">
        <v>96771</v>
      </c>
      <c r="F11">
        <v>44190</v>
      </c>
      <c r="G11">
        <v>9024</v>
      </c>
      <c r="H11">
        <v>65988</v>
      </c>
    </row>
    <row r="12" spans="1:13" ht="15.75" thickBot="1" x14ac:dyDescent="0.3"/>
    <row r="13" spans="1:13" ht="15.75" thickBot="1" x14ac:dyDescent="0.3">
      <c r="B13" t="s">
        <v>41</v>
      </c>
      <c r="C13" t="s">
        <v>42</v>
      </c>
      <c r="K13" s="5" t="s">
        <v>0</v>
      </c>
      <c r="L13" s="5"/>
      <c r="M13">
        <f>SUM(C3:C6)</f>
        <v>9833</v>
      </c>
    </row>
    <row r="14" spans="1:13" x14ac:dyDescent="0.25">
      <c r="A14" t="s">
        <v>26</v>
      </c>
      <c r="B14" t="s">
        <v>14</v>
      </c>
      <c r="C14">
        <v>49529</v>
      </c>
      <c r="K14" s="6"/>
      <c r="L14" s="1" t="s">
        <v>1</v>
      </c>
      <c r="M14">
        <f>B11</f>
        <v>617</v>
      </c>
    </row>
    <row r="15" spans="1:13" x14ac:dyDescent="0.25">
      <c r="A15" t="s">
        <v>27</v>
      </c>
      <c r="B15" t="s">
        <v>30</v>
      </c>
      <c r="C15">
        <v>620</v>
      </c>
      <c r="K15" s="7"/>
      <c r="L15" s="2" t="s">
        <v>2</v>
      </c>
      <c r="M15">
        <f>C19</f>
        <v>610</v>
      </c>
    </row>
    <row r="16" spans="1:13" x14ac:dyDescent="0.25">
      <c r="A16" t="s">
        <v>28</v>
      </c>
      <c r="B16" t="s">
        <v>17</v>
      </c>
      <c r="C16">
        <v>15839</v>
      </c>
      <c r="K16" s="7"/>
      <c r="L16" s="2" t="s">
        <v>3</v>
      </c>
      <c r="M16">
        <f>M14-M15</f>
        <v>7</v>
      </c>
    </row>
    <row r="17" spans="1:13" x14ac:dyDescent="0.25">
      <c r="K17" s="7"/>
      <c r="L17" s="3" t="s">
        <v>4</v>
      </c>
      <c r="M17">
        <f>C11</f>
        <v>624</v>
      </c>
    </row>
    <row r="18" spans="1:13" x14ac:dyDescent="0.25">
      <c r="B18" t="s">
        <v>41</v>
      </c>
      <c r="C18" t="s">
        <v>42</v>
      </c>
      <c r="K18" s="7"/>
      <c r="L18" s="3" t="s">
        <v>5</v>
      </c>
      <c r="M18">
        <f>D11</f>
        <v>140961</v>
      </c>
    </row>
    <row r="19" spans="1:13" x14ac:dyDescent="0.25">
      <c r="A19" t="s">
        <v>26</v>
      </c>
      <c r="B19" t="s">
        <v>26</v>
      </c>
      <c r="C19">
        <v>610</v>
      </c>
      <c r="K19" s="7"/>
      <c r="L19" s="2" t="s">
        <v>6</v>
      </c>
      <c r="M19">
        <f>E11</f>
        <v>96771</v>
      </c>
    </row>
    <row r="20" spans="1:13" ht="15.75" thickBot="1" x14ac:dyDescent="0.3">
      <c r="A20" t="s">
        <v>27</v>
      </c>
      <c r="B20" t="s">
        <v>27</v>
      </c>
      <c r="C20">
        <v>7</v>
      </c>
      <c r="K20" s="8"/>
      <c r="L20" s="4" t="s">
        <v>7</v>
      </c>
      <c r="M20">
        <f>F11</f>
        <v>44190</v>
      </c>
    </row>
    <row r="21" spans="1:13" x14ac:dyDescent="0.25">
      <c r="K21" s="6"/>
      <c r="L21" s="1" t="s">
        <v>8</v>
      </c>
      <c r="M21">
        <f>G11</f>
        <v>9024</v>
      </c>
    </row>
    <row r="22" spans="1:13" x14ac:dyDescent="0.25">
      <c r="K22" s="7"/>
      <c r="L22" s="3" t="s">
        <v>9</v>
      </c>
      <c r="M22">
        <f>M13-M21</f>
        <v>809</v>
      </c>
    </row>
    <row r="23" spans="1:13" x14ac:dyDescent="0.25">
      <c r="K23" s="7"/>
      <c r="L23" s="3" t="s">
        <v>10</v>
      </c>
      <c r="M23">
        <f>H11</f>
        <v>65988</v>
      </c>
    </row>
    <row r="24" spans="1:13" x14ac:dyDescent="0.25">
      <c r="K24" s="7"/>
      <c r="L24" s="2" t="s">
        <v>11</v>
      </c>
      <c r="M24">
        <f>C15</f>
        <v>620</v>
      </c>
    </row>
    <row r="25" spans="1:13" x14ac:dyDescent="0.25">
      <c r="K25" s="7"/>
      <c r="L25" s="2" t="s">
        <v>12</v>
      </c>
      <c r="M25">
        <f>C16</f>
        <v>15839</v>
      </c>
    </row>
    <row r="26" spans="1:13" ht="15.75" thickBot="1" x14ac:dyDescent="0.3">
      <c r="K26" s="8"/>
      <c r="L26" s="4" t="s">
        <v>13</v>
      </c>
      <c r="M26">
        <f>C14</f>
        <v>49529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M26"/>
  <sheetViews>
    <sheetView workbookViewId="0">
      <selection activeCell="K1" sqref="K1:M1048576"/>
    </sheetView>
  </sheetViews>
  <sheetFormatPr defaultRowHeight="15" x14ac:dyDescent="0.25"/>
  <cols>
    <col min="12" max="12" width="41.140625" customWidth="1" collapsed="1"/>
  </cols>
  <sheetData>
    <row r="2" spans="1:13" x14ac:dyDescent="0.25">
      <c r="B2" t="s">
        <v>23</v>
      </c>
      <c r="C2" t="s">
        <v>24</v>
      </c>
      <c r="D2" t="s">
        <v>25</v>
      </c>
    </row>
    <row r="3" spans="1:13" x14ac:dyDescent="0.25">
      <c r="A3" t="s">
        <v>26</v>
      </c>
      <c r="B3" t="s">
        <v>14</v>
      </c>
      <c r="C3">
        <v>5379</v>
      </c>
      <c r="D3">
        <v>0.54703549272856711</v>
      </c>
      <c r="L3" s="9" t="s">
        <v>18</v>
      </c>
      <c r="M3">
        <f>SUM(M4:M7)</f>
        <v>9833</v>
      </c>
    </row>
    <row r="4" spans="1:13" x14ac:dyDescent="0.25">
      <c r="A4" t="s">
        <v>27</v>
      </c>
      <c r="B4" t="s">
        <v>30</v>
      </c>
      <c r="C4">
        <v>1140</v>
      </c>
      <c r="D4">
        <v>0.11593613342825181</v>
      </c>
      <c r="L4" s="2" t="s">
        <v>19</v>
      </c>
      <c r="M4">
        <f>C4</f>
        <v>1140</v>
      </c>
    </row>
    <row r="5" spans="1:13" x14ac:dyDescent="0.25">
      <c r="A5" t="s">
        <v>28</v>
      </c>
      <c r="B5" t="s">
        <v>17</v>
      </c>
      <c r="C5">
        <v>1950</v>
      </c>
      <c r="D5">
        <v>0.1983118071799044</v>
      </c>
      <c r="L5" s="2" t="s">
        <v>17</v>
      </c>
      <c r="M5">
        <f>C5</f>
        <v>1950</v>
      </c>
    </row>
    <row r="6" spans="1:13" x14ac:dyDescent="0.25">
      <c r="A6" t="s">
        <v>29</v>
      </c>
      <c r="B6" t="s">
        <v>15</v>
      </c>
      <c r="C6">
        <v>1364</v>
      </c>
      <c r="D6">
        <v>0.13871656666327672</v>
      </c>
      <c r="L6" s="2" t="s">
        <v>14</v>
      </c>
      <c r="M6">
        <f>C3</f>
        <v>5379</v>
      </c>
    </row>
    <row r="7" spans="1:13" x14ac:dyDescent="0.25">
      <c r="B7" t="s">
        <v>31</v>
      </c>
      <c r="C7" t="s">
        <v>32</v>
      </c>
      <c r="D7" t="s">
        <v>33</v>
      </c>
      <c r="G7" t="s">
        <v>31</v>
      </c>
      <c r="H7" t="s">
        <v>37</v>
      </c>
      <c r="I7" t="s">
        <v>38</v>
      </c>
      <c r="L7" s="2" t="s">
        <v>15</v>
      </c>
      <c r="M7">
        <f>C6</f>
        <v>1364</v>
      </c>
    </row>
    <row r="8" spans="1:13" x14ac:dyDescent="0.25">
      <c r="A8" t="s">
        <v>26</v>
      </c>
      <c r="B8">
        <v>17019</v>
      </c>
      <c r="C8">
        <v>10173</v>
      </c>
      <c r="D8">
        <v>6846</v>
      </c>
      <c r="F8" t="s">
        <v>26</v>
      </c>
      <c r="G8">
        <v>17019</v>
      </c>
      <c r="H8">
        <v>10173</v>
      </c>
      <c r="I8">
        <v>6846</v>
      </c>
      <c r="L8" s="9" t="s">
        <v>22</v>
      </c>
      <c r="M8">
        <f>G8</f>
        <v>17019</v>
      </c>
    </row>
    <row r="9" spans="1:13" x14ac:dyDescent="0.25">
      <c r="L9" s="2" t="s">
        <v>20</v>
      </c>
      <c r="M9">
        <f>H8</f>
        <v>10173</v>
      </c>
    </row>
    <row r="10" spans="1:13" x14ac:dyDescent="0.25"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L10" s="2" t="s">
        <v>21</v>
      </c>
      <c r="M10">
        <f>I8</f>
        <v>6846</v>
      </c>
    </row>
    <row r="11" spans="1:13" x14ac:dyDescent="0.25">
      <c r="A11" t="s">
        <v>26</v>
      </c>
      <c r="B11">
        <v>3092</v>
      </c>
      <c r="C11">
        <v>3554</v>
      </c>
      <c r="D11">
        <v>142377</v>
      </c>
      <c r="E11">
        <v>96769</v>
      </c>
      <c r="F11">
        <v>45608</v>
      </c>
      <c r="G11">
        <v>9393</v>
      </c>
      <c r="H11">
        <v>157774</v>
      </c>
    </row>
    <row r="12" spans="1:13" ht="15.75" thickBot="1" x14ac:dyDescent="0.3"/>
    <row r="13" spans="1:13" ht="15.75" thickBot="1" x14ac:dyDescent="0.3">
      <c r="B13" t="s">
        <v>41</v>
      </c>
      <c r="C13" t="s">
        <v>42</v>
      </c>
      <c r="K13" s="5" t="s">
        <v>0</v>
      </c>
      <c r="L13" s="5"/>
      <c r="M13">
        <f>SUM(C3:C6)</f>
        <v>9833</v>
      </c>
    </row>
    <row r="14" spans="1:13" x14ac:dyDescent="0.25">
      <c r="A14" t="s">
        <v>26</v>
      </c>
      <c r="B14" t="s">
        <v>14</v>
      </c>
      <c r="C14">
        <v>125358</v>
      </c>
      <c r="K14" s="6"/>
      <c r="L14" s="1" t="s">
        <v>1</v>
      </c>
      <c r="M14">
        <f>B11</f>
        <v>3092</v>
      </c>
    </row>
    <row r="15" spans="1:13" x14ac:dyDescent="0.25">
      <c r="A15" t="s">
        <v>27</v>
      </c>
      <c r="B15" t="s">
        <v>30</v>
      </c>
      <c r="C15">
        <v>3548</v>
      </c>
      <c r="K15" s="7"/>
      <c r="L15" s="2" t="s">
        <v>2</v>
      </c>
      <c r="M15">
        <f>C19</f>
        <v>2677</v>
      </c>
    </row>
    <row r="16" spans="1:13" x14ac:dyDescent="0.25">
      <c r="A16" t="s">
        <v>28</v>
      </c>
      <c r="B16" t="s">
        <v>17</v>
      </c>
      <c r="C16">
        <v>28868</v>
      </c>
      <c r="K16" s="7"/>
      <c r="L16" s="2" t="s">
        <v>3</v>
      </c>
      <c r="M16">
        <f>M14-M15</f>
        <v>415</v>
      </c>
    </row>
    <row r="17" spans="1:13" x14ac:dyDescent="0.25">
      <c r="K17" s="7"/>
      <c r="L17" s="3" t="s">
        <v>4</v>
      </c>
      <c r="M17">
        <f>C11</f>
        <v>3554</v>
      </c>
    </row>
    <row r="18" spans="1:13" x14ac:dyDescent="0.25">
      <c r="B18" t="s">
        <v>41</v>
      </c>
      <c r="C18" t="s">
        <v>42</v>
      </c>
      <c r="K18" s="7"/>
      <c r="L18" s="3" t="s">
        <v>5</v>
      </c>
      <c r="M18">
        <f>D11</f>
        <v>142377</v>
      </c>
    </row>
    <row r="19" spans="1:13" x14ac:dyDescent="0.25">
      <c r="A19" t="s">
        <v>26</v>
      </c>
      <c r="B19" t="s">
        <v>26</v>
      </c>
      <c r="C19">
        <v>2677</v>
      </c>
      <c r="K19" s="7"/>
      <c r="L19" s="2" t="s">
        <v>6</v>
      </c>
      <c r="M19">
        <f>E11</f>
        <v>96769</v>
      </c>
    </row>
    <row r="20" spans="1:13" ht="15.75" thickBot="1" x14ac:dyDescent="0.3">
      <c r="A20" t="s">
        <v>27</v>
      </c>
      <c r="B20" t="s">
        <v>27</v>
      </c>
      <c r="C20">
        <v>371</v>
      </c>
      <c r="K20" s="8"/>
      <c r="L20" s="4" t="s">
        <v>7</v>
      </c>
      <c r="M20">
        <f>F11</f>
        <v>45608</v>
      </c>
    </row>
    <row r="21" spans="1:13" x14ac:dyDescent="0.25">
      <c r="A21" t="s">
        <v>28</v>
      </c>
      <c r="B21" t="s">
        <v>28</v>
      </c>
      <c r="C21">
        <v>41</v>
      </c>
      <c r="K21" s="6"/>
      <c r="L21" s="1" t="s">
        <v>8</v>
      </c>
      <c r="M21">
        <f>G11</f>
        <v>9393</v>
      </c>
    </row>
    <row r="22" spans="1:13" x14ac:dyDescent="0.25">
      <c r="A22" t="s">
        <v>29</v>
      </c>
      <c r="B22" t="s">
        <v>29</v>
      </c>
      <c r="C22">
        <v>3</v>
      </c>
      <c r="K22" s="7"/>
      <c r="L22" s="3" t="s">
        <v>9</v>
      </c>
      <c r="M22">
        <f>M13-M21</f>
        <v>440</v>
      </c>
    </row>
    <row r="23" spans="1:13" x14ac:dyDescent="0.25">
      <c r="K23" s="7"/>
      <c r="L23" s="3" t="s">
        <v>10</v>
      </c>
      <c r="M23">
        <f>H11</f>
        <v>157774</v>
      </c>
    </row>
    <row r="24" spans="1:13" x14ac:dyDescent="0.25">
      <c r="K24" s="7"/>
      <c r="L24" s="2" t="s">
        <v>11</v>
      </c>
      <c r="M24">
        <f>C15</f>
        <v>3548</v>
      </c>
    </row>
    <row r="25" spans="1:13" x14ac:dyDescent="0.25">
      <c r="K25" s="7"/>
      <c r="L25" s="2" t="s">
        <v>12</v>
      </c>
      <c r="M25">
        <f>C16</f>
        <v>28868</v>
      </c>
    </row>
    <row r="26" spans="1:13" ht="15.75" thickBot="1" x14ac:dyDescent="0.3">
      <c r="K26" s="8"/>
      <c r="L26" s="4" t="s">
        <v>13</v>
      </c>
      <c r="M26">
        <f>C14</f>
        <v>125358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26"/>
  <sheetViews>
    <sheetView workbookViewId="0">
      <selection activeCell="K1" sqref="K1:M1048576"/>
    </sheetView>
  </sheetViews>
  <sheetFormatPr defaultRowHeight="15" x14ac:dyDescent="0.25"/>
  <cols>
    <col min="12" max="12" width="41.140625" customWidth="1" collapsed="1"/>
  </cols>
  <sheetData>
    <row r="2" spans="1:13" x14ac:dyDescent="0.25">
      <c r="B2" t="s">
        <v>23</v>
      </c>
      <c r="C2" t="s">
        <v>24</v>
      </c>
      <c r="D2" t="s">
        <v>25</v>
      </c>
    </row>
    <row r="3" spans="1:13" x14ac:dyDescent="0.25">
      <c r="A3" t="s">
        <v>26</v>
      </c>
      <c r="B3" t="s">
        <v>14</v>
      </c>
      <c r="C3">
        <v>4568</v>
      </c>
      <c r="D3">
        <v>0.5576852643144915</v>
      </c>
      <c r="L3" s="9" t="s">
        <v>18</v>
      </c>
      <c r="M3">
        <f>SUM(M4:M7)</f>
        <v>8191</v>
      </c>
    </row>
    <row r="4" spans="1:13" x14ac:dyDescent="0.25">
      <c r="A4" t="s">
        <v>27</v>
      </c>
      <c r="B4" t="s">
        <v>30</v>
      </c>
      <c r="C4">
        <v>1416</v>
      </c>
      <c r="D4">
        <v>0.17287266512025393</v>
      </c>
      <c r="L4" s="2" t="s">
        <v>19</v>
      </c>
      <c r="M4">
        <f>C4</f>
        <v>1416</v>
      </c>
    </row>
    <row r="5" spans="1:13" x14ac:dyDescent="0.25">
      <c r="A5" t="s">
        <v>28</v>
      </c>
      <c r="B5" t="s">
        <v>17</v>
      </c>
      <c r="C5">
        <v>1122</v>
      </c>
      <c r="D5">
        <v>0.13697961176901477</v>
      </c>
      <c r="L5" s="2" t="s">
        <v>17</v>
      </c>
      <c r="M5">
        <f>C5</f>
        <v>1122</v>
      </c>
    </row>
    <row r="6" spans="1:13" x14ac:dyDescent="0.25">
      <c r="A6" t="s">
        <v>29</v>
      </c>
      <c r="B6" t="s">
        <v>15</v>
      </c>
      <c r="C6">
        <v>1085</v>
      </c>
      <c r="D6">
        <v>0.13246245879623977</v>
      </c>
      <c r="L6" s="2" t="s">
        <v>14</v>
      </c>
      <c r="M6">
        <f>C3</f>
        <v>4568</v>
      </c>
    </row>
    <row r="7" spans="1:13" x14ac:dyDescent="0.25">
      <c r="B7" t="s">
        <v>31</v>
      </c>
      <c r="C7" t="s">
        <v>32</v>
      </c>
      <c r="D7" t="s">
        <v>33</v>
      </c>
      <c r="G7" t="s">
        <v>31</v>
      </c>
      <c r="H7" t="s">
        <v>37</v>
      </c>
      <c r="I7" t="s">
        <v>38</v>
      </c>
      <c r="L7" s="2" t="s">
        <v>15</v>
      </c>
      <c r="M7">
        <f>C6</f>
        <v>1085</v>
      </c>
    </row>
    <row r="8" spans="1:13" x14ac:dyDescent="0.25">
      <c r="A8" t="s">
        <v>26</v>
      </c>
      <c r="B8">
        <v>15759</v>
      </c>
      <c r="C8">
        <v>9563</v>
      </c>
      <c r="D8">
        <v>6196</v>
      </c>
      <c r="F8" t="s">
        <v>26</v>
      </c>
      <c r="G8">
        <v>15759</v>
      </c>
      <c r="H8">
        <v>9563</v>
      </c>
      <c r="I8">
        <v>6196</v>
      </c>
      <c r="L8" s="9" t="s">
        <v>22</v>
      </c>
      <c r="M8">
        <f>G8</f>
        <v>15759</v>
      </c>
    </row>
    <row r="9" spans="1:13" x14ac:dyDescent="0.25">
      <c r="L9" s="2" t="s">
        <v>20</v>
      </c>
      <c r="M9">
        <f>H8</f>
        <v>9563</v>
      </c>
    </row>
    <row r="10" spans="1:13" x14ac:dyDescent="0.25">
      <c r="B10" t="s">
        <v>34</v>
      </c>
      <c r="C10" t="s">
        <v>35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L10" s="2" t="s">
        <v>21</v>
      </c>
      <c r="M10">
        <f>I8</f>
        <v>6196</v>
      </c>
    </row>
    <row r="11" spans="1:13" x14ac:dyDescent="0.25">
      <c r="A11" t="s">
        <v>26</v>
      </c>
      <c r="B11">
        <v>2957</v>
      </c>
      <c r="C11">
        <v>3377</v>
      </c>
      <c r="D11">
        <v>106228</v>
      </c>
      <c r="E11">
        <v>66011</v>
      </c>
      <c r="F11">
        <v>40217</v>
      </c>
      <c r="G11">
        <v>7701</v>
      </c>
      <c r="H11">
        <v>98608</v>
      </c>
    </row>
    <row r="12" spans="1:13" ht="15.75" thickBot="1" x14ac:dyDescent="0.3"/>
    <row r="13" spans="1:13" ht="15.75" thickBot="1" x14ac:dyDescent="0.3">
      <c r="B13" t="s">
        <v>41</v>
      </c>
      <c r="C13" t="s">
        <v>42</v>
      </c>
      <c r="K13" s="5" t="s">
        <v>0</v>
      </c>
      <c r="L13" s="5"/>
      <c r="M13">
        <f>SUM(C3:C6)</f>
        <v>8191</v>
      </c>
    </row>
    <row r="14" spans="1:13" x14ac:dyDescent="0.25">
      <c r="A14" t="s">
        <v>26</v>
      </c>
      <c r="B14" t="s">
        <v>14</v>
      </c>
      <c r="C14">
        <v>75581</v>
      </c>
      <c r="K14" s="6"/>
      <c r="L14" s="1" t="s">
        <v>1</v>
      </c>
      <c r="M14">
        <f>B11</f>
        <v>2957</v>
      </c>
    </row>
    <row r="15" spans="1:13" x14ac:dyDescent="0.25">
      <c r="A15" t="s">
        <v>27</v>
      </c>
      <c r="B15" t="s">
        <v>30</v>
      </c>
      <c r="C15">
        <v>3346</v>
      </c>
      <c r="K15" s="7"/>
      <c r="L15" s="2" t="s">
        <v>2</v>
      </c>
      <c r="M15">
        <f>C19</f>
        <v>2589</v>
      </c>
    </row>
    <row r="16" spans="1:13" x14ac:dyDescent="0.25">
      <c r="A16" t="s">
        <v>28</v>
      </c>
      <c r="B16" t="s">
        <v>17</v>
      </c>
      <c r="C16">
        <v>19681</v>
      </c>
      <c r="K16" s="7"/>
      <c r="L16" s="2" t="s">
        <v>3</v>
      </c>
      <c r="M16">
        <f>M14-M15</f>
        <v>368</v>
      </c>
    </row>
    <row r="17" spans="1:13" x14ac:dyDescent="0.25">
      <c r="K17" s="7"/>
      <c r="L17" s="3" t="s">
        <v>4</v>
      </c>
      <c r="M17">
        <f>C11</f>
        <v>3377</v>
      </c>
    </row>
    <row r="18" spans="1:13" x14ac:dyDescent="0.25">
      <c r="B18" t="s">
        <v>41</v>
      </c>
      <c r="C18" t="s">
        <v>42</v>
      </c>
      <c r="K18" s="7"/>
      <c r="L18" s="3" t="s">
        <v>5</v>
      </c>
      <c r="M18">
        <f>D11</f>
        <v>106228</v>
      </c>
    </row>
    <row r="19" spans="1:13" x14ac:dyDescent="0.25">
      <c r="A19" t="s">
        <v>26</v>
      </c>
      <c r="B19" t="s">
        <v>26</v>
      </c>
      <c r="C19">
        <v>2589</v>
      </c>
      <c r="K19" s="7"/>
      <c r="L19" s="2" t="s">
        <v>6</v>
      </c>
      <c r="M19">
        <f>E11</f>
        <v>66011</v>
      </c>
    </row>
    <row r="20" spans="1:13" ht="15.75" thickBot="1" x14ac:dyDescent="0.3">
      <c r="A20" t="s">
        <v>27</v>
      </c>
      <c r="B20" t="s">
        <v>27</v>
      </c>
      <c r="C20">
        <v>323</v>
      </c>
      <c r="K20" s="8"/>
      <c r="L20" s="4" t="s">
        <v>7</v>
      </c>
      <c r="M20">
        <f>F11</f>
        <v>40217</v>
      </c>
    </row>
    <row r="21" spans="1:13" x14ac:dyDescent="0.25">
      <c r="A21" t="s">
        <v>28</v>
      </c>
      <c r="B21" t="s">
        <v>28</v>
      </c>
      <c r="C21">
        <v>38</v>
      </c>
      <c r="K21" s="6"/>
      <c r="L21" s="1" t="s">
        <v>8</v>
      </c>
      <c r="M21">
        <f>G11</f>
        <v>7701</v>
      </c>
    </row>
    <row r="22" spans="1:13" x14ac:dyDescent="0.25">
      <c r="A22" t="s">
        <v>29</v>
      </c>
      <c r="B22" t="s">
        <v>29</v>
      </c>
      <c r="C22">
        <v>7</v>
      </c>
      <c r="K22" s="7"/>
      <c r="L22" s="3" t="s">
        <v>9</v>
      </c>
      <c r="M22">
        <f>M13-M21</f>
        <v>490</v>
      </c>
    </row>
    <row r="23" spans="1:13" x14ac:dyDescent="0.25">
      <c r="K23" s="7"/>
      <c r="L23" s="3" t="s">
        <v>10</v>
      </c>
      <c r="M23">
        <f>H11</f>
        <v>98608</v>
      </c>
    </row>
    <row r="24" spans="1:13" x14ac:dyDescent="0.25">
      <c r="K24" s="7"/>
      <c r="L24" s="2" t="s">
        <v>11</v>
      </c>
      <c r="M24">
        <f>C15</f>
        <v>3346</v>
      </c>
    </row>
    <row r="25" spans="1:13" x14ac:dyDescent="0.25">
      <c r="K25" s="7"/>
      <c r="L25" s="2" t="s">
        <v>12</v>
      </c>
      <c r="M25">
        <f>C16</f>
        <v>19681</v>
      </c>
    </row>
    <row r="26" spans="1:13" ht="15.75" thickBot="1" x14ac:dyDescent="0.3">
      <c r="K26" s="8"/>
      <c r="L26" s="4" t="s">
        <v>13</v>
      </c>
      <c r="M26">
        <f>C14</f>
        <v>75581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Instruction</vt:lpstr>
      <vt:lpstr>Summary</vt:lpstr>
      <vt:lpstr>Sc_neg_hmdb</vt:lpstr>
      <vt:lpstr>Sc_neg_ymdb</vt:lpstr>
      <vt:lpstr>Sc_neg_pbcm</vt:lpstr>
      <vt:lpstr>Sc_neg_pbcm_bio</vt:lpstr>
      <vt:lpstr>Sc_pos_ymdb</vt:lpstr>
      <vt:lpstr>Sc_pos_hmdb</vt:lpstr>
      <vt:lpstr>Mouse_liver_neg</vt:lpstr>
      <vt:lpstr>Mouse_liver_pos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2021-06-06T13:52:36Z</dcterms:modified>
</cp:coreProperties>
</file>