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502E8801-2557-4849-B343-5E6628D8D6AB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Sheet1" sheetId="1" r:id="rId1"/>
    <sheet name="Sc_neg_ymdb" sheetId="2" r:id="rId2"/>
    <sheet name="Sc_neg_hmdb" sheetId="3" r:id="rId3"/>
    <sheet name="Sc_neg_pbcm" sheetId="4" r:id="rId4"/>
    <sheet name="Sc_neg_pbcm_bio" sheetId="5" r:id="rId5"/>
    <sheet name="Sc_pos" sheetId="6" r:id="rId6"/>
    <sheet name="Mouse_liver_neg" sheetId="7" r:id="rId7"/>
    <sheet name="Mouse_liver_po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8" l="1"/>
  <c r="M21" i="8"/>
  <c r="M20" i="8"/>
  <c r="M19" i="8"/>
  <c r="M17" i="8"/>
  <c r="M16" i="8"/>
  <c r="M15" i="8"/>
  <c r="M14" i="8"/>
  <c r="M13" i="8"/>
  <c r="M11" i="8"/>
  <c r="M10" i="8"/>
  <c r="M12" i="8" s="1"/>
  <c r="M9" i="8"/>
  <c r="M18" i="8" s="1"/>
  <c r="L7" i="8"/>
  <c r="L6" i="8"/>
  <c r="L3" i="8" s="1"/>
  <c r="L5" i="8"/>
  <c r="L4" i="8"/>
  <c r="M22" i="7"/>
  <c r="M21" i="7"/>
  <c r="M20" i="7"/>
  <c r="M19" i="7"/>
  <c r="M17" i="7"/>
  <c r="M16" i="7"/>
  <c r="M15" i="7"/>
  <c r="M14" i="7"/>
  <c r="M13" i="7"/>
  <c r="M11" i="7"/>
  <c r="M10" i="7"/>
  <c r="M12" i="7" s="1"/>
  <c r="M9" i="7"/>
  <c r="M18" i="7" s="1"/>
  <c r="L7" i="7"/>
  <c r="L6" i="7"/>
  <c r="L5" i="7"/>
  <c r="L4" i="7"/>
  <c r="L3" i="7" s="1"/>
  <c r="M22" i="6"/>
  <c r="M21" i="6"/>
  <c r="M20" i="6"/>
  <c r="M19" i="6"/>
  <c r="M17" i="6"/>
  <c r="M16" i="6"/>
  <c r="M15" i="6"/>
  <c r="M14" i="6"/>
  <c r="M13" i="6"/>
  <c r="M11" i="6"/>
  <c r="M10" i="6"/>
  <c r="M12" i="6" s="1"/>
  <c r="M9" i="6"/>
  <c r="M18" i="6" s="1"/>
  <c r="L7" i="6"/>
  <c r="L6" i="6"/>
  <c r="L3" i="6" s="1"/>
  <c r="L5" i="6"/>
  <c r="L4" i="6"/>
  <c r="M22" i="5"/>
  <c r="M21" i="5"/>
  <c r="M20" i="5"/>
  <c r="M19" i="5"/>
  <c r="M17" i="5"/>
  <c r="M16" i="5"/>
  <c r="M15" i="5"/>
  <c r="M14" i="5"/>
  <c r="M13" i="5"/>
  <c r="M11" i="5"/>
  <c r="M10" i="5"/>
  <c r="M12" i="5" s="1"/>
  <c r="M9" i="5"/>
  <c r="M18" i="5" s="1"/>
  <c r="L7" i="5"/>
  <c r="L6" i="5"/>
  <c r="L5" i="5"/>
  <c r="L3" i="5" s="1"/>
  <c r="L4" i="5"/>
  <c r="M22" i="4"/>
  <c r="M21" i="4"/>
  <c r="M20" i="4"/>
  <c r="M19" i="4"/>
  <c r="M17" i="4"/>
  <c r="M16" i="4"/>
  <c r="M15" i="4"/>
  <c r="M14" i="4"/>
  <c r="M13" i="4"/>
  <c r="M11" i="4"/>
  <c r="M10" i="4"/>
  <c r="M12" i="4" s="1"/>
  <c r="M9" i="4"/>
  <c r="M18" i="4" s="1"/>
  <c r="L7" i="4"/>
  <c r="L6" i="4"/>
  <c r="L5" i="4"/>
  <c r="L4" i="4"/>
  <c r="L3" i="4" s="1"/>
  <c r="M22" i="3"/>
  <c r="M21" i="3"/>
  <c r="M20" i="3"/>
  <c r="M19" i="3"/>
  <c r="M17" i="3"/>
  <c r="M16" i="3"/>
  <c r="M15" i="3"/>
  <c r="M14" i="3"/>
  <c r="M13" i="3"/>
  <c r="M11" i="3"/>
  <c r="M10" i="3"/>
  <c r="M12" i="3" s="1"/>
  <c r="M9" i="3"/>
  <c r="M18" i="3" s="1"/>
  <c r="L7" i="3"/>
  <c r="L6" i="3"/>
  <c r="L5" i="3"/>
  <c r="L4" i="3"/>
  <c r="L3" i="3"/>
  <c r="M22" i="2" l="1"/>
  <c r="M21" i="2"/>
  <c r="M20" i="2"/>
  <c r="M19" i="2"/>
  <c r="M17" i="2"/>
  <c r="M16" i="2"/>
  <c r="M15" i="2"/>
  <c r="M14" i="2"/>
  <c r="M13" i="2"/>
  <c r="M11" i="2"/>
  <c r="M10" i="2"/>
  <c r="M12" i="2" s="1"/>
  <c r="M9" i="2"/>
  <c r="M18" i="2" s="1"/>
  <c r="L7" i="2"/>
  <c r="L6" i="2"/>
  <c r="L3" i="2" s="1"/>
  <c r="L5" i="2"/>
  <c r="L4" i="2"/>
  <c r="M22" i="1" l="1"/>
  <c r="M21" i="1"/>
  <c r="M20" i="1"/>
  <c r="M19" i="1"/>
  <c r="M17" i="1"/>
  <c r="M16" i="1"/>
  <c r="M15" i="1"/>
  <c r="M14" i="1"/>
  <c r="M13" i="1"/>
  <c r="M11" i="1"/>
  <c r="M10" i="1"/>
  <c r="M12" i="1" s="1"/>
  <c r="M9" i="1"/>
  <c r="M18" i="1" s="1"/>
  <c r="L7" i="1"/>
  <c r="L6" i="1"/>
  <c r="L5" i="1"/>
  <c r="L4" i="1"/>
  <c r="L3" i="1" l="1"/>
</calcChain>
</file>

<file path=xl/sharedStrings.xml><?xml version="1.0" encoding="utf-8"?>
<sst xmlns="http://schemas.openxmlformats.org/spreadsheetml/2006/main" count="464" uniqueCount="53">
  <si>
    <t>Total non-background peaks</t>
  </si>
  <si>
    <t>Seed nodes</t>
  </si>
  <si>
    <t xml:space="preserve">  with single candidate formula</t>
  </si>
  <si>
    <t xml:space="preserve">  with multiple candidate formula</t>
  </si>
  <si>
    <t>Total candidate formulas for seed nodes</t>
  </si>
  <si>
    <t>Candidate edges</t>
  </si>
  <si>
    <t xml:space="preserve">  Biochemical</t>
  </si>
  <si>
    <t xml:space="preserve">  Abiotic</t>
  </si>
  <si>
    <t xml:space="preserve">Nodes with candidate formula annotations </t>
  </si>
  <si>
    <t>Nodes without any annotations</t>
  </si>
  <si>
    <t xml:space="preserve">Total candidate formula annotations </t>
  </si>
  <si>
    <t xml:space="preserve">  Metabolite</t>
  </si>
  <si>
    <t xml:space="preserve">  Putative metabolite</t>
  </si>
  <si>
    <t xml:space="preserve">  Artifact</t>
  </si>
  <si>
    <t>Artifact</t>
  </si>
  <si>
    <t>Unknown</t>
  </si>
  <si>
    <t>Total</t>
  </si>
  <si>
    <t>Putative</t>
  </si>
  <si>
    <t xml:space="preserve">Known </t>
  </si>
  <si>
    <t>Note: 
Copy the tables from K-M to the newly generated datasheet to get summary result.</t>
  </si>
  <si>
    <t>test$class</t>
  </si>
  <si>
    <t>n</t>
  </si>
  <si>
    <t>percent</t>
  </si>
  <si>
    <t>1</t>
  </si>
  <si>
    <t>2</t>
  </si>
  <si>
    <t>3</t>
  </si>
  <si>
    <t>4</t>
  </si>
  <si>
    <t>Metabolite</t>
  </si>
  <si>
    <t>Putative metabolite</t>
  </si>
  <si>
    <t>total</t>
  </si>
  <si>
    <t>biotransform</t>
  </si>
  <si>
    <t>artifact</t>
  </si>
  <si>
    <t>unique_nodes</t>
  </si>
  <si>
    <t>initial_formula</t>
  </si>
  <si>
    <t>initial_edge</t>
  </si>
  <si>
    <t>biochemical</t>
  </si>
  <si>
    <t>abiotic</t>
  </si>
  <si>
    <t>unique_expanded</t>
  </si>
  <si>
    <t>formula_expanded</t>
  </si>
  <si>
    <t>Var1</t>
  </si>
  <si>
    <t>Freq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</si>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</sst>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.5"/>
      <color rgb="FF000000"/>
      <name val="Arial"/>
    </font>
    <font>
      <sz val="10.5"/>
      <color rgb="FF000000"/>
      <name val="Arial"/>
    </font>
    <font>
      <sz val="9"/>
      <color rgb="FF000000"/>
      <name val="Arial Unicode MS"/>
    </font>
    <font>
      <sz val="9"/>
      <color rgb="FF00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left" readingOrder="1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  <xf numFmtId="0" fontId="2" fillId="0" borderId="3" xfId="0" applyFont="1" applyBorder="1" applyAlignment="1">
      <alignment horizontal="left" readingOrder="1"/>
    </xf>
    <xf numFmtId="0" fontId="1" fillId="0" borderId="1" xfId="0" applyFont="1" applyBorder="1" applyAlignment="1">
      <alignment horizontal="left" vertical="center" readingOrder="1"/>
    </xf>
    <xf numFmtId="0" fontId="1" fillId="0" borderId="2" xfId="0" applyFont="1" applyBorder="1" applyAlignment="1">
      <alignment horizontal="center" textRotation="90" readingOrder="1"/>
    </xf>
    <xf numFmtId="0" fontId="1" fillId="0" borderId="0" xfId="0" applyFont="1" applyBorder="1" applyAlignment="1">
      <alignment horizontal="center" textRotation="90" readingOrder="1"/>
    </xf>
    <xf numFmtId="0" fontId="1" fillId="0" borderId="3" xfId="0" applyFont="1" applyBorder="1" applyAlignment="1">
      <alignment horizontal="center" textRotation="90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2"/>
  <sheetViews>
    <sheetView workbookViewId="0">
      <selection activeCell="K1" sqref="K1:N1048576"/>
    </sheetView>
  </sheetViews>
  <sheetFormatPr defaultRowHeight="15"/>
  <cols>
    <col min="12" max="12" width="41.140625" customWidth="1" collapsed="1"/>
  </cols>
  <sheetData>
    <row r="3" spans="1:13">
      <c r="A3" s="12" t="s">
        <v>19</v>
      </c>
      <c r="B3" s="13"/>
      <c r="C3" s="13"/>
      <c r="D3" s="13"/>
      <c r="E3" s="13"/>
      <c r="F3" s="13"/>
      <c r="G3" s="13"/>
      <c r="H3" s="13"/>
      <c r="I3" s="13"/>
      <c r="K3" t="s">
        <v>16</v>
      </c>
      <c r="L3">
        <f>SUM(L4:L7)</f>
        <v>0</v>
      </c>
    </row>
    <row r="4" spans="1:13">
      <c r="A4" s="13"/>
      <c r="B4" s="13"/>
      <c r="C4" s="13"/>
      <c r="D4" s="13"/>
      <c r="E4" s="13"/>
      <c r="F4" s="13"/>
      <c r="G4" s="13"/>
      <c r="H4" s="13"/>
      <c r="I4" s="13"/>
      <c r="K4" s="11" t="s">
        <v>18</v>
      </c>
      <c r="L4">
        <f>C4</f>
        <v>0</v>
      </c>
    </row>
    <row r="5" spans="1:13">
      <c r="A5" s="13"/>
      <c r="B5" s="13"/>
      <c r="C5" s="13"/>
      <c r="D5" s="13"/>
      <c r="E5" s="13"/>
      <c r="F5" s="13"/>
      <c r="G5" s="13"/>
      <c r="H5" s="13"/>
      <c r="I5" s="13"/>
      <c r="K5" s="9" t="s">
        <v>17</v>
      </c>
      <c r="L5">
        <f>C5</f>
        <v>0</v>
      </c>
    </row>
    <row r="6" spans="1:13">
      <c r="A6" s="13"/>
      <c r="B6" s="13"/>
      <c r="C6" s="13"/>
      <c r="D6" s="13"/>
      <c r="E6" s="13"/>
      <c r="F6" s="13"/>
      <c r="G6" s="13"/>
      <c r="H6" s="13"/>
      <c r="I6" s="13"/>
      <c r="K6" s="9" t="s">
        <v>14</v>
      </c>
      <c r="L6">
        <f>C3</f>
        <v>0</v>
      </c>
    </row>
    <row r="7" spans="1:13" ht="15.75" thickBot="1">
      <c r="A7" s="13"/>
      <c r="B7" s="13"/>
      <c r="C7" s="13"/>
      <c r="D7" s="13"/>
      <c r="E7" s="13"/>
      <c r="F7" s="13"/>
      <c r="G7" s="13"/>
      <c r="H7" s="13"/>
      <c r="I7" s="13"/>
      <c r="K7" s="10" t="s">
        <v>15</v>
      </c>
      <c r="L7">
        <f>C6</f>
        <v>0</v>
      </c>
    </row>
    <row r="8" spans="1:13" ht="15.75" thickBot="1">
      <c r="A8" s="13"/>
      <c r="B8" s="13"/>
      <c r="C8" s="13"/>
      <c r="D8" s="13"/>
      <c r="E8" s="13"/>
      <c r="F8" s="13"/>
      <c r="G8" s="13"/>
      <c r="H8" s="13"/>
      <c r="I8" s="13"/>
    </row>
    <row r="9" spans="1:13" ht="15.75" thickBot="1">
      <c r="A9" s="13"/>
      <c r="B9" s="13"/>
      <c r="C9" s="13"/>
      <c r="D9" s="13"/>
      <c r="E9" s="13"/>
      <c r="F9" s="13"/>
      <c r="G9" s="13"/>
      <c r="H9" s="13"/>
      <c r="I9" s="13"/>
      <c r="K9" s="5" t="s">
        <v>0</v>
      </c>
      <c r="L9" s="5"/>
      <c r="M9">
        <f>SUM(C3:C6)</f>
        <v>0</v>
      </c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K10" s="6"/>
      <c r="L10" s="1" t="s">
        <v>1</v>
      </c>
      <c r="M10">
        <f>B11</f>
        <v>0</v>
      </c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K11" s="7"/>
      <c r="L11" s="2" t="s">
        <v>2</v>
      </c>
      <c r="M11">
        <f>C19</f>
        <v>0</v>
      </c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K12" s="7"/>
      <c r="L12" s="2" t="s">
        <v>3</v>
      </c>
      <c r="M12">
        <f>M10-M11</f>
        <v>0</v>
      </c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K13" s="7"/>
      <c r="L13" s="3" t="s">
        <v>4</v>
      </c>
      <c r="M13">
        <f>C11</f>
        <v>0</v>
      </c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K14" s="7"/>
      <c r="L14" s="3" t="s">
        <v>5</v>
      </c>
      <c r="M14">
        <f>D11</f>
        <v>0</v>
      </c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K15" s="7"/>
      <c r="L15" s="2" t="s">
        <v>6</v>
      </c>
      <c r="M15">
        <f>E11</f>
        <v>0</v>
      </c>
    </row>
    <row r="16" spans="1:13" ht="15.75" thickBot="1">
      <c r="A16" s="13"/>
      <c r="B16" s="13"/>
      <c r="C16" s="13"/>
      <c r="D16" s="13"/>
      <c r="E16" s="13"/>
      <c r="F16" s="13"/>
      <c r="G16" s="13"/>
      <c r="H16" s="13"/>
      <c r="I16" s="13"/>
      <c r="K16" s="8"/>
      <c r="L16" s="4" t="s">
        <v>7</v>
      </c>
      <c r="M16">
        <f>F11</f>
        <v>0</v>
      </c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K17" s="6"/>
      <c r="L17" s="1" t="s">
        <v>8</v>
      </c>
      <c r="M17">
        <f>G11</f>
        <v>0</v>
      </c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K18" s="7"/>
      <c r="L18" s="3" t="s">
        <v>9</v>
      </c>
      <c r="M18">
        <f>M9-M17</f>
        <v>0</v>
      </c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K19" s="7"/>
      <c r="L19" s="3" t="s">
        <v>10</v>
      </c>
      <c r="M19">
        <f>H11</f>
        <v>0</v>
      </c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K20" s="7"/>
      <c r="L20" s="2" t="s">
        <v>11</v>
      </c>
      <c r="M20">
        <f>C15</f>
        <v>0</v>
      </c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K21" s="7"/>
      <c r="L21" s="2" t="s">
        <v>12</v>
      </c>
      <c r="M21">
        <f>C16</f>
        <v>0</v>
      </c>
    </row>
    <row r="22" spans="1:13" ht="15.75" thickBot="1">
      <c r="A22" s="13"/>
      <c r="B22" s="13"/>
      <c r="C22" s="13"/>
      <c r="D22" s="13"/>
      <c r="E22" s="13"/>
      <c r="F22" s="13"/>
      <c r="G22" s="13"/>
      <c r="H22" s="13"/>
      <c r="I22" s="13"/>
      <c r="K22" s="8"/>
      <c r="L22" s="4" t="s">
        <v>13</v>
      </c>
      <c r="M22">
        <f>C14</f>
        <v>0</v>
      </c>
    </row>
  </sheetData>
  <mergeCells count="1">
    <mergeCell ref="A3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2"/>
  <sheetViews>
    <sheetView workbookViewId="0">
      <selection activeCell="K1" sqref="K1:M1048576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3203</v>
      </c>
      <c r="D3">
        <v>0.57319255547601999</v>
      </c>
      <c r="K3" t="s">
        <v>16</v>
      </c>
      <c r="L3">
        <f>SUM(L4:L7)</f>
        <v>5588</v>
      </c>
    </row>
    <row r="4" spans="1:13">
      <c r="A4" t="s">
        <v>24</v>
      </c>
      <c r="B4" t="s">
        <v>27</v>
      </c>
      <c r="C4">
        <v>405</v>
      </c>
      <c r="D4">
        <v>7.2476735862562633E-2</v>
      </c>
      <c r="K4" s="11" t="s">
        <v>18</v>
      </c>
      <c r="L4">
        <f>C4</f>
        <v>405</v>
      </c>
    </row>
    <row r="5" spans="1:13">
      <c r="A5" t="s">
        <v>25</v>
      </c>
      <c r="B5" t="s">
        <v>28</v>
      </c>
      <c r="C5">
        <v>953</v>
      </c>
      <c r="D5">
        <v>0.17054402290622764</v>
      </c>
      <c r="K5" s="9" t="s">
        <v>17</v>
      </c>
      <c r="L5">
        <f>C5</f>
        <v>953</v>
      </c>
    </row>
    <row r="6" spans="1:13">
      <c r="A6" t="s">
        <v>26</v>
      </c>
      <c r="B6" t="s">
        <v>15</v>
      </c>
      <c r="C6">
        <v>1027</v>
      </c>
      <c r="D6">
        <v>0.18378668575518969</v>
      </c>
      <c r="K6" s="9" t="s">
        <v>14</v>
      </c>
      <c r="L6">
        <f>C3</f>
        <v>3203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1027</v>
      </c>
    </row>
    <row r="8" spans="1:13" ht="15.75" thickBot="1">
      <c r="A8" t="s">
        <v>23</v>
      </c>
      <c r="B8">
        <v>8755</v>
      </c>
      <c r="C8">
        <v>4484</v>
      </c>
      <c r="D8">
        <v>4271</v>
      </c>
    </row>
    <row r="9" spans="1:13" ht="15.75" thickBot="1">
      <c r="K9" s="5" t="s">
        <v>0</v>
      </c>
      <c r="L9" s="5"/>
      <c r="M9">
        <f>SUM(C3:C6)</f>
        <v>5588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591</v>
      </c>
    </row>
    <row r="11" spans="1:13">
      <c r="A11" t="s">
        <v>23</v>
      </c>
      <c r="B11">
        <v>591</v>
      </c>
      <c r="C11">
        <v>596</v>
      </c>
      <c r="D11">
        <v>57079</v>
      </c>
      <c r="E11">
        <v>37076</v>
      </c>
      <c r="F11">
        <v>20003</v>
      </c>
      <c r="G11">
        <v>5034</v>
      </c>
      <c r="H11">
        <v>30524</v>
      </c>
      <c r="K11" s="7"/>
      <c r="L11" s="2" t="s">
        <v>2</v>
      </c>
      <c r="M11">
        <f>C19</f>
        <v>586</v>
      </c>
    </row>
    <row r="12" spans="1:13">
      <c r="K12" s="7"/>
      <c r="L12" s="2" t="s">
        <v>3</v>
      </c>
      <c r="M12">
        <f>M10-M11</f>
        <v>5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596</v>
      </c>
    </row>
    <row r="14" spans="1:13">
      <c r="A14" t="s">
        <v>23</v>
      </c>
      <c r="B14" t="s">
        <v>14</v>
      </c>
      <c r="C14">
        <v>22709</v>
      </c>
      <c r="K14" s="7"/>
      <c r="L14" s="3" t="s">
        <v>5</v>
      </c>
      <c r="M14">
        <f>D11</f>
        <v>57079</v>
      </c>
    </row>
    <row r="15" spans="1:13">
      <c r="A15" t="s">
        <v>24</v>
      </c>
      <c r="B15" t="s">
        <v>27</v>
      </c>
      <c r="C15">
        <v>583</v>
      </c>
      <c r="K15" s="7"/>
      <c r="L15" s="2" t="s">
        <v>6</v>
      </c>
      <c r="M15">
        <f>E11</f>
        <v>37076</v>
      </c>
    </row>
    <row r="16" spans="1:13" ht="15.75" thickBot="1">
      <c r="A16" t="s">
        <v>25</v>
      </c>
      <c r="B16" t="s">
        <v>28</v>
      </c>
      <c r="C16">
        <v>7232</v>
      </c>
      <c r="K16" s="8"/>
      <c r="L16" s="4" t="s">
        <v>7</v>
      </c>
      <c r="M16">
        <f>F11</f>
        <v>20003</v>
      </c>
    </row>
    <row r="17" spans="1:13">
      <c r="K17" s="6"/>
      <c r="L17" s="1" t="s">
        <v>8</v>
      </c>
      <c r="M17">
        <f>G11</f>
        <v>5034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554</v>
      </c>
    </row>
    <row r="19" spans="1:13">
      <c r="A19" t="s">
        <v>23</v>
      </c>
      <c r="B19" t="s">
        <v>23</v>
      </c>
      <c r="C19">
        <v>586</v>
      </c>
      <c r="K19" s="7"/>
      <c r="L19" s="3" t="s">
        <v>10</v>
      </c>
      <c r="M19">
        <f>H11</f>
        <v>30524</v>
      </c>
    </row>
    <row r="20" spans="1:13">
      <c r="A20" t="s">
        <v>24</v>
      </c>
      <c r="B20" t="s">
        <v>24</v>
      </c>
      <c r="C20">
        <v>5</v>
      </c>
      <c r="K20" s="7"/>
      <c r="L20" s="2" t="s">
        <v>11</v>
      </c>
      <c r="M20">
        <f>C15</f>
        <v>583</v>
      </c>
    </row>
    <row r="21" spans="1:13">
      <c r="K21" s="7"/>
      <c r="L21" s="2" t="s">
        <v>12</v>
      </c>
      <c r="M21">
        <f>C16</f>
        <v>7232</v>
      </c>
    </row>
    <row r="22" spans="1:13" ht="15.75" thickBot="1">
      <c r="K22" s="8"/>
      <c r="L22" s="4" t="s">
        <v>13</v>
      </c>
      <c r="M22">
        <f>C14</f>
        <v>22709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2"/>
  <sheetViews>
    <sheetView workbookViewId="0">
      <selection activeCell="K1" sqref="K1:M1048576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3225</v>
      </c>
      <c r="D3">
        <v>0.57712956335003585</v>
      </c>
      <c r="K3" t="s">
        <v>16</v>
      </c>
      <c r="L3">
        <f>SUM(L4:L7)</f>
        <v>5588</v>
      </c>
    </row>
    <row r="4" spans="1:13">
      <c r="A4" t="s">
        <v>24</v>
      </c>
      <c r="B4" t="s">
        <v>27</v>
      </c>
      <c r="C4">
        <v>931</v>
      </c>
      <c r="D4">
        <v>0.16660701503221187</v>
      </c>
      <c r="K4" s="11" t="s">
        <v>18</v>
      </c>
      <c r="L4">
        <f>C4</f>
        <v>931</v>
      </c>
    </row>
    <row r="5" spans="1:13">
      <c r="A5" t="s">
        <v>25</v>
      </c>
      <c r="B5" t="s">
        <v>28</v>
      </c>
      <c r="C5">
        <v>686</v>
      </c>
      <c r="D5">
        <v>0.1227630637079456</v>
      </c>
      <c r="K5" s="9" t="s">
        <v>17</v>
      </c>
      <c r="L5">
        <f>C5</f>
        <v>686</v>
      </c>
    </row>
    <row r="6" spans="1:13">
      <c r="A6" t="s">
        <v>26</v>
      </c>
      <c r="B6" t="s">
        <v>15</v>
      </c>
      <c r="C6">
        <v>746</v>
      </c>
      <c r="D6">
        <v>0.13350035790980672</v>
      </c>
      <c r="K6" s="9" t="s">
        <v>14</v>
      </c>
      <c r="L6">
        <f>C3</f>
        <v>3225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746</v>
      </c>
    </row>
    <row r="8" spans="1:13" ht="15.75" thickBot="1">
      <c r="A8" t="s">
        <v>23</v>
      </c>
      <c r="B8">
        <v>9681</v>
      </c>
      <c r="C8">
        <v>5392</v>
      </c>
      <c r="D8">
        <v>4289</v>
      </c>
    </row>
    <row r="9" spans="1:13" ht="15.75" thickBot="1">
      <c r="K9" s="5" t="s">
        <v>0</v>
      </c>
      <c r="L9" s="5"/>
      <c r="M9">
        <f>SUM(C3:C6)</f>
        <v>5588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2000</v>
      </c>
    </row>
    <row r="11" spans="1:13">
      <c r="A11" t="s">
        <v>23</v>
      </c>
      <c r="B11">
        <v>2000</v>
      </c>
      <c r="C11">
        <v>2309</v>
      </c>
      <c r="D11">
        <v>57877</v>
      </c>
      <c r="E11">
        <v>37075</v>
      </c>
      <c r="F11">
        <v>20802</v>
      </c>
      <c r="G11">
        <v>5253</v>
      </c>
      <c r="H11">
        <v>61639</v>
      </c>
      <c r="K11" s="7"/>
      <c r="L11" s="2" t="s">
        <v>2</v>
      </c>
      <c r="M11">
        <f>C19</f>
        <v>1731</v>
      </c>
    </row>
    <row r="12" spans="1:13">
      <c r="K12" s="7"/>
      <c r="L12" s="2" t="s">
        <v>3</v>
      </c>
      <c r="M12">
        <f>M10-M11</f>
        <v>269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2309</v>
      </c>
    </row>
    <row r="14" spans="1:13">
      <c r="A14" t="s">
        <v>23</v>
      </c>
      <c r="B14" t="s">
        <v>14</v>
      </c>
      <c r="C14">
        <v>47749</v>
      </c>
      <c r="K14" s="7"/>
      <c r="L14" s="3" t="s">
        <v>5</v>
      </c>
      <c r="M14">
        <f>D11</f>
        <v>57877</v>
      </c>
    </row>
    <row r="15" spans="1:13">
      <c r="A15" t="s">
        <v>24</v>
      </c>
      <c r="B15" t="s">
        <v>27</v>
      </c>
      <c r="C15">
        <v>2292</v>
      </c>
      <c r="K15" s="7"/>
      <c r="L15" s="2" t="s">
        <v>6</v>
      </c>
      <c r="M15">
        <f>E11</f>
        <v>37075</v>
      </c>
    </row>
    <row r="16" spans="1:13" ht="15.75" thickBot="1">
      <c r="A16" t="s">
        <v>25</v>
      </c>
      <c r="B16" t="s">
        <v>28</v>
      </c>
      <c r="C16">
        <v>11598</v>
      </c>
      <c r="K16" s="8"/>
      <c r="L16" s="4" t="s">
        <v>7</v>
      </c>
      <c r="M16">
        <f>F11</f>
        <v>20802</v>
      </c>
    </row>
    <row r="17" spans="1:13">
      <c r="K17" s="6"/>
      <c r="L17" s="1" t="s">
        <v>8</v>
      </c>
      <c r="M17">
        <f>G11</f>
        <v>5253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335</v>
      </c>
    </row>
    <row r="19" spans="1:13">
      <c r="A19" t="s">
        <v>23</v>
      </c>
      <c r="B19" t="s">
        <v>23</v>
      </c>
      <c r="C19">
        <v>1731</v>
      </c>
      <c r="K19" s="7"/>
      <c r="L19" s="3" t="s">
        <v>10</v>
      </c>
      <c r="M19">
        <f>H11</f>
        <v>61639</v>
      </c>
    </row>
    <row r="20" spans="1:13">
      <c r="A20" t="s">
        <v>24</v>
      </c>
      <c r="B20" t="s">
        <v>24</v>
      </c>
      <c r="C20">
        <v>232</v>
      </c>
      <c r="K20" s="7"/>
      <c r="L20" s="2" t="s">
        <v>11</v>
      </c>
      <c r="M20">
        <f>C15</f>
        <v>2292</v>
      </c>
    </row>
    <row r="21" spans="1:13">
      <c r="A21" t="s">
        <v>25</v>
      </c>
      <c r="B21" t="s">
        <v>25</v>
      </c>
      <c r="C21">
        <v>34</v>
      </c>
      <c r="K21" s="7"/>
      <c r="L21" s="2" t="s">
        <v>12</v>
      </c>
      <c r="M21">
        <f>C16</f>
        <v>11598</v>
      </c>
    </row>
    <row r="22" spans="1:13" ht="15.75" thickBot="1">
      <c r="A22" t="s">
        <v>26</v>
      </c>
      <c r="B22" t="s">
        <v>26</v>
      </c>
      <c r="C22">
        <v>3</v>
      </c>
      <c r="K22" s="8"/>
      <c r="L22" s="4" t="s">
        <v>13</v>
      </c>
      <c r="M22">
        <f>C14</f>
        <v>47749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4"/>
  <sheetViews>
    <sheetView workbookViewId="0">
      <selection activeCell="M12" sqref="M12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2892</v>
      </c>
      <c r="D3">
        <v>0.51753758052970655</v>
      </c>
      <c r="K3" t="s">
        <v>16</v>
      </c>
      <c r="L3">
        <f>SUM(L4:L7)</f>
        <v>5588</v>
      </c>
    </row>
    <row r="4" spans="1:13">
      <c r="A4" t="s">
        <v>24</v>
      </c>
      <c r="B4" t="s">
        <v>27</v>
      </c>
      <c r="C4">
        <v>2030</v>
      </c>
      <c r="D4">
        <v>0.36327845382963492</v>
      </c>
      <c r="K4" s="11" t="s">
        <v>18</v>
      </c>
      <c r="L4">
        <f>C4</f>
        <v>2030</v>
      </c>
    </row>
    <row r="5" spans="1:13">
      <c r="A5" t="s">
        <v>25</v>
      </c>
      <c r="B5" t="s">
        <v>28</v>
      </c>
      <c r="C5">
        <v>85</v>
      </c>
      <c r="D5">
        <v>1.5211166785969935E-2</v>
      </c>
      <c r="K5" s="9" t="s">
        <v>17</v>
      </c>
      <c r="L5">
        <f>C5</f>
        <v>85</v>
      </c>
    </row>
    <row r="6" spans="1:13">
      <c r="A6" t="s">
        <v>26</v>
      </c>
      <c r="B6" t="s">
        <v>15</v>
      </c>
      <c r="C6">
        <v>581</v>
      </c>
      <c r="D6">
        <v>0.10397279885468862</v>
      </c>
      <c r="K6" s="9" t="s">
        <v>14</v>
      </c>
      <c r="L6">
        <f>C3</f>
        <v>2892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581</v>
      </c>
    </row>
    <row r="8" spans="1:13" ht="15.75" thickBot="1">
      <c r="A8" t="s">
        <v>23</v>
      </c>
      <c r="B8">
        <v>10727</v>
      </c>
      <c r="C8">
        <v>6727</v>
      </c>
      <c r="D8">
        <v>4000</v>
      </c>
    </row>
    <row r="9" spans="1:13" ht="15.75" thickBot="1">
      <c r="K9" s="5" t="s">
        <v>0</v>
      </c>
      <c r="L9" s="5"/>
      <c r="M9">
        <f>SUM(C3:C6)</f>
        <v>5588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4654</v>
      </c>
    </row>
    <row r="11" spans="1:13">
      <c r="A11" t="s">
        <v>23</v>
      </c>
      <c r="B11">
        <v>4654</v>
      </c>
      <c r="C11">
        <v>17578</v>
      </c>
      <c r="D11">
        <v>57037</v>
      </c>
      <c r="E11">
        <v>37081</v>
      </c>
      <c r="F11">
        <v>19956</v>
      </c>
      <c r="G11">
        <v>5315</v>
      </c>
      <c r="H11">
        <v>157403</v>
      </c>
      <c r="K11" s="7"/>
      <c r="L11" s="2" t="s">
        <v>2</v>
      </c>
      <c r="M11">
        <f>C19</f>
        <v>1017</v>
      </c>
    </row>
    <row r="12" spans="1:13">
      <c r="K12" s="7"/>
      <c r="L12" s="2" t="s">
        <v>3</v>
      </c>
      <c r="M12">
        <f>M10-M11</f>
        <v>3637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17578</v>
      </c>
    </row>
    <row r="14" spans="1:13">
      <c r="A14" t="s">
        <v>23</v>
      </c>
      <c r="B14" t="s">
        <v>14</v>
      </c>
      <c r="C14">
        <v>136028</v>
      </c>
      <c r="K14" s="7"/>
      <c r="L14" s="3" t="s">
        <v>5</v>
      </c>
      <c r="M14">
        <f>D11</f>
        <v>57037</v>
      </c>
    </row>
    <row r="15" spans="1:13">
      <c r="A15" t="s">
        <v>24</v>
      </c>
      <c r="B15" t="s">
        <v>27</v>
      </c>
      <c r="C15">
        <v>17568</v>
      </c>
      <c r="K15" s="7"/>
      <c r="L15" s="2" t="s">
        <v>6</v>
      </c>
      <c r="M15">
        <f>E11</f>
        <v>37081</v>
      </c>
    </row>
    <row r="16" spans="1:13" ht="15.75" thickBot="1">
      <c r="A16" t="s">
        <v>25</v>
      </c>
      <c r="B16" t="s">
        <v>28</v>
      </c>
      <c r="C16">
        <v>3807</v>
      </c>
      <c r="K16" s="8"/>
      <c r="L16" s="4" t="s">
        <v>7</v>
      </c>
      <c r="M16">
        <f>F11</f>
        <v>19956</v>
      </c>
    </row>
    <row r="17" spans="1:13">
      <c r="K17" s="6"/>
      <c r="L17" s="1" t="s">
        <v>8</v>
      </c>
      <c r="M17">
        <f>G11</f>
        <v>5315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273</v>
      </c>
    </row>
    <row r="19" spans="1:13">
      <c r="A19" t="s">
        <v>23</v>
      </c>
      <c r="B19" t="s">
        <v>23</v>
      </c>
      <c r="C19">
        <v>1017</v>
      </c>
      <c r="K19" s="7"/>
      <c r="L19" s="3" t="s">
        <v>10</v>
      </c>
      <c r="M19">
        <f>H11</f>
        <v>157403</v>
      </c>
    </row>
    <row r="20" spans="1:13">
      <c r="A20" t="s">
        <v>24</v>
      </c>
      <c r="B20" t="s">
        <v>24</v>
      </c>
      <c r="C20">
        <v>861</v>
      </c>
      <c r="K20" s="7"/>
      <c r="L20" s="2" t="s">
        <v>11</v>
      </c>
      <c r="M20">
        <f>C15</f>
        <v>17568</v>
      </c>
    </row>
    <row r="21" spans="1:13">
      <c r="A21" t="s">
        <v>25</v>
      </c>
      <c r="B21" t="s">
        <v>25</v>
      </c>
      <c r="C21">
        <v>667</v>
      </c>
      <c r="K21" s="7"/>
      <c r="L21" s="2" t="s">
        <v>12</v>
      </c>
      <c r="M21">
        <f>C16</f>
        <v>3807</v>
      </c>
    </row>
    <row r="22" spans="1:13" ht="15.75" thickBot="1">
      <c r="A22" t="s">
        <v>26</v>
      </c>
      <c r="B22" t="s">
        <v>26</v>
      </c>
      <c r="C22">
        <v>548</v>
      </c>
      <c r="K22" s="8"/>
      <c r="L22" s="4" t="s">
        <v>13</v>
      </c>
      <c r="M22">
        <f>C14</f>
        <v>136028</v>
      </c>
    </row>
    <row r="23" spans="1:13">
      <c r="A23" t="s">
        <v>41</v>
      </c>
      <c r="B23" t="s">
        <v>41</v>
      </c>
      <c r="C23">
        <v>453</v>
      </c>
    </row>
    <row r="24" spans="1:13">
      <c r="A24" t="s">
        <v>42</v>
      </c>
      <c r="B24" t="s">
        <v>42</v>
      </c>
      <c r="C24">
        <v>367</v>
      </c>
    </row>
    <row r="25" spans="1:13">
      <c r="A25" t="s">
        <v>43</v>
      </c>
      <c r="B25" t="s">
        <v>43</v>
      </c>
      <c r="C25">
        <v>301</v>
      </c>
    </row>
    <row r="26" spans="1:13">
      <c r="A26" t="s">
        <v>44</v>
      </c>
      <c r="B26" t="s">
        <v>44</v>
      </c>
      <c r="C26">
        <v>169</v>
      </c>
    </row>
    <row r="27" spans="1:13">
      <c r="A27" t="s">
        <v>45</v>
      </c>
      <c r="B27" t="s">
        <v>45</v>
      </c>
      <c r="C27">
        <v>122</v>
      </c>
    </row>
    <row r="28" spans="1:13">
      <c r="A28" t="s">
        <v>46</v>
      </c>
      <c r="B28" t="s">
        <v>46</v>
      </c>
      <c r="C28">
        <v>69</v>
      </c>
    </row>
    <row r="29" spans="1:13">
      <c r="A29" t="s">
        <v>47</v>
      </c>
      <c r="B29" t="s">
        <v>47</v>
      </c>
      <c r="C29">
        <v>45</v>
      </c>
    </row>
    <row r="30" spans="1:13">
      <c r="A30" t="s">
        <v>48</v>
      </c>
      <c r="B30" t="s">
        <v>48</v>
      </c>
      <c r="C30">
        <v>26</v>
      </c>
    </row>
    <row r="31" spans="1:13">
      <c r="A31" t="s">
        <v>49</v>
      </c>
      <c r="B31" t="s">
        <v>49</v>
      </c>
      <c r="C31">
        <v>4</v>
      </c>
    </row>
    <row r="32" spans="1:13">
      <c r="A32" t="s">
        <v>50</v>
      </c>
      <c r="B32" t="s">
        <v>50</v>
      </c>
      <c r="C32">
        <v>3</v>
      </c>
    </row>
    <row r="33" spans="1:3">
      <c r="A33" t="s">
        <v>51</v>
      </c>
      <c r="B33" t="s">
        <v>51</v>
      </c>
      <c r="C33">
        <v>1</v>
      </c>
    </row>
    <row r="34" spans="1:3">
      <c r="A34" t="s">
        <v>52</v>
      </c>
      <c r="B34" t="s">
        <v>52</v>
      </c>
      <c r="C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6"/>
  <sheetViews>
    <sheetView workbookViewId="0">
      <selection activeCell="K1" sqref="K1:M1048576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3012</v>
      </c>
      <c r="D3">
        <v>0.53901216893342874</v>
      </c>
      <c r="K3" t="s">
        <v>16</v>
      </c>
      <c r="L3">
        <f>SUM(L4:L7)</f>
        <v>5588</v>
      </c>
    </row>
    <row r="4" spans="1:13">
      <c r="A4" t="s">
        <v>24</v>
      </c>
      <c r="B4" t="s">
        <v>27</v>
      </c>
      <c r="C4">
        <v>1412</v>
      </c>
      <c r="D4">
        <v>0.25268432355046527</v>
      </c>
      <c r="K4" s="11" t="s">
        <v>18</v>
      </c>
      <c r="L4">
        <f>C4</f>
        <v>1412</v>
      </c>
    </row>
    <row r="5" spans="1:13">
      <c r="A5" t="s">
        <v>25</v>
      </c>
      <c r="B5" t="s">
        <v>28</v>
      </c>
      <c r="C5">
        <v>276</v>
      </c>
      <c r="D5">
        <v>4.9391553328561204E-2</v>
      </c>
      <c r="K5" s="9" t="s">
        <v>17</v>
      </c>
      <c r="L5">
        <f>C5</f>
        <v>276</v>
      </c>
    </row>
    <row r="6" spans="1:13">
      <c r="A6" t="s">
        <v>26</v>
      </c>
      <c r="B6" t="s">
        <v>15</v>
      </c>
      <c r="C6">
        <v>888</v>
      </c>
      <c r="D6">
        <v>0.15891195418754475</v>
      </c>
      <c r="K6" s="9" t="s">
        <v>14</v>
      </c>
      <c r="L6">
        <f>C3</f>
        <v>3012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888</v>
      </c>
    </row>
    <row r="8" spans="1:13" ht="15.75" thickBot="1">
      <c r="A8" t="s">
        <v>23</v>
      </c>
      <c r="B8">
        <v>10363</v>
      </c>
      <c r="C8">
        <v>6249</v>
      </c>
      <c r="D8">
        <v>4114</v>
      </c>
    </row>
    <row r="9" spans="1:13" ht="15.75" thickBot="1">
      <c r="K9" s="5" t="s">
        <v>0</v>
      </c>
      <c r="L9" s="5"/>
      <c r="M9">
        <f>SUM(C3:C6)</f>
        <v>5588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3465</v>
      </c>
    </row>
    <row r="11" spans="1:13">
      <c r="A11" t="s">
        <v>23</v>
      </c>
      <c r="B11">
        <v>3465</v>
      </c>
      <c r="C11">
        <v>6244</v>
      </c>
      <c r="D11">
        <v>57037</v>
      </c>
      <c r="E11">
        <v>37081</v>
      </c>
      <c r="F11">
        <v>19956</v>
      </c>
      <c r="G11">
        <v>5141</v>
      </c>
      <c r="H11">
        <v>45569</v>
      </c>
      <c r="K11" s="7"/>
      <c r="L11" s="2" t="s">
        <v>2</v>
      </c>
      <c r="M11">
        <f>C19</f>
        <v>1810</v>
      </c>
    </row>
    <row r="12" spans="1:13">
      <c r="K12" s="7"/>
      <c r="L12" s="2" t="s">
        <v>3</v>
      </c>
      <c r="M12">
        <f>M10-M11</f>
        <v>1655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6244</v>
      </c>
    </row>
    <row r="14" spans="1:13">
      <c r="A14" t="s">
        <v>23</v>
      </c>
      <c r="B14" t="s">
        <v>14</v>
      </c>
      <c r="C14">
        <v>34668</v>
      </c>
      <c r="K14" s="7"/>
      <c r="L14" s="3" t="s">
        <v>5</v>
      </c>
      <c r="M14">
        <f>D11</f>
        <v>57037</v>
      </c>
    </row>
    <row r="15" spans="1:13">
      <c r="A15" t="s">
        <v>24</v>
      </c>
      <c r="B15" t="s">
        <v>27</v>
      </c>
      <c r="C15">
        <v>6234</v>
      </c>
      <c r="K15" s="7"/>
      <c r="L15" s="2" t="s">
        <v>6</v>
      </c>
      <c r="M15">
        <f>E11</f>
        <v>37081</v>
      </c>
    </row>
    <row r="16" spans="1:13" ht="15.75" thickBot="1">
      <c r="A16" t="s">
        <v>25</v>
      </c>
      <c r="B16" t="s">
        <v>28</v>
      </c>
      <c r="C16">
        <v>4667</v>
      </c>
      <c r="K16" s="8"/>
      <c r="L16" s="4" t="s">
        <v>7</v>
      </c>
      <c r="M16">
        <f>F11</f>
        <v>19956</v>
      </c>
    </row>
    <row r="17" spans="1:13">
      <c r="K17" s="6"/>
      <c r="L17" s="1" t="s">
        <v>8</v>
      </c>
      <c r="M17">
        <f>G11</f>
        <v>5141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447</v>
      </c>
    </row>
    <row r="19" spans="1:13">
      <c r="A19" t="s">
        <v>23</v>
      </c>
      <c r="B19" t="s">
        <v>23</v>
      </c>
      <c r="C19">
        <v>1810</v>
      </c>
      <c r="K19" s="7"/>
      <c r="L19" s="3" t="s">
        <v>10</v>
      </c>
      <c r="M19">
        <f>H11</f>
        <v>45569</v>
      </c>
    </row>
    <row r="20" spans="1:13">
      <c r="A20" t="s">
        <v>24</v>
      </c>
      <c r="B20" t="s">
        <v>24</v>
      </c>
      <c r="C20">
        <v>933</v>
      </c>
      <c r="K20" s="7"/>
      <c r="L20" s="2" t="s">
        <v>11</v>
      </c>
      <c r="M20">
        <f>C15</f>
        <v>6234</v>
      </c>
    </row>
    <row r="21" spans="1:13">
      <c r="A21" t="s">
        <v>25</v>
      </c>
      <c r="B21" t="s">
        <v>25</v>
      </c>
      <c r="C21">
        <v>447</v>
      </c>
      <c r="K21" s="7"/>
      <c r="L21" s="2" t="s">
        <v>12</v>
      </c>
      <c r="M21">
        <f>C16</f>
        <v>4667</v>
      </c>
    </row>
    <row r="22" spans="1:13" ht="15.75" thickBot="1">
      <c r="A22" t="s">
        <v>26</v>
      </c>
      <c r="B22" t="s">
        <v>26</v>
      </c>
      <c r="C22">
        <v>180</v>
      </c>
      <c r="K22" s="8"/>
      <c r="L22" s="4" t="s">
        <v>13</v>
      </c>
      <c r="M22">
        <f>C14</f>
        <v>34668</v>
      </c>
    </row>
    <row r="23" spans="1:13">
      <c r="A23" t="s">
        <v>41</v>
      </c>
      <c r="B23" t="s">
        <v>41</v>
      </c>
      <c r="C23">
        <v>70</v>
      </c>
    </row>
    <row r="24" spans="1:13">
      <c r="A24" t="s">
        <v>42</v>
      </c>
      <c r="B24" t="s">
        <v>42</v>
      </c>
      <c r="C24">
        <v>19</v>
      </c>
    </row>
    <row r="25" spans="1:13">
      <c r="A25" t="s">
        <v>43</v>
      </c>
      <c r="B25" t="s">
        <v>43</v>
      </c>
      <c r="C25">
        <v>5</v>
      </c>
    </row>
    <row r="26" spans="1:13">
      <c r="A26" t="s">
        <v>44</v>
      </c>
      <c r="B26" t="s">
        <v>44</v>
      </c>
      <c r="C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2"/>
  <sheetViews>
    <sheetView workbookViewId="0">
      <selection activeCell="K1" sqref="K1:M1048576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5207</v>
      </c>
      <c r="D3">
        <v>0.52954337435167298</v>
      </c>
      <c r="K3" t="s">
        <v>16</v>
      </c>
      <c r="L3">
        <f>SUM(L4:L7)</f>
        <v>9833</v>
      </c>
    </row>
    <row r="4" spans="1:13">
      <c r="A4" t="s">
        <v>24</v>
      </c>
      <c r="B4" t="s">
        <v>27</v>
      </c>
      <c r="C4">
        <v>366</v>
      </c>
      <c r="D4">
        <v>3.7221600732228209E-2</v>
      </c>
      <c r="K4" s="11" t="s">
        <v>18</v>
      </c>
      <c r="L4">
        <f>C4</f>
        <v>366</v>
      </c>
    </row>
    <row r="5" spans="1:13">
      <c r="A5" t="s">
        <v>25</v>
      </c>
      <c r="B5" t="s">
        <v>28</v>
      </c>
      <c r="C5">
        <v>2080</v>
      </c>
      <c r="D5">
        <v>0.21153259432523136</v>
      </c>
      <c r="K5" s="9" t="s">
        <v>17</v>
      </c>
      <c r="L5">
        <f>C5</f>
        <v>2080</v>
      </c>
    </row>
    <row r="6" spans="1:13">
      <c r="A6" t="s">
        <v>26</v>
      </c>
      <c r="B6" t="s">
        <v>15</v>
      </c>
      <c r="C6">
        <v>2180</v>
      </c>
      <c r="D6">
        <v>0.2217024305908675</v>
      </c>
      <c r="K6" s="9" t="s">
        <v>14</v>
      </c>
      <c r="L6">
        <f>C3</f>
        <v>5207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2180</v>
      </c>
    </row>
    <row r="8" spans="1:13" ht="15.75" thickBot="1">
      <c r="A8" t="s">
        <v>23</v>
      </c>
      <c r="B8">
        <v>14674</v>
      </c>
      <c r="C8">
        <v>7994</v>
      </c>
      <c r="D8">
        <v>6680</v>
      </c>
    </row>
    <row r="9" spans="1:13" ht="15.75" thickBot="1">
      <c r="K9" s="5" t="s">
        <v>0</v>
      </c>
      <c r="L9" s="5"/>
      <c r="M9">
        <f>SUM(C3:C6)</f>
        <v>9833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617</v>
      </c>
    </row>
    <row r="11" spans="1:13">
      <c r="A11" t="s">
        <v>23</v>
      </c>
      <c r="B11">
        <v>617</v>
      </c>
      <c r="C11">
        <v>624</v>
      </c>
      <c r="D11">
        <v>140961</v>
      </c>
      <c r="E11">
        <v>96771</v>
      </c>
      <c r="F11">
        <v>44190</v>
      </c>
      <c r="G11">
        <v>9024</v>
      </c>
      <c r="H11">
        <v>65988</v>
      </c>
      <c r="K11" s="7"/>
      <c r="L11" s="2" t="s">
        <v>2</v>
      </c>
      <c r="M11">
        <f>C19</f>
        <v>610</v>
      </c>
    </row>
    <row r="12" spans="1:13">
      <c r="K12" s="7"/>
      <c r="L12" s="2" t="s">
        <v>3</v>
      </c>
      <c r="M12">
        <f>M10-M11</f>
        <v>7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624</v>
      </c>
    </row>
    <row r="14" spans="1:13">
      <c r="A14" t="s">
        <v>23</v>
      </c>
      <c r="B14" t="s">
        <v>14</v>
      </c>
      <c r="C14">
        <v>49529</v>
      </c>
      <c r="K14" s="7"/>
      <c r="L14" s="3" t="s">
        <v>5</v>
      </c>
      <c r="M14">
        <f>D11</f>
        <v>140961</v>
      </c>
    </row>
    <row r="15" spans="1:13">
      <c r="A15" t="s">
        <v>24</v>
      </c>
      <c r="B15" t="s">
        <v>27</v>
      </c>
      <c r="C15">
        <v>620</v>
      </c>
      <c r="K15" s="7"/>
      <c r="L15" s="2" t="s">
        <v>6</v>
      </c>
      <c r="M15">
        <f>E11</f>
        <v>96771</v>
      </c>
    </row>
    <row r="16" spans="1:13" ht="15.75" thickBot="1">
      <c r="A16" t="s">
        <v>25</v>
      </c>
      <c r="B16" t="s">
        <v>28</v>
      </c>
      <c r="C16">
        <v>15839</v>
      </c>
      <c r="K16" s="8"/>
      <c r="L16" s="4" t="s">
        <v>7</v>
      </c>
      <c r="M16">
        <f>F11</f>
        <v>44190</v>
      </c>
    </row>
    <row r="17" spans="1:13">
      <c r="K17" s="6"/>
      <c r="L17" s="1" t="s">
        <v>8</v>
      </c>
      <c r="M17">
        <f>G11</f>
        <v>9024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809</v>
      </c>
    </row>
    <row r="19" spans="1:13">
      <c r="A19" t="s">
        <v>23</v>
      </c>
      <c r="B19" t="s">
        <v>23</v>
      </c>
      <c r="C19">
        <v>610</v>
      </c>
      <c r="K19" s="7"/>
      <c r="L19" s="3" t="s">
        <v>10</v>
      </c>
      <c r="M19">
        <f>H11</f>
        <v>65988</v>
      </c>
    </row>
    <row r="20" spans="1:13">
      <c r="A20" t="s">
        <v>24</v>
      </c>
      <c r="B20" t="s">
        <v>24</v>
      </c>
      <c r="C20">
        <v>7</v>
      </c>
      <c r="K20" s="7"/>
      <c r="L20" s="2" t="s">
        <v>11</v>
      </c>
      <c r="M20">
        <f>C15</f>
        <v>620</v>
      </c>
    </row>
    <row r="21" spans="1:13">
      <c r="K21" s="7"/>
      <c r="L21" s="2" t="s">
        <v>12</v>
      </c>
      <c r="M21">
        <f>C16</f>
        <v>15839</v>
      </c>
    </row>
    <row r="22" spans="1:13" ht="15.75" thickBot="1">
      <c r="K22" s="8"/>
      <c r="L22" s="4" t="s">
        <v>13</v>
      </c>
      <c r="M22">
        <f>C14</f>
        <v>49529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22"/>
  <sheetViews>
    <sheetView workbookViewId="0">
      <selection activeCell="K1" sqref="K1:M1048576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4568</v>
      </c>
      <c r="D3">
        <v>0.5576852643144915</v>
      </c>
      <c r="K3" t="s">
        <v>16</v>
      </c>
      <c r="L3">
        <f>SUM(L4:L7)</f>
        <v>8191</v>
      </c>
    </row>
    <row r="4" spans="1:13">
      <c r="A4" t="s">
        <v>24</v>
      </c>
      <c r="B4" t="s">
        <v>27</v>
      </c>
      <c r="C4">
        <v>1416</v>
      </c>
      <c r="D4">
        <v>0.17287266512025393</v>
      </c>
      <c r="K4" s="11" t="s">
        <v>18</v>
      </c>
      <c r="L4">
        <f>C4</f>
        <v>1416</v>
      </c>
    </row>
    <row r="5" spans="1:13">
      <c r="A5" t="s">
        <v>25</v>
      </c>
      <c r="B5" t="s">
        <v>28</v>
      </c>
      <c r="C5">
        <v>1122</v>
      </c>
      <c r="D5">
        <v>0.13697961176901477</v>
      </c>
      <c r="K5" s="9" t="s">
        <v>17</v>
      </c>
      <c r="L5">
        <f>C5</f>
        <v>1122</v>
      </c>
    </row>
    <row r="6" spans="1:13">
      <c r="A6" t="s">
        <v>26</v>
      </c>
      <c r="B6" t="s">
        <v>15</v>
      </c>
      <c r="C6">
        <v>1085</v>
      </c>
      <c r="D6">
        <v>0.13246245879623977</v>
      </c>
      <c r="K6" s="9" t="s">
        <v>14</v>
      </c>
      <c r="L6">
        <f>C3</f>
        <v>4568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1085</v>
      </c>
    </row>
    <row r="8" spans="1:13" ht="15.75" thickBot="1">
      <c r="A8" t="s">
        <v>23</v>
      </c>
      <c r="B8">
        <v>15759</v>
      </c>
      <c r="C8">
        <v>9563</v>
      </c>
      <c r="D8">
        <v>6196</v>
      </c>
    </row>
    <row r="9" spans="1:13" ht="15.75" thickBot="1">
      <c r="K9" s="5" t="s">
        <v>0</v>
      </c>
      <c r="L9" s="5"/>
      <c r="M9">
        <f>SUM(C3:C6)</f>
        <v>8191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2957</v>
      </c>
    </row>
    <row r="11" spans="1:13">
      <c r="A11" t="s">
        <v>23</v>
      </c>
      <c r="B11">
        <v>2957</v>
      </c>
      <c r="C11">
        <v>3377</v>
      </c>
      <c r="D11">
        <v>106228</v>
      </c>
      <c r="E11">
        <v>66011</v>
      </c>
      <c r="F11">
        <v>40217</v>
      </c>
      <c r="G11">
        <v>7701</v>
      </c>
      <c r="H11">
        <v>98608</v>
      </c>
      <c r="K11" s="7"/>
      <c r="L11" s="2" t="s">
        <v>2</v>
      </c>
      <c r="M11">
        <f>C19</f>
        <v>2589</v>
      </c>
    </row>
    <row r="12" spans="1:13">
      <c r="K12" s="7"/>
      <c r="L12" s="2" t="s">
        <v>3</v>
      </c>
      <c r="M12">
        <f>M10-M11</f>
        <v>368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3377</v>
      </c>
    </row>
    <row r="14" spans="1:13">
      <c r="A14" t="s">
        <v>23</v>
      </c>
      <c r="B14" t="s">
        <v>14</v>
      </c>
      <c r="C14">
        <v>75581</v>
      </c>
      <c r="K14" s="7"/>
      <c r="L14" s="3" t="s">
        <v>5</v>
      </c>
      <c r="M14">
        <f>D11</f>
        <v>106228</v>
      </c>
    </row>
    <row r="15" spans="1:13">
      <c r="A15" t="s">
        <v>24</v>
      </c>
      <c r="B15" t="s">
        <v>27</v>
      </c>
      <c r="C15">
        <v>3346</v>
      </c>
      <c r="K15" s="7"/>
      <c r="L15" s="2" t="s">
        <v>6</v>
      </c>
      <c r="M15">
        <f>E11</f>
        <v>66011</v>
      </c>
    </row>
    <row r="16" spans="1:13" ht="15.75" thickBot="1">
      <c r="A16" t="s">
        <v>25</v>
      </c>
      <c r="B16" t="s">
        <v>28</v>
      </c>
      <c r="C16">
        <v>19681</v>
      </c>
      <c r="K16" s="8"/>
      <c r="L16" s="4" t="s">
        <v>7</v>
      </c>
      <c r="M16">
        <f>F11</f>
        <v>40217</v>
      </c>
    </row>
    <row r="17" spans="1:13">
      <c r="K17" s="6"/>
      <c r="L17" s="1" t="s">
        <v>8</v>
      </c>
      <c r="M17">
        <f>G11</f>
        <v>7701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490</v>
      </c>
    </row>
    <row r="19" spans="1:13">
      <c r="A19" t="s">
        <v>23</v>
      </c>
      <c r="B19" t="s">
        <v>23</v>
      </c>
      <c r="C19">
        <v>2589</v>
      </c>
      <c r="K19" s="7"/>
      <c r="L19" s="3" t="s">
        <v>10</v>
      </c>
      <c r="M19">
        <f>H11</f>
        <v>98608</v>
      </c>
    </row>
    <row r="20" spans="1:13">
      <c r="A20" t="s">
        <v>24</v>
      </c>
      <c r="B20" t="s">
        <v>24</v>
      </c>
      <c r="C20">
        <v>323</v>
      </c>
      <c r="K20" s="7"/>
      <c r="L20" s="2" t="s">
        <v>11</v>
      </c>
      <c r="M20">
        <f>C15</f>
        <v>3346</v>
      </c>
    </row>
    <row r="21" spans="1:13">
      <c r="A21" t="s">
        <v>25</v>
      </c>
      <c r="B21" t="s">
        <v>25</v>
      </c>
      <c r="C21">
        <v>38</v>
      </c>
      <c r="K21" s="7"/>
      <c r="L21" s="2" t="s">
        <v>12</v>
      </c>
      <c r="M21">
        <f>C16</f>
        <v>19681</v>
      </c>
    </row>
    <row r="22" spans="1:13" ht="15.75" thickBot="1">
      <c r="A22" t="s">
        <v>26</v>
      </c>
      <c r="B22" t="s">
        <v>26</v>
      </c>
      <c r="C22">
        <v>7</v>
      </c>
      <c r="K22" s="8"/>
      <c r="L22" s="4" t="s">
        <v>13</v>
      </c>
      <c r="M22">
        <f>C14</f>
        <v>75581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22"/>
  <sheetViews>
    <sheetView tabSelected="1" workbookViewId="0">
      <selection activeCell="K29" sqref="K29"/>
    </sheetView>
  </sheetViews>
  <sheetFormatPr defaultRowHeight="15"/>
  <cols>
    <col min="12" max="12" width="41.140625" customWidth="1" collapsed="1"/>
  </cols>
  <sheetData>
    <row r="2" spans="1:13">
      <c r="B2" t="s">
        <v>20</v>
      </c>
      <c r="C2" t="s">
        <v>21</v>
      </c>
      <c r="D2" t="s">
        <v>22</v>
      </c>
    </row>
    <row r="3" spans="1:13">
      <c r="A3" t="s">
        <v>23</v>
      </c>
      <c r="B3" t="s">
        <v>14</v>
      </c>
      <c r="C3">
        <v>6746</v>
      </c>
      <c r="D3">
        <v>0.5562335092348285</v>
      </c>
      <c r="K3" t="s">
        <v>16</v>
      </c>
      <c r="L3">
        <f>SUM(L4:L7)</f>
        <v>12128</v>
      </c>
    </row>
    <row r="4" spans="1:13">
      <c r="A4" t="s">
        <v>24</v>
      </c>
      <c r="B4" t="s">
        <v>27</v>
      </c>
      <c r="C4">
        <v>1636</v>
      </c>
      <c r="D4">
        <v>0.13489445910290238</v>
      </c>
      <c r="K4" s="11" t="s">
        <v>18</v>
      </c>
      <c r="L4">
        <f>C4</f>
        <v>1636</v>
      </c>
    </row>
    <row r="5" spans="1:13">
      <c r="A5" t="s">
        <v>25</v>
      </c>
      <c r="B5" t="s">
        <v>28</v>
      </c>
      <c r="C5">
        <v>2290</v>
      </c>
      <c r="D5">
        <v>0.18881926121372031</v>
      </c>
      <c r="K5" s="9" t="s">
        <v>17</v>
      </c>
      <c r="L5">
        <f>C5</f>
        <v>2290</v>
      </c>
    </row>
    <row r="6" spans="1:13">
      <c r="A6" t="s">
        <v>26</v>
      </c>
      <c r="B6" t="s">
        <v>15</v>
      </c>
      <c r="C6">
        <v>1456</v>
      </c>
      <c r="D6">
        <v>0.12005277044854881</v>
      </c>
      <c r="K6" s="9" t="s">
        <v>14</v>
      </c>
      <c r="L6">
        <f>C3</f>
        <v>6746</v>
      </c>
    </row>
    <row r="7" spans="1:13" ht="15.75" thickBot="1">
      <c r="B7" t="s">
        <v>29</v>
      </c>
      <c r="C7" t="s">
        <v>30</v>
      </c>
      <c r="D7" t="s">
        <v>31</v>
      </c>
      <c r="K7" s="10" t="s">
        <v>15</v>
      </c>
      <c r="L7">
        <f>C6</f>
        <v>1456</v>
      </c>
    </row>
    <row r="8" spans="1:13" ht="15.75" thickBot="1">
      <c r="A8" t="s">
        <v>23</v>
      </c>
      <c r="B8">
        <v>23651</v>
      </c>
      <c r="C8">
        <v>14934</v>
      </c>
      <c r="D8">
        <v>8717</v>
      </c>
    </row>
    <row r="9" spans="1:13" ht="15.75" thickBot="1">
      <c r="K9" s="5" t="s">
        <v>0</v>
      </c>
      <c r="L9" s="5"/>
      <c r="M9">
        <f>SUM(C3:C6)</f>
        <v>12128</v>
      </c>
    </row>
    <row r="10" spans="1:1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K10" s="6"/>
      <c r="L10" s="1" t="s">
        <v>1</v>
      </c>
      <c r="M10">
        <f>B11</f>
        <v>3746</v>
      </c>
    </row>
    <row r="11" spans="1:13">
      <c r="A11" t="s">
        <v>23</v>
      </c>
      <c r="B11">
        <v>3746</v>
      </c>
      <c r="C11">
        <v>4176</v>
      </c>
      <c r="D11">
        <v>192141</v>
      </c>
      <c r="E11">
        <v>114013</v>
      </c>
      <c r="F11">
        <v>78128</v>
      </c>
      <c r="G11">
        <v>11749</v>
      </c>
      <c r="H11">
        <v>176958</v>
      </c>
      <c r="K11" s="7"/>
      <c r="L11" s="2" t="s">
        <v>2</v>
      </c>
      <c r="M11">
        <f>C19</f>
        <v>3356</v>
      </c>
    </row>
    <row r="12" spans="1:13">
      <c r="K12" s="7"/>
      <c r="L12" s="2" t="s">
        <v>3</v>
      </c>
      <c r="M12">
        <f>M10-M11</f>
        <v>390</v>
      </c>
    </row>
    <row r="13" spans="1:13">
      <c r="B13" t="s">
        <v>39</v>
      </c>
      <c r="C13" t="s">
        <v>40</v>
      </c>
      <c r="K13" s="7"/>
      <c r="L13" s="3" t="s">
        <v>4</v>
      </c>
      <c r="M13">
        <f>C11</f>
        <v>4176</v>
      </c>
    </row>
    <row r="14" spans="1:13">
      <c r="A14" t="s">
        <v>23</v>
      </c>
      <c r="B14" t="s">
        <v>14</v>
      </c>
      <c r="C14">
        <v>141274</v>
      </c>
      <c r="K14" s="7"/>
      <c r="L14" s="3" t="s">
        <v>5</v>
      </c>
      <c r="M14">
        <f>D11</f>
        <v>192141</v>
      </c>
    </row>
    <row r="15" spans="1:13">
      <c r="A15" t="s">
        <v>24</v>
      </c>
      <c r="B15" t="s">
        <v>27</v>
      </c>
      <c r="C15">
        <v>4169</v>
      </c>
      <c r="K15" s="7"/>
      <c r="L15" s="2" t="s">
        <v>6</v>
      </c>
      <c r="M15">
        <f>E11</f>
        <v>114013</v>
      </c>
    </row>
    <row r="16" spans="1:13" ht="15.75" thickBot="1">
      <c r="A16" t="s">
        <v>25</v>
      </c>
      <c r="B16" t="s">
        <v>28</v>
      </c>
      <c r="C16">
        <v>31515</v>
      </c>
      <c r="K16" s="8"/>
      <c r="L16" s="4" t="s">
        <v>7</v>
      </c>
      <c r="M16">
        <f>F11</f>
        <v>78128</v>
      </c>
    </row>
    <row r="17" spans="1:13">
      <c r="K17" s="6"/>
      <c r="L17" s="1" t="s">
        <v>8</v>
      </c>
      <c r="M17">
        <f>G11</f>
        <v>11749</v>
      </c>
    </row>
    <row r="18" spans="1:13">
      <c r="B18" t="s">
        <v>39</v>
      </c>
      <c r="C18" t="s">
        <v>40</v>
      </c>
      <c r="K18" s="7"/>
      <c r="L18" s="3" t="s">
        <v>9</v>
      </c>
      <c r="M18">
        <f>M9-M17</f>
        <v>379</v>
      </c>
    </row>
    <row r="19" spans="1:13">
      <c r="A19" t="s">
        <v>23</v>
      </c>
      <c r="B19" t="s">
        <v>23</v>
      </c>
      <c r="C19">
        <v>3356</v>
      </c>
      <c r="K19" s="7"/>
      <c r="L19" s="3" t="s">
        <v>10</v>
      </c>
      <c r="M19">
        <f>H11</f>
        <v>176958</v>
      </c>
    </row>
    <row r="20" spans="1:13">
      <c r="A20" t="s">
        <v>24</v>
      </c>
      <c r="B20" t="s">
        <v>24</v>
      </c>
      <c r="C20">
        <v>356</v>
      </c>
      <c r="K20" s="7"/>
      <c r="L20" s="2" t="s">
        <v>11</v>
      </c>
      <c r="M20">
        <f>C15</f>
        <v>4169</v>
      </c>
    </row>
    <row r="21" spans="1:13">
      <c r="A21" t="s">
        <v>25</v>
      </c>
      <c r="B21" t="s">
        <v>25</v>
      </c>
      <c r="C21">
        <v>28</v>
      </c>
      <c r="K21" s="7"/>
      <c r="L21" s="2" t="s">
        <v>12</v>
      </c>
      <c r="M21">
        <f>C16</f>
        <v>31515</v>
      </c>
    </row>
    <row r="22" spans="1:13" ht="15.75" thickBot="1">
      <c r="A22" t="s">
        <v>26</v>
      </c>
      <c r="B22" t="s">
        <v>26</v>
      </c>
      <c r="C22">
        <v>6</v>
      </c>
      <c r="K22" s="8"/>
      <c r="L22" s="4" t="s">
        <v>13</v>
      </c>
      <c r="M22">
        <f>C14</f>
        <v>141274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Sc_neg_ymdb</vt:lpstr>
      <vt:lpstr>Sc_neg_hmdb</vt:lpstr>
      <vt:lpstr>Sc_neg_pbcm</vt:lpstr>
      <vt:lpstr>Sc_neg_pbcm_bio</vt:lpstr>
      <vt:lpstr>Sc_pos</vt:lpstr>
      <vt:lpstr>Mouse_liver_neg</vt:lpstr>
      <vt:lpstr>Mouse_liver_pos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2021-05-22T09:58:56Z</dcterms:modified>
</cp:coreProperties>
</file>