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elmarahi\OneDrive - INSTITUT DE FORMATION FERROVIAIRE\Systéme Management Qualité  IFF\Processus SMQ\1-PS Stratégie et Pilotage\7-Analyse des risque et OPP\"/>
    </mc:Choice>
  </mc:AlternateContent>
  <xr:revisionPtr revIDLastSave="0" documentId="13_ncr:1_{B877A796-4FC1-4969-B50C-8564270895E5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Analyse des risques" sheetId="1" r:id="rId1"/>
    <sheet name="Feuil2" sheetId="2" r:id="rId2"/>
    <sheet name="Eval du niveau de maîtrise" sheetId="3" r:id="rId3"/>
    <sheet name="Feuil4" sheetId="4" r:id="rId4"/>
    <sheet name="matrice d’évaluation de la prof" sheetId="7" r:id="rId5"/>
    <sheet name="Feuil3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7" l="1"/>
  <c r="F25" i="7"/>
  <c r="F20" i="7"/>
  <c r="F19" i="7"/>
  <c r="F16" i="7"/>
  <c r="H21" i="1" l="1"/>
  <c r="I21" i="1" s="1"/>
  <c r="F21" i="1"/>
  <c r="F20" i="1"/>
  <c r="F18" i="1"/>
  <c r="F19" i="1"/>
  <c r="H19" i="1"/>
  <c r="I19" i="1" s="1"/>
  <c r="H17" i="1"/>
  <c r="I17" i="1" s="1"/>
  <c r="F17" i="1"/>
  <c r="H18" i="1" l="1"/>
  <c r="J17" i="1"/>
  <c r="J21" i="1"/>
  <c r="J19" i="1"/>
  <c r="I18" i="1" l="1"/>
  <c r="J18" i="1" s="1"/>
  <c r="H20" i="1"/>
  <c r="I20" i="1" s="1"/>
  <c r="J20" i="1" s="1"/>
</calcChain>
</file>

<file path=xl/sharedStrings.xml><?xml version="1.0" encoding="utf-8"?>
<sst xmlns="http://schemas.openxmlformats.org/spreadsheetml/2006/main" count="216" uniqueCount="153">
  <si>
    <t xml:space="preserve">Analyse des Risques et Opportunités </t>
  </si>
  <si>
    <t>Réf: MQ-ARO01 V02</t>
  </si>
  <si>
    <t>PS Management et Qualité</t>
  </si>
  <si>
    <t>Date d'application: 06/05/2019</t>
  </si>
  <si>
    <r>
      <rPr>
        <b/>
        <sz val="12"/>
        <color theme="1"/>
        <rFont val="Calibri"/>
        <family val="2"/>
        <scheme val="minor"/>
      </rPr>
      <t>Mis à jour le</t>
    </r>
    <r>
      <rPr>
        <sz val="12"/>
        <color theme="1"/>
        <rFont val="Calibri"/>
        <family val="2"/>
        <scheme val="minor"/>
      </rPr>
      <t>:11-04-2023</t>
    </r>
  </si>
  <si>
    <r>
      <rPr>
        <b/>
        <sz val="12"/>
        <color theme="1"/>
        <rFont val="Calibri"/>
        <family val="2"/>
        <scheme val="minor"/>
      </rPr>
      <t>Par:</t>
    </r>
    <r>
      <rPr>
        <sz val="12"/>
        <color theme="1"/>
        <rFont val="Calibri"/>
        <family val="2"/>
        <scheme val="minor"/>
      </rPr>
      <t xml:space="preserve"> RQ</t>
    </r>
  </si>
  <si>
    <t>Processus</t>
  </si>
  <si>
    <t>Identification des risques</t>
  </si>
  <si>
    <t>Causes</t>
  </si>
  <si>
    <t>Evaluation brute</t>
  </si>
  <si>
    <t>Niveau de maîtrise</t>
  </si>
  <si>
    <t>Degré de maîtrise</t>
  </si>
  <si>
    <t>EvalCriticité résiduelle</t>
  </si>
  <si>
    <t>Niveau criticité</t>
  </si>
  <si>
    <t>Type de traitement</t>
  </si>
  <si>
    <t>Plan d'action</t>
  </si>
  <si>
    <t>Evaluation de l'efficacité</t>
  </si>
  <si>
    <t>G</t>
  </si>
  <si>
    <t>P</t>
  </si>
  <si>
    <t>C</t>
  </si>
  <si>
    <t>Significativité</t>
  </si>
  <si>
    <t>Action</t>
  </si>
  <si>
    <t>Responsable de l'action</t>
  </si>
  <si>
    <t>Délai</t>
  </si>
  <si>
    <t>Coût</t>
  </si>
  <si>
    <t>Efficace</t>
  </si>
  <si>
    <t>Date</t>
  </si>
  <si>
    <t>Critères</t>
  </si>
  <si>
    <t xml:space="preserve">Stratégie et pilotage </t>
  </si>
  <si>
    <t>- Insatisfaction des clients</t>
  </si>
  <si>
    <t>Non respect des programmes, non respect des engagements contractuels</t>
  </si>
  <si>
    <t>le dispositif existe mais est incomplet
Des contrôles sont réalisés et formalisés</t>
  </si>
  <si>
    <t>Pas critique</t>
  </si>
  <si>
    <t xml:space="preserve">R.RABIER / K.CHENNOUF </t>
  </si>
  <si>
    <t>-Perte financière</t>
  </si>
  <si>
    <r>
      <t xml:space="preserve">Mauvaise maîtrise des coûts, Mauvaise Planification, mauvaise estimation des budgets, </t>
    </r>
    <r>
      <rPr>
        <sz val="11"/>
        <color rgb="FFFF0000"/>
        <rFont val="Calibri"/>
        <family val="2"/>
        <scheme val="minor"/>
      </rPr>
      <t xml:space="preserve">crise sanitaire, réduction des commandes </t>
    </r>
  </si>
  <si>
    <t>Le dispositif  existe
Les contrôles sont réalisés et formalisés</t>
  </si>
  <si>
    <t xml:space="preserve">-Détérioration de l’image et de la notoriété </t>
  </si>
  <si>
    <t>Détérioration de la qualité de la formation</t>
  </si>
  <si>
    <t>- Non atteinte des résultats escomptés</t>
  </si>
  <si>
    <t>Mauvaise planification, Modification des commandes</t>
  </si>
  <si>
    <t>le dispositif existe mais est incomplet Des contrôles sont réalisés régulièrement mais ne sont pas formalisés</t>
  </si>
  <si>
    <t>Peu critique</t>
  </si>
  <si>
    <t>Diminuer le risque</t>
  </si>
  <si>
    <t>Replanification des commandes, Relance des commanditaires, Prudence budgétaire, Suivi et anticipation</t>
  </si>
  <si>
    <t>En continu</t>
  </si>
  <si>
    <t>OUI</t>
  </si>
  <si>
    <t>les résultats 2022 améliorer par rapport aux prévusions</t>
  </si>
  <si>
    <t>-Perte d’un client important</t>
  </si>
  <si>
    <r>
      <t>Insatisfaction, disparition du besoin, Manque de fidèlisation,</t>
    </r>
    <r>
      <rPr>
        <sz val="11"/>
        <color rgb="FFFF0000"/>
        <rFont val="Calibri"/>
        <family val="2"/>
        <scheme val="minor"/>
      </rPr>
      <t xml:space="preserve"> Crise sanitaire </t>
    </r>
  </si>
  <si>
    <t>Aucun dispositif/ Aucun contrôle / analyse n'est pas réalisée</t>
  </si>
  <si>
    <t>Diversification des clients</t>
  </si>
  <si>
    <t>En continu (Action suivi dans JAM  PS GRC )</t>
  </si>
  <si>
    <t>Etudier la faisabilité de prévisions à moyen terme</t>
  </si>
  <si>
    <r>
      <t>En continu</t>
    </r>
    <r>
      <rPr>
        <sz val="11"/>
        <color rgb="FFFF0000"/>
        <rFont val="Calibri"/>
        <family val="2"/>
        <scheme val="minor"/>
      </rPr>
      <t xml:space="preserve"> (Action suivi dans JAM  PS GRC )</t>
    </r>
  </si>
  <si>
    <t>Lancer une enquête de SATCLI</t>
  </si>
  <si>
    <t>C.ELMARAHI</t>
  </si>
  <si>
    <t>chaque année</t>
  </si>
  <si>
    <t xml:space="preserve">les résultats de satisfaction client + indicateur en amélioration </t>
  </si>
  <si>
    <r>
      <rPr>
        <b/>
        <sz val="18"/>
        <color theme="4"/>
        <rFont val="Gabriola"/>
        <family val="5"/>
      </rPr>
      <t xml:space="preserve">Probabilité </t>
    </r>
    <r>
      <rPr>
        <b/>
        <sz val="18"/>
        <color theme="9"/>
        <rFont val="Gabriola"/>
        <family val="5"/>
      </rPr>
      <t xml:space="preserve"> </t>
    </r>
    <r>
      <rPr>
        <b/>
        <sz val="14"/>
        <color theme="9"/>
        <rFont val="Gabriola"/>
        <family val="5"/>
      </rPr>
      <t xml:space="preserve">: c'est-à-dire la fréquence d'apparition de ce risque </t>
    </r>
  </si>
  <si>
    <r>
      <rPr>
        <b/>
        <sz val="18"/>
        <color theme="4"/>
        <rFont val="Gabriola"/>
        <family val="5"/>
      </rPr>
      <t>Gravité</t>
    </r>
    <r>
      <rPr>
        <b/>
        <sz val="14"/>
        <color theme="9"/>
        <rFont val="Gabriola"/>
        <family val="5"/>
      </rPr>
      <t xml:space="preserve"> : mesure les effets sur les cibles de l’accident (il a des conséquences plus ou moins importantes). </t>
    </r>
  </si>
  <si>
    <r>
      <rPr>
        <b/>
        <sz val="18"/>
        <color theme="4"/>
        <rFont val="Gabriola"/>
        <family val="5"/>
      </rPr>
      <t>Degré de maîtrise:</t>
    </r>
    <r>
      <rPr>
        <b/>
        <sz val="14"/>
        <color theme="9"/>
        <rFont val="Gabriola"/>
        <family val="5"/>
      </rPr>
      <t>ter le risque entrant.</t>
    </r>
  </si>
  <si>
    <t>Probabilité</t>
  </si>
  <si>
    <t xml:space="preserve">Définition </t>
  </si>
  <si>
    <t xml:space="preserve">Gravité </t>
  </si>
  <si>
    <t>DM</t>
  </si>
  <si>
    <t>Très rare</t>
  </si>
  <si>
    <t>1 fois tous les 5 ans</t>
  </si>
  <si>
    <t>Mineure</t>
  </si>
  <si>
    <t>Conséquence très limitée</t>
  </si>
  <si>
    <t>Aucun dispositif n'existeAucun dispositif n'existe
Aucun contrôle / analyse n'est réalisé
Aucun contrôle / analyse n'est réalisé</t>
  </si>
  <si>
    <t>Aucun dispositif n'existe
Aucun contrôle / analyse n'est réalisé</t>
  </si>
  <si>
    <t xml:space="preserve">
Des contrôles sont réalisés régulièrement mais ne sont pas formalisés</t>
  </si>
  <si>
    <t xml:space="preserve">Rare </t>
  </si>
  <si>
    <t>1 fois tous les 1 an</t>
  </si>
  <si>
    <t>Des contrôles sont réalisés régulièrement mais ne sont pas formalisés</t>
  </si>
  <si>
    <t>Significative</t>
  </si>
  <si>
    <t>Dommage visible</t>
  </si>
  <si>
    <t xml:space="preserve">Peu fréquent </t>
  </si>
  <si>
    <t xml:space="preserve">1 fois par 3 mois </t>
  </si>
  <si>
    <t xml:space="preserve">Fréquent </t>
  </si>
  <si>
    <t xml:space="preserve">1 fois par semaine </t>
  </si>
  <si>
    <t xml:space="preserve">Grave </t>
  </si>
  <si>
    <t>Dommage important</t>
  </si>
  <si>
    <t xml:space="preserve">Critique </t>
  </si>
  <si>
    <t>dommage irréversible</t>
  </si>
  <si>
    <t xml:space="preserve">Aucun dispositif/ Aucun contrôle / analyse n'est réalisé
</t>
  </si>
  <si>
    <t>Note</t>
  </si>
  <si>
    <t>Signification</t>
  </si>
  <si>
    <t>Défectueux</t>
  </si>
  <si>
    <t>A renforcer</t>
  </si>
  <si>
    <t>Globalement Maitrisé</t>
  </si>
  <si>
    <t>12≤C≤16</t>
  </si>
  <si>
    <t>Très critique</t>
  </si>
  <si>
    <t>8≤C&lt;12</t>
  </si>
  <si>
    <t>Critique</t>
  </si>
  <si>
    <t>4≤C&lt;8</t>
  </si>
  <si>
    <t>C&lt;4</t>
  </si>
  <si>
    <t xml:space="preserve">Matrice d’évaluation de la profitabilité des opportunités </t>
  </si>
  <si>
    <t>Réf: MQ-ARO02 V01</t>
  </si>
  <si>
    <t>PS Management &amp; Qualité</t>
  </si>
  <si>
    <t>Date d'application: 13/06/2023</t>
  </si>
  <si>
    <t>Mis à jour le: 13/06/2023</t>
  </si>
  <si>
    <t>Par :RSMQ</t>
  </si>
  <si>
    <t>Identification de l'opportunité</t>
  </si>
  <si>
    <t>Analyse</t>
  </si>
  <si>
    <t>Evaluation</t>
  </si>
  <si>
    <t>Priorité</t>
  </si>
  <si>
    <t xml:space="preserve">Observations </t>
  </si>
  <si>
    <t>I</t>
  </si>
  <si>
    <t>Stratégie &amp; ingénierie</t>
  </si>
  <si>
    <t>Développement du transport urbain (tramway) au Maroc</t>
  </si>
  <si>
    <t>Possibilité de former les opérateurs sur …..</t>
  </si>
  <si>
    <t>Intérêt significatif</t>
  </si>
  <si>
    <t xml:space="preserve">Avoir accord  pour engager l'investissement  </t>
  </si>
  <si>
    <t xml:space="preserve">R.RABIER 
K.CHENNOUF </t>
  </si>
  <si>
    <t xml:space="preserve">cf au budget d'investissement
2023-2025 </t>
  </si>
  <si>
    <t>Reprendre contacte avec les opérateurs de TRAM Rabat et Casa</t>
  </si>
  <si>
    <t>Préparer un catalogue de formation relatif au transport urbain</t>
  </si>
  <si>
    <t xml:space="preserve">Digital learning </t>
  </si>
  <si>
    <t>Développement des nouvelles fonctionnalités et attentes stagiaires en matière de formation</t>
  </si>
  <si>
    <t>Intérêt moyen</t>
  </si>
  <si>
    <t xml:space="preserve">Digitaliser progressivement le catalogue de formation IFF </t>
  </si>
  <si>
    <t>2023-2025</t>
  </si>
  <si>
    <t>Gestion des relations clients</t>
  </si>
  <si>
    <r>
      <rPr>
        <sz val="11"/>
        <color rgb="FFFF0000"/>
        <rFont val="Calibri"/>
        <family val="2"/>
        <scheme val="minor"/>
      </rPr>
      <t>Croissance générale du secteur ferroviaire :</t>
    </r>
    <r>
      <rPr>
        <sz val="11"/>
        <color theme="1"/>
        <rFont val="Calibri"/>
        <family val="2"/>
        <scheme val="minor"/>
      </rPr>
      <t xml:space="preserve"> orientation SNCF et ONCF favorable au développement du portefeuille clientèle
</t>
    </r>
  </si>
  <si>
    <t xml:space="preserve">Orientation SNCF et ONCF favorable au développement </t>
  </si>
  <si>
    <t xml:space="preserve">Séminaire  stratégique IFF/ Actionnaire le 11 mai  
</t>
  </si>
  <si>
    <t>mai - juin 2023</t>
  </si>
  <si>
    <t>Définition d'un plan d'action relative aux  axes stratégique</t>
  </si>
  <si>
    <t xml:space="preserve">Démarche Anglophone  : traduction des modules de formation IFF  en anglais  </t>
  </si>
  <si>
    <t xml:space="preserve">Sociétés dédiées TER SNCF 
</t>
  </si>
  <si>
    <t xml:space="preserve">Module SNCF avec tache essentielle de sécurité </t>
  </si>
  <si>
    <t>Stratégie</t>
  </si>
  <si>
    <t>IFF est présent et dynamique dans un réseau de centre de formation ferroviaires d’université, Ecole,</t>
  </si>
  <si>
    <t>Communication, notoriété …</t>
  </si>
  <si>
    <t>Étude de participation des experts IFF à un master ferroviaire de  PRI</t>
  </si>
  <si>
    <t xml:space="preserve">Association des professionnels du monde ferroviaires </t>
  </si>
  <si>
    <t>Développement commercial, présence…</t>
  </si>
  <si>
    <t>Adhésion de l'IFF au cluster de ferroviaire 
MOU IFF /UIC……</t>
  </si>
  <si>
    <t>intérêt de l'opportunité</t>
  </si>
  <si>
    <t>Profitabilité (PF)</t>
  </si>
  <si>
    <t>Priorité de l'intérêt de l'opportunité</t>
  </si>
  <si>
    <t>Mineure= 1</t>
  </si>
  <si>
    <t>Moyenne=2</t>
  </si>
  <si>
    <t>Significative =3</t>
  </si>
  <si>
    <t>coût(ct)</t>
  </si>
  <si>
    <t xml:space="preserve">Fort =1 </t>
  </si>
  <si>
    <t xml:space="preserve">6 _9 </t>
  </si>
  <si>
    <t>3_4</t>
  </si>
  <si>
    <t>Faible =3</t>
  </si>
  <si>
    <t>1_2</t>
  </si>
  <si>
    <t>Intérêt faible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</si>
</sst>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9"/>
      <name val="Gabriola"/>
      <family val="5"/>
    </font>
    <font>
      <b/>
      <sz val="18"/>
      <color theme="9"/>
      <name val="Gabriola"/>
      <family val="5"/>
    </font>
    <font>
      <b/>
      <sz val="18"/>
      <color theme="4"/>
      <name val="Gabriola"/>
      <family val="5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9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4" borderId="4" xfId="0" applyFont="1" applyFill="1" applyBorder="1"/>
    <xf numFmtId="0" fontId="6" fillId="4" borderId="4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4" borderId="6" xfId="0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1" fillId="10" borderId="0" xfId="0" applyFont="1" applyFill="1"/>
    <xf numFmtId="0" fontId="1" fillId="10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/>
    <xf numFmtId="0" fontId="6" fillId="9" borderId="0" xfId="0" applyFont="1" applyFill="1"/>
    <xf numFmtId="0" fontId="0" fillId="9" borderId="0" xfId="0" applyFill="1"/>
    <xf numFmtId="2" fontId="0" fillId="0" borderId="1" xfId="0" applyNumberFormat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6" fillId="8" borderId="0" xfId="0" applyFont="1" applyFill="1"/>
    <xf numFmtId="0" fontId="0" fillId="8" borderId="0" xfId="0" applyFill="1"/>
    <xf numFmtId="0" fontId="6" fillId="11" borderId="0" xfId="0" applyFont="1" applyFill="1"/>
    <xf numFmtId="0" fontId="0" fillId="11" borderId="0" xfId="0" applyFill="1"/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quotePrefix="1" applyFont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top" wrapText="1"/>
    </xf>
    <xf numFmtId="0" fontId="0" fillId="4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2" fillId="0" borderId="0" xfId="0" applyFont="1"/>
    <xf numFmtId="14" fontId="0" fillId="0" borderId="1" xfId="0" applyNumberFormat="1" applyBorder="1"/>
    <xf numFmtId="0" fontId="0" fillId="8" borderId="1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13" xfId="0" quotePrefix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11" xfId="0" quotePrefix="1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7" fillId="0" borderId="11" xfId="0" quotePrefix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5" fillId="0" borderId="0" xfId="0" quotePrefix="1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9" fillId="4" borderId="5" xfId="0" applyFont="1" applyFill="1" applyBorder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4" borderId="5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2" fillId="0" borderId="11" xfId="0" quotePrefix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0" fillId="0" borderId="11" xfId="0" quotePrefix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</cellXfs>
  <cellStyles count="46">
    <cellStyle name="Lien hypertexte" xfId="26" builtinId="8" hidden="1"/>
    <cellStyle name="Lien hypertexte" xfId="28" builtinId="8" hidden="1"/>
    <cellStyle name="Lien hypertexte" xfId="30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2" builtinId="8" hidden="1"/>
    <cellStyle name="Lien hypertexte" xfId="44" builtinId="8" hidden="1"/>
    <cellStyle name="Lien hypertexte" xfId="40" builtinId="8" hidden="1"/>
    <cellStyle name="Lien hypertexte" xfId="32" builtinId="8" hidden="1"/>
    <cellStyle name="Lien hypertexte" xfId="24" builtinId="8" hidden="1"/>
    <cellStyle name="Lien hypertexte" xfId="12" builtinId="8" hidden="1"/>
    <cellStyle name="Lien hypertexte" xfId="14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16" builtinId="8" hidden="1"/>
    <cellStyle name="Lien hypertexte" xfId="8" builtinId="8" hidden="1"/>
    <cellStyle name="Lien hypertexte" xfId="10" builtinId="8" hidden="1"/>
    <cellStyle name="Lien hypertexte" xfId="6" builtinId="8" hidden="1"/>
    <cellStyle name="Lien hypertexte" xfId="3" builtinId="8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39" builtinId="9" hidden="1"/>
    <cellStyle name="Lien hypertexte visité" xfId="19" builtinId="9" hidden="1"/>
    <cellStyle name="Lien hypertexte visité" xfId="21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23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7" builtinId="9" hidden="1"/>
    <cellStyle name="Lien hypertexte visité" xfId="9" builtinId="9" hidden="1"/>
    <cellStyle name="Lien hypertexte visité" xfId="5" builtinId="9" hidden="1"/>
    <cellStyle name="Neutre 2" xfId="2" xr:uid="{00000000-0005-0000-0000-00002A000000}"/>
    <cellStyle name="Normal" xfId="0" builtinId="0"/>
    <cellStyle name="Normal 2" xfId="4" xr:uid="{00000000-0005-0000-0000-00002C000000}"/>
    <cellStyle name="Satisfaisant 2" xfId="1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7B399.C6E47C7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7AFA4.D2D23D9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440531</xdr:colOff>
      <xdr:row>9</xdr:row>
      <xdr:rowOff>11907</xdr:rowOff>
    </xdr:from>
    <xdr:to>
      <xdr:col>2</xdr:col>
      <xdr:colOff>2069306</xdr:colOff>
      <xdr:row>10</xdr:row>
      <xdr:rowOff>217488</xdr:rowOff>
    </xdr:to>
    <xdr:pic>
      <xdr:nvPicPr>
        <xdr:cNvPr id="3" name="Image 2" descr="cid:image001.png@01D6D85A.E82C4540">
          <a:extLst>
            <a:ext uri="{FF2B5EF4-FFF2-40B4-BE49-F238E27FC236}">
              <a16:creationId xmlns:a16="http://schemas.microsoft.com/office/drawing/2014/main" id="{948D612F-DC76-4F85-A954-0E036EEEEFA6}"/>
            </a:ext>
          </a:extLst>
        </xdr:cNvPr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246"/>
        <a:stretch>
          <a:fillRect/>
        </a:stretch>
      </xdr:blipFill>
      <xdr:spPr bwMode="auto">
        <a:xfrm>
          <a:off x="4250531" y="1631157"/>
          <a:ext cx="1628775" cy="7239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869155</xdr:colOff>
      <xdr:row>8</xdr:row>
      <xdr:rowOff>130968</xdr:rowOff>
    </xdr:from>
    <xdr:to>
      <xdr:col>1</xdr:col>
      <xdr:colOff>1682750</xdr:colOff>
      <xdr:row>11</xdr:row>
      <xdr:rowOff>25400</xdr:rowOff>
    </xdr:to>
    <xdr:pic>
      <xdr:nvPicPr>
        <xdr:cNvPr id="2" name="Image 1" descr="cid:image001.png@01D7AFA4.D2D23D90">
          <a:extLst>
            <a:ext uri="{FF2B5EF4-FFF2-40B4-BE49-F238E27FC236}">
              <a16:creationId xmlns:a16="http://schemas.microsoft.com/office/drawing/2014/main" id="{86F689B3-1F0D-42CD-8386-5DA5150E699D}"/>
            </a:ext>
          </a:extLst>
        </xdr:cNvPr>
        <xdr:cNvPicPr/>
      </xdr:nvPicPr>
      <xdr:blipFill rotWithShape="1"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009"/>
        <a:stretch>
          <a:fillRect/>
        </a:stretch>
      </xdr:blipFill>
      <xdr:spPr bwMode="auto">
        <a:xfrm>
          <a:off x="2142330" y="1578768"/>
          <a:ext cx="819945" cy="5262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S23"/>
  <sheetViews>
    <sheetView showGridLines="0" topLeftCell="A10" zoomScaleNormal="100" workbookViewId="0">
      <pane xSplit="1" ySplit="7" topLeftCell="C17" activePane="bottomRight" state="frozen"/>
      <selection pane="bottomRight" activeCell="C13" sqref="C13"/>
      <selection pane="bottomLeft" activeCell="A14" sqref="A14"/>
      <selection pane="topRight" activeCell="B10" sqref="B10"/>
    </sheetView>
  </sheetViews>
  <sheetFormatPr defaultColWidth="11.42578125" defaultRowHeight="14.45"/>
  <cols>
    <col min="1" max="1" width="17.42578125" style="18" customWidth="1"/>
    <col min="2" max="2" width="40.42578125" style="16" customWidth="1"/>
    <col min="3" max="3" width="34.7109375" style="16" customWidth="1"/>
    <col min="4" max="4" width="5.5703125" style="17" customWidth="1"/>
    <col min="5" max="5" width="5.140625" style="17" customWidth="1"/>
    <col min="6" max="6" width="4.5703125" style="17" customWidth="1"/>
    <col min="7" max="7" width="33.7109375" style="16" customWidth="1"/>
    <col min="8" max="8" width="18.7109375" style="16" customWidth="1"/>
    <col min="9" max="9" width="9.7109375" style="17" customWidth="1"/>
    <col min="10" max="10" width="11.7109375" style="17" customWidth="1"/>
    <col min="11" max="11" width="17.28515625" style="17" customWidth="1"/>
    <col min="12" max="12" width="20.5703125" customWidth="1"/>
    <col min="13" max="13" width="22.28515625" style="9" customWidth="1"/>
    <col min="14" max="14" width="23.85546875" style="9" customWidth="1"/>
    <col min="15" max="15" width="22.140625" customWidth="1"/>
    <col min="19" max="19" width="23.85546875" customWidth="1"/>
  </cols>
  <sheetData>
    <row r="9" spans="1:19" ht="15" thickBot="1"/>
    <row r="10" spans="1:19" ht="40.5" customHeight="1" thickBot="1">
      <c r="C10" s="80"/>
      <c r="D10" s="89" t="s">
        <v>0</v>
      </c>
      <c r="E10" s="90"/>
      <c r="F10" s="90"/>
      <c r="G10" s="90"/>
      <c r="H10" s="90"/>
      <c r="I10" s="90"/>
      <c r="J10" s="90"/>
      <c r="K10" s="90"/>
      <c r="L10" s="90"/>
      <c r="M10" s="91"/>
      <c r="N10" s="82" t="s">
        <v>1</v>
      </c>
      <c r="O10" s="83"/>
      <c r="P10" s="84"/>
    </row>
    <row r="11" spans="1:19" ht="34.5" customHeight="1" thickBot="1">
      <c r="C11" s="81"/>
      <c r="D11" s="92" t="s">
        <v>2</v>
      </c>
      <c r="E11" s="93"/>
      <c r="F11" s="93"/>
      <c r="G11" s="93"/>
      <c r="H11" s="93"/>
      <c r="I11" s="93"/>
      <c r="J11" s="93"/>
      <c r="K11" s="93"/>
      <c r="L11" s="93"/>
      <c r="M11" s="94"/>
      <c r="N11" s="85" t="s">
        <v>3</v>
      </c>
      <c r="O11" s="83"/>
      <c r="P11" s="84"/>
    </row>
    <row r="12" spans="1:19">
      <c r="G12"/>
      <c r="H12"/>
    </row>
    <row r="13" spans="1:19" s="40" customFormat="1" ht="31.5" customHeight="1">
      <c r="A13" s="38"/>
      <c r="B13" s="36"/>
      <c r="C13" s="41" t="s">
        <v>4</v>
      </c>
      <c r="D13" s="39"/>
      <c r="E13" s="39"/>
      <c r="F13" s="39"/>
      <c r="H13" s="36"/>
      <c r="I13" s="39"/>
      <c r="J13" s="39"/>
      <c r="K13" s="39"/>
      <c r="M13" s="98" t="s">
        <v>5</v>
      </c>
      <c r="N13" s="98"/>
    </row>
    <row r="14" spans="1:19" ht="15.75" customHeight="1">
      <c r="G14" s="37"/>
    </row>
    <row r="15" spans="1:19" s="19" customFormat="1">
      <c r="A15" s="70" t="s">
        <v>6</v>
      </c>
      <c r="B15" s="70" t="s">
        <v>7</v>
      </c>
      <c r="C15" s="70" t="s">
        <v>8</v>
      </c>
      <c r="D15" s="69" t="s">
        <v>9</v>
      </c>
      <c r="E15" s="69"/>
      <c r="F15" s="69"/>
      <c r="G15" s="70" t="s">
        <v>10</v>
      </c>
      <c r="H15" s="70"/>
      <c r="I15" s="70" t="s">
        <v>11</v>
      </c>
      <c r="J15" s="70" t="s">
        <v>12</v>
      </c>
      <c r="K15" s="71" t="s">
        <v>13</v>
      </c>
      <c r="L15" s="70" t="s">
        <v>14</v>
      </c>
      <c r="M15" s="69" t="s">
        <v>15</v>
      </c>
      <c r="N15" s="69"/>
      <c r="O15" s="69"/>
      <c r="P15" s="69"/>
      <c r="Q15" s="69" t="s">
        <v>16</v>
      </c>
      <c r="R15" s="69"/>
      <c r="S15" s="69"/>
    </row>
    <row r="16" spans="1:19" s="19" customFormat="1">
      <c r="A16" s="71"/>
      <c r="B16" s="70"/>
      <c r="C16" s="70"/>
      <c r="D16" s="20" t="s">
        <v>17</v>
      </c>
      <c r="E16" s="20" t="s">
        <v>18</v>
      </c>
      <c r="F16" s="20" t="s">
        <v>19</v>
      </c>
      <c r="G16" s="21"/>
      <c r="H16" s="21" t="s">
        <v>20</v>
      </c>
      <c r="I16" s="70"/>
      <c r="J16" s="70"/>
      <c r="K16" s="72"/>
      <c r="L16" s="70"/>
      <c r="M16" s="22" t="s">
        <v>21</v>
      </c>
      <c r="N16" s="22" t="s">
        <v>22</v>
      </c>
      <c r="O16" s="23" t="s">
        <v>23</v>
      </c>
      <c r="P16" s="23" t="s">
        <v>24</v>
      </c>
      <c r="Q16" s="24" t="s">
        <v>25</v>
      </c>
      <c r="R16" s="24" t="s">
        <v>26</v>
      </c>
      <c r="S16" s="24" t="s">
        <v>27</v>
      </c>
    </row>
    <row r="17" spans="1:19" ht="53.45" customHeight="1">
      <c r="A17" s="66" t="s">
        <v>28</v>
      </c>
      <c r="B17" s="35" t="s">
        <v>29</v>
      </c>
      <c r="C17" s="14" t="s">
        <v>30</v>
      </c>
      <c r="D17" s="15">
        <v>4</v>
      </c>
      <c r="E17" s="15">
        <v>2</v>
      </c>
      <c r="F17" s="15">
        <f>E17*D17</f>
        <v>8</v>
      </c>
      <c r="G17" s="14" t="s">
        <v>31</v>
      </c>
      <c r="H17" s="14" t="str">
        <f xml:space="preserve"> IFERROR(INDEX('Eval du niveau de maîtrise'!$B$3:$B$6,MATCH('Analyse des risques'!G17,'Eval du niveau de maîtrise'!$C$3:$C$6,0)),"")</f>
        <v>Globalement Maitrisé</v>
      </c>
      <c r="I17" s="15">
        <f xml:space="preserve"> IFERROR(INDEX('Eval du niveau de maîtrise'!$A$3:$A$6,MATCH('Analyse des risques'!H17,'Eval du niveau de maîtrise'!$B$3:$B$6,0)),"")</f>
        <v>3</v>
      </c>
      <c r="J17" s="27">
        <f t="shared" ref="J17:J21" si="0">F17/I17</f>
        <v>2.6666666666666665</v>
      </c>
      <c r="K17" s="29" t="s">
        <v>32</v>
      </c>
      <c r="L17" s="1"/>
      <c r="M17" s="2"/>
      <c r="N17" s="14" t="s">
        <v>33</v>
      </c>
      <c r="O17" s="1"/>
      <c r="P17" s="1"/>
      <c r="Q17" s="1"/>
      <c r="R17" s="1"/>
      <c r="S17" s="1"/>
    </row>
    <row r="18" spans="1:19" ht="74.45" customHeight="1">
      <c r="A18" s="67"/>
      <c r="B18" s="35" t="s">
        <v>34</v>
      </c>
      <c r="C18" s="14" t="s">
        <v>35</v>
      </c>
      <c r="D18" s="15">
        <v>4</v>
      </c>
      <c r="E18" s="46">
        <v>2</v>
      </c>
      <c r="F18" s="15">
        <f t="shared" ref="F18:F21" si="1">E18*D18</f>
        <v>8</v>
      </c>
      <c r="G18" s="14" t="s">
        <v>36</v>
      </c>
      <c r="H18" s="47" t="str">
        <f xml:space="preserve"> 'Analyse des risques'!H17</f>
        <v>Globalement Maitrisé</v>
      </c>
      <c r="I18" s="46">
        <f xml:space="preserve"> IFERROR(INDEX('Eval du niveau de maîtrise'!$A$3:$A$6,MATCH('Analyse des risques'!H18,'Eval du niveau de maîtrise'!$B$3:$B$6,0)),"")</f>
        <v>3</v>
      </c>
      <c r="J18" s="48">
        <f t="shared" si="0"/>
        <v>2.6666666666666665</v>
      </c>
      <c r="K18" s="29" t="s">
        <v>32</v>
      </c>
      <c r="L18" s="1"/>
      <c r="M18" s="2"/>
      <c r="N18" s="14" t="s">
        <v>33</v>
      </c>
      <c r="O18" s="1"/>
      <c r="P18" s="1"/>
      <c r="Q18" s="1"/>
      <c r="R18" s="1"/>
      <c r="S18" s="1"/>
    </row>
    <row r="19" spans="1:19" ht="43.5">
      <c r="A19" s="67"/>
      <c r="B19" s="35" t="s">
        <v>37</v>
      </c>
      <c r="C19" s="14" t="s">
        <v>38</v>
      </c>
      <c r="D19" s="15">
        <v>4</v>
      </c>
      <c r="E19" s="15">
        <v>1</v>
      </c>
      <c r="F19" s="15">
        <f t="shared" si="1"/>
        <v>4</v>
      </c>
      <c r="G19" s="14" t="s">
        <v>36</v>
      </c>
      <c r="H19" s="14" t="str">
        <f xml:space="preserve"> IFERROR(INDEX('Eval du niveau de maîtrise'!$B$3:$B$6,MATCH('Analyse des risques'!G19,'Eval du niveau de maîtrise'!$C$3:$C$6,0)),"")</f>
        <v>Efficace</v>
      </c>
      <c r="I19" s="15">
        <f xml:space="preserve"> IFERROR(INDEX('Eval du niveau de maîtrise'!$A$3:$A$6,MATCH('Analyse des risques'!H19,'Eval du niveau de maîtrise'!$B$3:$B$6,0)),"")</f>
        <v>4</v>
      </c>
      <c r="J19" s="15">
        <f t="shared" si="0"/>
        <v>1</v>
      </c>
      <c r="K19" s="29" t="s">
        <v>32</v>
      </c>
      <c r="L19" s="1"/>
      <c r="M19" s="2"/>
      <c r="N19" s="14" t="s">
        <v>33</v>
      </c>
      <c r="O19" s="1"/>
      <c r="P19" s="1"/>
      <c r="Q19" s="1"/>
      <c r="R19" s="1"/>
      <c r="S19" s="1"/>
    </row>
    <row r="20" spans="1:19" ht="72.599999999999994">
      <c r="A20" s="67"/>
      <c r="B20" s="35" t="s">
        <v>39</v>
      </c>
      <c r="C20" s="14" t="s">
        <v>40</v>
      </c>
      <c r="D20" s="15">
        <v>4</v>
      </c>
      <c r="E20" s="15">
        <v>3</v>
      </c>
      <c r="F20" s="15">
        <f t="shared" si="1"/>
        <v>12</v>
      </c>
      <c r="G20" s="14" t="s">
        <v>41</v>
      </c>
      <c r="H20" s="47" t="str">
        <f xml:space="preserve"> 'Analyse des risques'!H18</f>
        <v>Globalement Maitrisé</v>
      </c>
      <c r="I20" s="46">
        <f xml:space="preserve"> IFERROR(INDEX('Eval du niveau de maîtrise'!$A$3:$A$6,MATCH('Analyse des risques'!H20,'Eval du niveau de maîtrise'!$B$3:$B$6,0)),"")</f>
        <v>3</v>
      </c>
      <c r="J20" s="15">
        <f t="shared" si="0"/>
        <v>4</v>
      </c>
      <c r="K20" s="28" t="s">
        <v>42</v>
      </c>
      <c r="L20" s="34" t="s">
        <v>43</v>
      </c>
      <c r="M20" s="2" t="s">
        <v>44</v>
      </c>
      <c r="N20" s="14" t="s">
        <v>33</v>
      </c>
      <c r="O20" s="15" t="s">
        <v>45</v>
      </c>
      <c r="P20" s="1"/>
      <c r="Q20" s="1" t="s">
        <v>46</v>
      </c>
      <c r="R20" s="61">
        <v>45272</v>
      </c>
      <c r="S20" s="49" t="s">
        <v>47</v>
      </c>
    </row>
    <row r="21" spans="1:19" s="17" customFormat="1" ht="29.1">
      <c r="A21" s="67"/>
      <c r="B21" s="77" t="s">
        <v>48</v>
      </c>
      <c r="C21" s="95" t="s">
        <v>49</v>
      </c>
      <c r="D21" s="73">
        <v>4</v>
      </c>
      <c r="E21" s="73">
        <v>1</v>
      </c>
      <c r="F21" s="73">
        <f t="shared" si="1"/>
        <v>4</v>
      </c>
      <c r="G21" s="95" t="s">
        <v>50</v>
      </c>
      <c r="H21" s="86" t="str">
        <f xml:space="preserve"> 'Eval du niveau de maîtrise'!B4</f>
        <v>A renforcer</v>
      </c>
      <c r="I21" s="86">
        <f xml:space="preserve"> IFERROR(INDEX('Eval du niveau de maîtrise'!$A$3:$A$6,MATCH('Analyse des risques'!H21,'Eval du niveau de maîtrise'!$B$3:$B$6,0)),"")</f>
        <v>2</v>
      </c>
      <c r="J21" s="73">
        <f t="shared" si="0"/>
        <v>2</v>
      </c>
      <c r="K21" s="74" t="s">
        <v>42</v>
      </c>
      <c r="L21" s="73" t="s">
        <v>43</v>
      </c>
      <c r="M21" s="14" t="s">
        <v>51</v>
      </c>
      <c r="N21" s="14" t="s">
        <v>33</v>
      </c>
      <c r="O21" s="47" t="s">
        <v>52</v>
      </c>
      <c r="P21" s="15"/>
      <c r="Q21" s="15"/>
      <c r="R21" s="15"/>
      <c r="S21" s="15"/>
    </row>
    <row r="22" spans="1:19" s="17" customFormat="1" ht="46.5" customHeight="1">
      <c r="A22" s="67"/>
      <c r="B22" s="78"/>
      <c r="C22" s="96"/>
      <c r="D22" s="67"/>
      <c r="E22" s="67"/>
      <c r="F22" s="67"/>
      <c r="G22" s="96"/>
      <c r="H22" s="87"/>
      <c r="I22" s="87"/>
      <c r="J22" s="67"/>
      <c r="K22" s="75"/>
      <c r="L22" s="67"/>
      <c r="M22" s="14" t="s">
        <v>53</v>
      </c>
      <c r="N22" s="14" t="s">
        <v>33</v>
      </c>
      <c r="O22" s="14" t="s">
        <v>54</v>
      </c>
      <c r="P22" s="15"/>
      <c r="Q22" s="15"/>
      <c r="R22" s="15"/>
      <c r="S22" s="15"/>
    </row>
    <row r="23" spans="1:19" s="17" customFormat="1" ht="43.5">
      <c r="A23" s="68"/>
      <c r="B23" s="79"/>
      <c r="C23" s="97"/>
      <c r="D23" s="68"/>
      <c r="E23" s="68"/>
      <c r="F23" s="68"/>
      <c r="G23" s="97"/>
      <c r="H23" s="88"/>
      <c r="I23" s="88"/>
      <c r="J23" s="68"/>
      <c r="K23" s="76"/>
      <c r="L23" s="68"/>
      <c r="M23" s="14" t="s">
        <v>55</v>
      </c>
      <c r="N23" s="42" t="s">
        <v>56</v>
      </c>
      <c r="O23" s="43" t="s">
        <v>57</v>
      </c>
      <c r="P23" s="44"/>
      <c r="Q23" s="44" t="s">
        <v>46</v>
      </c>
      <c r="R23" s="45">
        <v>45272</v>
      </c>
      <c r="S23" s="50" t="s">
        <v>58</v>
      </c>
    </row>
  </sheetData>
  <mergeCells count="29">
    <mergeCell ref="C10:C11"/>
    <mergeCell ref="N10:P10"/>
    <mergeCell ref="N11:P11"/>
    <mergeCell ref="I21:I23"/>
    <mergeCell ref="D10:M10"/>
    <mergeCell ref="D11:M11"/>
    <mergeCell ref="D21:D23"/>
    <mergeCell ref="C21:C23"/>
    <mergeCell ref="H21:H23"/>
    <mergeCell ref="G21:G23"/>
    <mergeCell ref="F21:F23"/>
    <mergeCell ref="E21:E23"/>
    <mergeCell ref="M13:N13"/>
    <mergeCell ref="A17:A23"/>
    <mergeCell ref="M15:P15"/>
    <mergeCell ref="Q15:S15"/>
    <mergeCell ref="G15:H15"/>
    <mergeCell ref="D15:F15"/>
    <mergeCell ref="I15:I16"/>
    <mergeCell ref="J15:J16"/>
    <mergeCell ref="L15:L16"/>
    <mergeCell ref="B15:B16"/>
    <mergeCell ref="A15:A16"/>
    <mergeCell ref="C15:C16"/>
    <mergeCell ref="K15:K16"/>
    <mergeCell ref="L21:L23"/>
    <mergeCell ref="K21:K23"/>
    <mergeCell ref="J21:J23"/>
    <mergeCell ref="B21:B23"/>
  </mergeCells>
  <pageMargins left="0.7" right="0.7" top="0.75" bottom="0.75" header="0.3" footer="0.3"/>
  <pageSetup paperSize="9" scale="4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'Eval du niveau de maîtrise'!$C$3:$C$6</xm:f>
          </x14:formula1>
          <xm:sqref>G17:G23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opLeftCell="A4" workbookViewId="0">
      <selection activeCell="E9" sqref="E9:F11"/>
    </sheetView>
  </sheetViews>
  <sheetFormatPr defaultColWidth="11.42578125" defaultRowHeight="14.45"/>
  <cols>
    <col min="14" max="14" width="18" customWidth="1"/>
    <col min="19" max="19" width="22" customWidth="1"/>
  </cols>
  <sheetData>
    <row r="1" spans="1:19">
      <c r="A1" s="107" t="s">
        <v>59</v>
      </c>
      <c r="B1" s="108"/>
      <c r="C1" s="108"/>
      <c r="D1" s="108"/>
      <c r="E1" s="108"/>
      <c r="F1" s="108"/>
      <c r="G1" s="3"/>
      <c r="H1" s="105" t="s">
        <v>60</v>
      </c>
      <c r="I1" s="106"/>
      <c r="J1" s="106"/>
      <c r="K1" s="106"/>
      <c r="L1" s="106"/>
      <c r="M1" s="106"/>
      <c r="N1" s="3"/>
      <c r="O1" s="101" t="s">
        <v>61</v>
      </c>
      <c r="P1" s="102"/>
      <c r="Q1" s="102"/>
      <c r="R1" s="102"/>
    </row>
    <row r="2" spans="1:19">
      <c r="A2" s="107"/>
      <c r="B2" s="108"/>
      <c r="C2" s="108"/>
      <c r="D2" s="108"/>
      <c r="E2" s="108"/>
      <c r="F2" s="108"/>
      <c r="G2" s="3"/>
      <c r="H2" s="105"/>
      <c r="I2" s="106"/>
      <c r="J2" s="106"/>
      <c r="K2" s="106"/>
      <c r="L2" s="106"/>
      <c r="M2" s="106"/>
      <c r="N2" s="3"/>
      <c r="O2" s="101"/>
      <c r="P2" s="102"/>
      <c r="Q2" s="102"/>
      <c r="R2" s="102"/>
    </row>
    <row r="3" spans="1:1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>
      <c r="A4" s="103" t="s">
        <v>18</v>
      </c>
      <c r="B4" s="103"/>
      <c r="C4" s="103" t="s">
        <v>62</v>
      </c>
      <c r="D4" s="103"/>
      <c r="E4" s="103" t="s">
        <v>63</v>
      </c>
      <c r="F4" s="103"/>
      <c r="G4" s="3"/>
      <c r="H4" s="103" t="s">
        <v>17</v>
      </c>
      <c r="I4" s="103"/>
      <c r="J4" s="103" t="s">
        <v>64</v>
      </c>
      <c r="K4" s="103"/>
      <c r="L4" s="103" t="s">
        <v>63</v>
      </c>
      <c r="M4" s="103"/>
      <c r="N4" s="3"/>
      <c r="O4" s="103" t="s">
        <v>65</v>
      </c>
      <c r="P4" s="103"/>
      <c r="Q4" s="103" t="s">
        <v>11</v>
      </c>
      <c r="R4" s="103"/>
    </row>
    <row r="5" spans="1:19">
      <c r="A5" s="103"/>
      <c r="B5" s="103"/>
      <c r="C5" s="103"/>
      <c r="D5" s="103"/>
      <c r="E5" s="103"/>
      <c r="F5" s="103"/>
      <c r="G5" s="3"/>
      <c r="H5" s="103"/>
      <c r="I5" s="103"/>
      <c r="J5" s="103"/>
      <c r="K5" s="103"/>
      <c r="L5" s="103"/>
      <c r="M5" s="103"/>
      <c r="N5" s="3"/>
      <c r="O5" s="103"/>
      <c r="P5" s="103"/>
      <c r="Q5" s="103"/>
      <c r="R5" s="103"/>
    </row>
    <row r="6" spans="1:19" ht="15" customHeight="1">
      <c r="A6" s="100">
        <v>1</v>
      </c>
      <c r="B6" s="100"/>
      <c r="C6" s="100" t="s">
        <v>66</v>
      </c>
      <c r="D6" s="100"/>
      <c r="E6" s="100" t="s">
        <v>67</v>
      </c>
      <c r="F6" s="100"/>
      <c r="G6" s="3"/>
      <c r="H6" s="100">
        <v>1</v>
      </c>
      <c r="I6" s="100"/>
      <c r="J6" s="100" t="s">
        <v>68</v>
      </c>
      <c r="K6" s="100"/>
      <c r="L6" s="104" t="s">
        <v>69</v>
      </c>
      <c r="M6" s="104"/>
      <c r="N6" s="3"/>
      <c r="O6" s="100">
        <v>1</v>
      </c>
      <c r="P6" s="100"/>
      <c r="Q6" s="99" t="s">
        <v>70</v>
      </c>
      <c r="R6" s="100"/>
      <c r="S6" s="10" t="s">
        <v>71</v>
      </c>
    </row>
    <row r="7" spans="1:19" ht="15" customHeight="1">
      <c r="A7" s="100"/>
      <c r="B7" s="100"/>
      <c r="C7" s="100"/>
      <c r="D7" s="100"/>
      <c r="E7" s="100"/>
      <c r="F7" s="100"/>
      <c r="G7" s="3"/>
      <c r="H7" s="100"/>
      <c r="I7" s="100"/>
      <c r="J7" s="100"/>
      <c r="K7" s="100"/>
      <c r="L7" s="104"/>
      <c r="M7" s="104"/>
      <c r="N7" s="3"/>
      <c r="O7" s="100"/>
      <c r="P7" s="100"/>
      <c r="Q7" s="100"/>
      <c r="R7" s="100"/>
      <c r="S7" s="10" t="s">
        <v>72</v>
      </c>
    </row>
    <row r="8" spans="1:19" ht="57.95">
      <c r="A8" s="100"/>
      <c r="B8" s="100"/>
      <c r="C8" s="100"/>
      <c r="D8" s="100"/>
      <c r="E8" s="100"/>
      <c r="F8" s="100"/>
      <c r="G8" s="3"/>
      <c r="H8" s="100"/>
      <c r="I8" s="100"/>
      <c r="J8" s="100"/>
      <c r="K8" s="100"/>
      <c r="L8" s="104"/>
      <c r="M8" s="104"/>
      <c r="N8" s="3"/>
      <c r="O8" s="5"/>
      <c r="P8" s="5"/>
      <c r="Q8" s="5"/>
      <c r="R8" s="5"/>
      <c r="S8" s="10" t="s">
        <v>31</v>
      </c>
    </row>
    <row r="9" spans="1:19" ht="43.5">
      <c r="A9" s="100">
        <v>2</v>
      </c>
      <c r="B9" s="100"/>
      <c r="C9" s="100" t="s">
        <v>73</v>
      </c>
      <c r="D9" s="100"/>
      <c r="E9" s="100" t="s">
        <v>74</v>
      </c>
      <c r="F9" s="100"/>
      <c r="G9" s="3"/>
      <c r="H9" s="100"/>
      <c r="I9" s="100"/>
      <c r="J9" s="100"/>
      <c r="K9" s="100"/>
      <c r="L9" s="104"/>
      <c r="M9" s="104"/>
      <c r="N9" s="3"/>
      <c r="O9" s="100">
        <v>2</v>
      </c>
      <c r="P9" s="100"/>
      <c r="Q9" s="99" t="s">
        <v>75</v>
      </c>
      <c r="R9" s="99"/>
      <c r="S9" s="10" t="s">
        <v>36</v>
      </c>
    </row>
    <row r="10" spans="1:19">
      <c r="A10" s="100"/>
      <c r="B10" s="100"/>
      <c r="C10" s="100"/>
      <c r="D10" s="100"/>
      <c r="E10" s="100"/>
      <c r="F10" s="100"/>
      <c r="G10" s="3"/>
      <c r="H10" s="100">
        <v>2</v>
      </c>
      <c r="I10" s="100"/>
      <c r="J10" s="100" t="s">
        <v>76</v>
      </c>
      <c r="K10" s="100"/>
      <c r="L10" s="104" t="s">
        <v>77</v>
      </c>
      <c r="M10" s="104"/>
      <c r="N10" s="3"/>
      <c r="O10" s="100"/>
      <c r="P10" s="100"/>
      <c r="Q10" s="99"/>
      <c r="R10" s="99"/>
    </row>
    <row r="11" spans="1:19" ht="15.6">
      <c r="A11" s="100"/>
      <c r="B11" s="100"/>
      <c r="C11" s="100"/>
      <c r="D11" s="100"/>
      <c r="E11" s="100"/>
      <c r="F11" s="100"/>
      <c r="G11" s="3"/>
      <c r="H11" s="100"/>
      <c r="I11" s="100"/>
      <c r="J11" s="100"/>
      <c r="K11" s="100"/>
      <c r="L11" s="104"/>
      <c r="M11" s="104"/>
      <c r="N11" s="3"/>
      <c r="O11" s="5"/>
      <c r="P11" s="5"/>
      <c r="Q11" s="5"/>
      <c r="R11" s="5"/>
    </row>
    <row r="12" spans="1:19">
      <c r="A12" s="100">
        <v>3</v>
      </c>
      <c r="B12" s="100"/>
      <c r="C12" s="100" t="s">
        <v>78</v>
      </c>
      <c r="D12" s="100"/>
      <c r="E12" s="100" t="s">
        <v>79</v>
      </c>
      <c r="F12" s="100"/>
      <c r="G12" s="3"/>
      <c r="H12" s="100"/>
      <c r="I12" s="100"/>
      <c r="J12" s="100"/>
      <c r="K12" s="100"/>
      <c r="L12" s="104"/>
      <c r="M12" s="104"/>
      <c r="N12" s="3"/>
      <c r="O12" s="100">
        <v>3</v>
      </c>
      <c r="P12" s="100"/>
      <c r="Q12" s="99" t="s">
        <v>31</v>
      </c>
      <c r="R12" s="99"/>
    </row>
    <row r="13" spans="1:19">
      <c r="A13" s="100"/>
      <c r="B13" s="100"/>
      <c r="C13" s="100"/>
      <c r="D13" s="100"/>
      <c r="E13" s="100"/>
      <c r="F13" s="100"/>
      <c r="G13" s="3"/>
      <c r="H13" s="100"/>
      <c r="I13" s="100"/>
      <c r="J13" s="100"/>
      <c r="K13" s="100"/>
      <c r="L13" s="104"/>
      <c r="M13" s="104"/>
      <c r="N13" s="3"/>
      <c r="O13" s="100"/>
      <c r="P13" s="100"/>
      <c r="Q13" s="99"/>
      <c r="R13" s="99"/>
    </row>
    <row r="14" spans="1:19" ht="15.6">
      <c r="A14" s="100"/>
      <c r="B14" s="100"/>
      <c r="C14" s="100"/>
      <c r="D14" s="100"/>
      <c r="E14" s="100"/>
      <c r="F14" s="100"/>
      <c r="G14" s="3"/>
      <c r="H14" s="5"/>
      <c r="I14" s="5"/>
      <c r="J14" s="5"/>
      <c r="K14" s="5"/>
      <c r="L14" s="6"/>
      <c r="M14" s="6"/>
      <c r="N14" s="3"/>
      <c r="O14" s="5"/>
      <c r="P14" s="5"/>
      <c r="Q14" s="5"/>
      <c r="R14" s="5"/>
    </row>
    <row r="15" spans="1:19">
      <c r="A15" s="100">
        <v>4</v>
      </c>
      <c r="B15" s="100"/>
      <c r="C15" s="100" t="s">
        <v>80</v>
      </c>
      <c r="D15" s="100"/>
      <c r="E15" s="100" t="s">
        <v>81</v>
      </c>
      <c r="F15" s="100"/>
      <c r="G15" s="3"/>
      <c r="H15" s="100">
        <v>3</v>
      </c>
      <c r="I15" s="100"/>
      <c r="J15" s="100" t="s">
        <v>82</v>
      </c>
      <c r="K15" s="100"/>
      <c r="L15" s="104" t="s">
        <v>83</v>
      </c>
      <c r="M15" s="104"/>
      <c r="N15" s="3"/>
      <c r="O15" s="100">
        <v>4</v>
      </c>
      <c r="P15" s="100"/>
      <c r="Q15" s="99" t="s">
        <v>36</v>
      </c>
      <c r="R15" s="100"/>
    </row>
    <row r="16" spans="1:19">
      <c r="A16" s="100"/>
      <c r="B16" s="100"/>
      <c r="C16" s="100"/>
      <c r="D16" s="100"/>
      <c r="E16" s="100"/>
      <c r="F16" s="100"/>
      <c r="G16" s="3"/>
      <c r="H16" s="100"/>
      <c r="I16" s="100"/>
      <c r="J16" s="100"/>
      <c r="K16" s="100"/>
      <c r="L16" s="104"/>
      <c r="M16" s="104"/>
      <c r="N16" s="3"/>
      <c r="O16" s="100"/>
      <c r="P16" s="100"/>
      <c r="Q16" s="100"/>
      <c r="R16" s="100"/>
    </row>
    <row r="17" spans="1:18">
      <c r="A17" s="100"/>
      <c r="B17" s="100"/>
      <c r="C17" s="100"/>
      <c r="D17" s="100"/>
      <c r="E17" s="100"/>
      <c r="F17" s="100"/>
      <c r="G17" s="3"/>
      <c r="H17" s="100"/>
      <c r="I17" s="100"/>
      <c r="J17" s="100"/>
      <c r="K17" s="100"/>
      <c r="L17" s="104"/>
      <c r="M17" s="104"/>
      <c r="N17" s="3"/>
      <c r="O17" s="8"/>
      <c r="P17" s="8"/>
      <c r="Q17" s="7"/>
      <c r="R17" s="7"/>
    </row>
    <row r="18" spans="1:18">
      <c r="A18" s="3"/>
      <c r="B18" s="3"/>
      <c r="C18" s="3"/>
      <c r="D18" s="3"/>
      <c r="E18" s="3"/>
      <c r="F18" s="3"/>
      <c r="G18" s="3"/>
      <c r="H18" s="100">
        <v>4</v>
      </c>
      <c r="I18" s="100"/>
      <c r="J18" s="100" t="s">
        <v>84</v>
      </c>
      <c r="K18" s="100"/>
      <c r="L18" s="104" t="s">
        <v>85</v>
      </c>
      <c r="M18" s="104"/>
      <c r="N18" s="3"/>
      <c r="O18" s="4"/>
      <c r="P18" s="4"/>
      <c r="Q18" s="3"/>
      <c r="R18" s="3"/>
    </row>
    <row r="19" spans="1:18">
      <c r="A19" s="3"/>
      <c r="B19" s="3"/>
      <c r="C19" s="3"/>
      <c r="D19" s="3"/>
      <c r="E19" s="3"/>
      <c r="F19" s="3"/>
      <c r="G19" s="3"/>
      <c r="H19" s="100"/>
      <c r="I19" s="100"/>
      <c r="J19" s="100"/>
      <c r="K19" s="100"/>
      <c r="L19" s="104"/>
      <c r="M19" s="104"/>
      <c r="N19" s="3"/>
      <c r="O19" s="3"/>
      <c r="P19" s="3"/>
      <c r="Q19" s="3"/>
      <c r="R19" s="3"/>
    </row>
    <row r="20" spans="1:18">
      <c r="A20" s="3"/>
      <c r="B20" s="3"/>
      <c r="C20" s="3"/>
      <c r="D20" s="3"/>
      <c r="E20" s="3"/>
      <c r="F20" s="3"/>
      <c r="G20" s="3"/>
      <c r="H20" s="100"/>
      <c r="I20" s="100"/>
      <c r="J20" s="100"/>
      <c r="K20" s="100"/>
      <c r="L20" s="104"/>
      <c r="M20" s="104"/>
      <c r="N20" s="3"/>
      <c r="O20" s="3"/>
      <c r="P20" s="3"/>
      <c r="Q20" s="3"/>
      <c r="R20" s="3"/>
    </row>
    <row r="23" spans="1:18">
      <c r="N23" s="10"/>
    </row>
    <row r="24" spans="1:18" ht="15" customHeight="1">
      <c r="J24" s="99" t="s">
        <v>86</v>
      </c>
      <c r="K24" s="100"/>
      <c r="N24" s="10"/>
    </row>
    <row r="25" spans="1:18" ht="15" customHeight="1">
      <c r="J25" s="100"/>
      <c r="K25" s="100"/>
      <c r="N25" s="10"/>
    </row>
    <row r="26" spans="1:18">
      <c r="J26" s="99" t="s">
        <v>75</v>
      </c>
      <c r="K26" s="99"/>
    </row>
    <row r="27" spans="1:18">
      <c r="J27" s="99"/>
      <c r="K27" s="99"/>
    </row>
    <row r="28" spans="1:18">
      <c r="J28" s="99" t="s">
        <v>31</v>
      </c>
      <c r="K28" s="99"/>
    </row>
    <row r="29" spans="1:18">
      <c r="J29" s="99"/>
      <c r="K29" s="99"/>
    </row>
    <row r="30" spans="1:18">
      <c r="J30" s="99" t="s">
        <v>36</v>
      </c>
      <c r="K30" s="100"/>
    </row>
    <row r="31" spans="1:18">
      <c r="J31" s="100"/>
      <c r="K31" s="100"/>
    </row>
  </sheetData>
  <mergeCells count="47">
    <mergeCell ref="L4:M5"/>
    <mergeCell ref="E9:F11"/>
    <mergeCell ref="A1:F2"/>
    <mergeCell ref="A4:B5"/>
    <mergeCell ref="C4:D5"/>
    <mergeCell ref="E4:F5"/>
    <mergeCell ref="L6:M9"/>
    <mergeCell ref="A15:B17"/>
    <mergeCell ref="C15:D17"/>
    <mergeCell ref="E15:F17"/>
    <mergeCell ref="H1:M2"/>
    <mergeCell ref="A12:B14"/>
    <mergeCell ref="C12:D14"/>
    <mergeCell ref="E12:F14"/>
    <mergeCell ref="H4:I5"/>
    <mergeCell ref="J4:K5"/>
    <mergeCell ref="H6:I9"/>
    <mergeCell ref="J6:K9"/>
    <mergeCell ref="A6:B8"/>
    <mergeCell ref="C6:D8"/>
    <mergeCell ref="E6:F8"/>
    <mergeCell ref="A9:B11"/>
    <mergeCell ref="C9:D11"/>
    <mergeCell ref="H18:I20"/>
    <mergeCell ref="J18:K20"/>
    <mergeCell ref="L18:M20"/>
    <mergeCell ref="H10:I13"/>
    <mergeCell ref="J10:K13"/>
    <mergeCell ref="L10:M13"/>
    <mergeCell ref="H15:I17"/>
    <mergeCell ref="J15:K17"/>
    <mergeCell ref="L15:M17"/>
    <mergeCell ref="O1:R2"/>
    <mergeCell ref="O4:P5"/>
    <mergeCell ref="Q4:R5"/>
    <mergeCell ref="O6:P7"/>
    <mergeCell ref="Q6:R7"/>
    <mergeCell ref="Q15:R16"/>
    <mergeCell ref="O9:P10"/>
    <mergeCell ref="Q9:R10"/>
    <mergeCell ref="O12:P13"/>
    <mergeCell ref="Q12:R13"/>
    <mergeCell ref="J24:K25"/>
    <mergeCell ref="J26:K27"/>
    <mergeCell ref="J28:K29"/>
    <mergeCell ref="J30:K31"/>
    <mergeCell ref="O15:P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6"/>
  <sheetViews>
    <sheetView workbookViewId="0">
      <selection activeCell="B9" sqref="B9"/>
    </sheetView>
  </sheetViews>
  <sheetFormatPr defaultColWidth="11.42578125" defaultRowHeight="14.45"/>
  <cols>
    <col min="2" max="2" width="47.7109375" customWidth="1"/>
    <col min="3" max="3" width="60.85546875" customWidth="1"/>
  </cols>
  <sheetData>
    <row r="2" spans="1:3">
      <c r="A2" s="12" t="s">
        <v>87</v>
      </c>
      <c r="B2" s="12" t="s">
        <v>88</v>
      </c>
      <c r="C2" s="12" t="s">
        <v>11</v>
      </c>
    </row>
    <row r="3" spans="1:3" ht="34.5" customHeight="1">
      <c r="A3">
        <v>1</v>
      </c>
      <c r="B3" s="13" t="s">
        <v>89</v>
      </c>
      <c r="C3" s="11" t="s">
        <v>50</v>
      </c>
    </row>
    <row r="4" spans="1:3" ht="33.75" customHeight="1">
      <c r="A4">
        <v>2</v>
      </c>
      <c r="B4" s="13" t="s">
        <v>90</v>
      </c>
      <c r="C4" s="11" t="s">
        <v>41</v>
      </c>
    </row>
    <row r="5" spans="1:3" ht="42" customHeight="1">
      <c r="A5">
        <v>3</v>
      </c>
      <c r="B5" s="13" t="s">
        <v>91</v>
      </c>
      <c r="C5" s="11" t="s">
        <v>31</v>
      </c>
    </row>
    <row r="6" spans="1:3" ht="35.25" customHeight="1">
      <c r="A6">
        <v>4</v>
      </c>
      <c r="B6" s="13" t="s">
        <v>25</v>
      </c>
      <c r="C6" s="1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D3" sqref="D3:D5"/>
    </sheetView>
  </sheetViews>
  <sheetFormatPr defaultColWidth="11.42578125" defaultRowHeight="14.45"/>
  <cols>
    <col min="2" max="2" width="13.85546875" customWidth="1"/>
    <col min="3" max="3" width="16" customWidth="1"/>
  </cols>
  <sheetData>
    <row r="2" spans="2:3">
      <c r="B2" t="s">
        <v>87</v>
      </c>
    </row>
    <row r="3" spans="2:3">
      <c r="B3" s="25" t="s">
        <v>92</v>
      </c>
      <c r="C3" s="26" t="s">
        <v>93</v>
      </c>
    </row>
    <row r="4" spans="2:3">
      <c r="B4" s="25" t="s">
        <v>94</v>
      </c>
      <c r="C4" s="26" t="s">
        <v>95</v>
      </c>
    </row>
    <row r="5" spans="2:3">
      <c r="B5" s="30" t="s">
        <v>96</v>
      </c>
      <c r="C5" s="31" t="s">
        <v>42</v>
      </c>
    </row>
    <row r="6" spans="2:3">
      <c r="B6" s="32" t="s">
        <v>97</v>
      </c>
      <c r="C6" s="3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A5F1-2870-428F-A5EC-8EA6F00BD5B2}">
  <sheetPr>
    <pageSetUpPr fitToPage="1"/>
  </sheetPr>
  <dimension ref="A9:O31"/>
  <sheetViews>
    <sheetView showGridLines="0" tabSelected="1" topLeftCell="A10" zoomScaleNormal="100" workbookViewId="0">
      <pane xSplit="1" ySplit="6" topLeftCell="B16" activePane="bottomRight" state="frozen"/>
      <selection pane="bottomRight" activeCell="E16" sqref="E16:E18"/>
      <selection pane="bottomLeft" activeCell="A14" sqref="A14"/>
      <selection pane="topRight" activeCell="B10" sqref="B10"/>
    </sheetView>
  </sheetViews>
  <sheetFormatPr defaultColWidth="11.42578125" defaultRowHeight="14.45"/>
  <cols>
    <col min="1" max="1" width="18.28515625" style="18" customWidth="1"/>
    <col min="2" max="2" width="40.42578125" style="16" customWidth="1"/>
    <col min="3" max="3" width="36.140625" style="16" customWidth="1"/>
    <col min="4" max="4" width="5.5703125" style="17" customWidth="1"/>
    <col min="5" max="5" width="5.140625" style="17" customWidth="1"/>
    <col min="6" max="6" width="4.5703125" style="17" customWidth="1"/>
    <col min="7" max="7" width="10.140625" style="16" customWidth="1"/>
    <col min="8" max="8" width="32.42578125" style="16" customWidth="1"/>
    <col min="9" max="9" width="22.85546875" style="17" customWidth="1"/>
    <col min="10" max="10" width="11.7109375" style="17" customWidth="1"/>
    <col min="11" max="11" width="15.140625" style="17" customWidth="1"/>
    <col min="15" max="15" width="14.140625" customWidth="1"/>
  </cols>
  <sheetData>
    <row r="9" spans="1:15" ht="15" thickBot="1"/>
    <row r="10" spans="1:15" ht="17.45" customHeight="1" thickBot="1">
      <c r="B10" s="80"/>
      <c r="C10" s="89" t="s">
        <v>98</v>
      </c>
      <c r="D10" s="90"/>
      <c r="E10" s="90"/>
      <c r="F10" s="90"/>
      <c r="G10" s="90"/>
      <c r="H10" s="91"/>
      <c r="I10" s="109" t="s">
        <v>99</v>
      </c>
      <c r="J10" s="110"/>
      <c r="K10" s="111"/>
    </row>
    <row r="11" spans="1:15" ht="17.100000000000001" customHeight="1" thickBot="1">
      <c r="B11" s="81"/>
      <c r="C11" s="112" t="s">
        <v>100</v>
      </c>
      <c r="D11" s="90"/>
      <c r="E11" s="90"/>
      <c r="F11" s="90"/>
      <c r="G11" s="90"/>
      <c r="H11" s="91"/>
      <c r="I11" s="113" t="s">
        <v>101</v>
      </c>
      <c r="J11" s="110"/>
      <c r="K11" s="111"/>
    </row>
    <row r="12" spans="1:15" ht="21.6" customHeight="1">
      <c r="C12" s="52" t="s">
        <v>102</v>
      </c>
      <c r="H12" s="52" t="s">
        <v>103</v>
      </c>
    </row>
    <row r="13" spans="1:15" ht="9" customHeight="1"/>
    <row r="14" spans="1:15" s="19" customFormat="1" ht="11.45" customHeight="1">
      <c r="A14" s="70" t="s">
        <v>6</v>
      </c>
      <c r="B14" s="70" t="s">
        <v>104</v>
      </c>
      <c r="C14" s="70" t="s">
        <v>105</v>
      </c>
      <c r="D14" s="69" t="s">
        <v>106</v>
      </c>
      <c r="E14" s="69"/>
      <c r="F14" s="69"/>
      <c r="G14" s="70" t="s">
        <v>107</v>
      </c>
      <c r="H14" s="69" t="s">
        <v>15</v>
      </c>
      <c r="I14" s="69"/>
      <c r="J14" s="69"/>
      <c r="K14" s="69"/>
      <c r="L14" s="69" t="s">
        <v>16</v>
      </c>
      <c r="M14" s="69"/>
      <c r="N14" s="69"/>
      <c r="O14" s="69" t="s">
        <v>108</v>
      </c>
    </row>
    <row r="15" spans="1:15" s="19" customFormat="1" ht="11.1" customHeight="1">
      <c r="A15" s="70"/>
      <c r="B15" s="70"/>
      <c r="C15" s="70"/>
      <c r="D15" s="20" t="s">
        <v>19</v>
      </c>
      <c r="E15" s="20" t="s">
        <v>18</v>
      </c>
      <c r="F15" s="20" t="s">
        <v>109</v>
      </c>
      <c r="G15" s="70"/>
      <c r="H15" s="51" t="s">
        <v>21</v>
      </c>
      <c r="I15" s="51" t="s">
        <v>22</v>
      </c>
      <c r="J15" s="20" t="s">
        <v>23</v>
      </c>
      <c r="K15" s="20" t="s">
        <v>24</v>
      </c>
      <c r="L15" s="53" t="s">
        <v>25</v>
      </c>
      <c r="M15" s="53" t="s">
        <v>26</v>
      </c>
      <c r="N15" s="53" t="s">
        <v>27</v>
      </c>
      <c r="O15" s="69"/>
    </row>
    <row r="16" spans="1:15" ht="29.1">
      <c r="A16" s="114" t="s">
        <v>110</v>
      </c>
      <c r="B16" s="117" t="s">
        <v>111</v>
      </c>
      <c r="C16" s="117" t="s">
        <v>112</v>
      </c>
      <c r="D16" s="73">
        <v>2</v>
      </c>
      <c r="E16" s="73">
        <v>3</v>
      </c>
      <c r="F16" s="120">
        <f t="shared" ref="F16:F26" si="0">E16*D16</f>
        <v>6</v>
      </c>
      <c r="G16" s="123" t="s">
        <v>113</v>
      </c>
      <c r="H16" s="14" t="s">
        <v>114</v>
      </c>
      <c r="I16" s="14" t="s">
        <v>115</v>
      </c>
      <c r="J16" s="15">
        <v>2024</v>
      </c>
      <c r="K16" s="117" t="s">
        <v>116</v>
      </c>
      <c r="L16" s="1"/>
      <c r="M16" s="1"/>
      <c r="N16" s="1"/>
      <c r="O16" s="1"/>
    </row>
    <row r="17" spans="1:15" ht="29.1">
      <c r="A17" s="115"/>
      <c r="B17" s="118"/>
      <c r="C17" s="118"/>
      <c r="D17" s="67"/>
      <c r="E17" s="67"/>
      <c r="F17" s="121"/>
      <c r="G17" s="124"/>
      <c r="H17" s="14" t="s">
        <v>117</v>
      </c>
      <c r="I17" s="14" t="s">
        <v>115</v>
      </c>
      <c r="J17" s="15">
        <v>2024</v>
      </c>
      <c r="K17" s="118"/>
      <c r="L17" s="1"/>
      <c r="M17" s="1"/>
      <c r="N17" s="1"/>
      <c r="O17" s="1"/>
    </row>
    <row r="18" spans="1:15" ht="29.1">
      <c r="A18" s="115"/>
      <c r="B18" s="119"/>
      <c r="C18" s="119"/>
      <c r="D18" s="68"/>
      <c r="E18" s="68"/>
      <c r="F18" s="122"/>
      <c r="G18" s="125"/>
      <c r="H18" s="14" t="s">
        <v>118</v>
      </c>
      <c r="I18" s="14" t="s">
        <v>115</v>
      </c>
      <c r="J18" s="15">
        <v>2024</v>
      </c>
      <c r="K18" s="118"/>
      <c r="L18" s="1"/>
      <c r="M18" s="1"/>
      <c r="N18" s="1"/>
      <c r="O18" s="1"/>
    </row>
    <row r="19" spans="1:15" ht="43.5">
      <c r="A19" s="116"/>
      <c r="B19" s="14" t="s">
        <v>119</v>
      </c>
      <c r="C19" s="14" t="s">
        <v>120</v>
      </c>
      <c r="D19" s="15">
        <v>1</v>
      </c>
      <c r="E19" s="15">
        <v>3</v>
      </c>
      <c r="F19" s="62">
        <f>E19*D19</f>
        <v>3</v>
      </c>
      <c r="G19" s="62" t="s">
        <v>121</v>
      </c>
      <c r="H19" s="14" t="s">
        <v>122</v>
      </c>
      <c r="I19" s="14" t="s">
        <v>115</v>
      </c>
      <c r="J19" s="15" t="s">
        <v>123</v>
      </c>
      <c r="K19" s="118"/>
      <c r="L19" s="1"/>
      <c r="M19" s="1"/>
      <c r="N19" s="1"/>
      <c r="O19" s="1"/>
    </row>
    <row r="20" spans="1:15" ht="29.1" hidden="1">
      <c r="A20" s="114" t="s">
        <v>124</v>
      </c>
      <c r="B20" s="117" t="s">
        <v>125</v>
      </c>
      <c r="C20" s="117" t="s">
        <v>126</v>
      </c>
      <c r="D20" s="73">
        <v>2</v>
      </c>
      <c r="E20" s="73">
        <v>3</v>
      </c>
      <c r="F20" s="120">
        <f t="shared" si="0"/>
        <v>6</v>
      </c>
      <c r="G20" s="123" t="s">
        <v>113</v>
      </c>
      <c r="H20" s="14" t="s">
        <v>127</v>
      </c>
      <c r="I20" s="14" t="s">
        <v>115</v>
      </c>
      <c r="J20" s="63" t="s">
        <v>128</v>
      </c>
      <c r="K20" s="118"/>
      <c r="L20" s="1"/>
      <c r="M20" s="1"/>
      <c r="N20" s="1"/>
      <c r="O20" s="1"/>
    </row>
    <row r="21" spans="1:15" ht="29.1" hidden="1">
      <c r="A21" s="115"/>
      <c r="B21" s="118"/>
      <c r="C21" s="118"/>
      <c r="D21" s="67"/>
      <c r="E21" s="67"/>
      <c r="F21" s="121"/>
      <c r="G21" s="124"/>
      <c r="H21" s="14" t="s">
        <v>129</v>
      </c>
      <c r="I21" s="14" t="s">
        <v>115</v>
      </c>
      <c r="J21" s="63" t="s">
        <v>128</v>
      </c>
      <c r="K21" s="118"/>
      <c r="L21" s="1"/>
      <c r="M21" s="1"/>
      <c r="N21" s="1"/>
      <c r="O21" s="1"/>
    </row>
    <row r="22" spans="1:15" ht="43.5" hidden="1">
      <c r="A22" s="115"/>
      <c r="B22" s="118"/>
      <c r="C22" s="118"/>
      <c r="D22" s="67"/>
      <c r="E22" s="67"/>
      <c r="F22" s="121"/>
      <c r="G22" s="124"/>
      <c r="H22" s="14" t="s">
        <v>130</v>
      </c>
      <c r="I22" s="14" t="s">
        <v>115</v>
      </c>
      <c r="J22" s="15" t="s">
        <v>123</v>
      </c>
      <c r="K22" s="118"/>
      <c r="L22" s="1"/>
      <c r="M22" s="1"/>
      <c r="N22" s="1"/>
      <c r="O22" s="1"/>
    </row>
    <row r="23" spans="1:15" ht="26.45" hidden="1" customHeight="1">
      <c r="A23" s="115"/>
      <c r="B23" s="118"/>
      <c r="C23" s="118"/>
      <c r="D23" s="67"/>
      <c r="E23" s="67"/>
      <c r="F23" s="121"/>
      <c r="G23" s="124"/>
      <c r="H23" s="14" t="s">
        <v>131</v>
      </c>
      <c r="I23" s="14" t="s">
        <v>115</v>
      </c>
      <c r="J23" s="64">
        <v>45261</v>
      </c>
      <c r="K23" s="118"/>
      <c r="L23" s="1"/>
      <c r="M23" s="1"/>
      <c r="N23" s="1"/>
      <c r="O23" s="1"/>
    </row>
    <row r="24" spans="1:15" ht="26.45" hidden="1" customHeight="1">
      <c r="A24" s="116"/>
      <c r="B24" s="119"/>
      <c r="C24" s="119"/>
      <c r="D24" s="68"/>
      <c r="E24" s="68"/>
      <c r="F24" s="122"/>
      <c r="G24" s="125"/>
      <c r="H24" s="14" t="s">
        <v>132</v>
      </c>
      <c r="I24" s="14" t="s">
        <v>115</v>
      </c>
      <c r="J24" s="15">
        <v>2024</v>
      </c>
      <c r="K24" s="118"/>
      <c r="L24" s="1"/>
      <c r="M24" s="1"/>
      <c r="N24" s="1"/>
      <c r="O24" s="1"/>
    </row>
    <row r="25" spans="1:15" ht="43.5">
      <c r="A25" s="65" t="s">
        <v>133</v>
      </c>
      <c r="B25" s="14" t="s">
        <v>134</v>
      </c>
      <c r="C25" s="14" t="s">
        <v>135</v>
      </c>
      <c r="D25" s="15">
        <v>3</v>
      </c>
      <c r="E25" s="15">
        <v>1</v>
      </c>
      <c r="F25" s="28">
        <f t="shared" si="0"/>
        <v>3</v>
      </c>
      <c r="G25" s="62" t="s">
        <v>121</v>
      </c>
      <c r="H25" s="14" t="s">
        <v>136</v>
      </c>
      <c r="I25" s="14" t="s">
        <v>115</v>
      </c>
      <c r="J25" s="64">
        <v>45200</v>
      </c>
      <c r="K25" s="118"/>
      <c r="L25" s="1"/>
      <c r="M25" s="1"/>
      <c r="N25" s="1"/>
      <c r="O25" s="1"/>
    </row>
    <row r="26" spans="1:15" ht="43.5">
      <c r="A26" s="65" t="s">
        <v>133</v>
      </c>
      <c r="B26" s="14" t="s">
        <v>137</v>
      </c>
      <c r="C26" s="14" t="s">
        <v>138</v>
      </c>
      <c r="D26" s="15">
        <v>2</v>
      </c>
      <c r="E26" s="15">
        <v>2</v>
      </c>
      <c r="F26" s="28">
        <f t="shared" si="0"/>
        <v>4</v>
      </c>
      <c r="G26" s="62" t="s">
        <v>121</v>
      </c>
      <c r="H26" s="14" t="s">
        <v>139</v>
      </c>
      <c r="I26" s="14" t="s">
        <v>115</v>
      </c>
      <c r="J26" s="15">
        <v>2023</v>
      </c>
      <c r="K26" s="119"/>
      <c r="L26" s="1"/>
      <c r="M26" s="1"/>
      <c r="N26" s="1"/>
      <c r="O26" s="1"/>
    </row>
    <row r="27" spans="1:15">
      <c r="A27" s="65"/>
      <c r="B27" s="14"/>
      <c r="C27" s="14"/>
      <c r="D27" s="15"/>
      <c r="E27" s="15"/>
      <c r="F27" s="15"/>
      <c r="G27" s="14"/>
      <c r="H27" s="14"/>
      <c r="I27" s="15"/>
      <c r="J27" s="15"/>
      <c r="K27" s="15"/>
      <c r="L27" s="1"/>
      <c r="M27" s="1"/>
      <c r="N27" s="1"/>
      <c r="O27" s="1"/>
    </row>
    <row r="28" spans="1:15">
      <c r="A28" s="65"/>
      <c r="B28" s="14"/>
      <c r="C28" s="14"/>
      <c r="D28" s="15"/>
      <c r="E28" s="15"/>
      <c r="F28" s="15"/>
      <c r="G28" s="14"/>
      <c r="H28" s="14"/>
      <c r="I28" s="15"/>
      <c r="J28" s="15"/>
      <c r="K28" s="15"/>
      <c r="L28" s="1"/>
      <c r="M28" s="1"/>
      <c r="N28" s="1"/>
      <c r="O28" s="1"/>
    </row>
    <row r="29" spans="1:15">
      <c r="A29" s="65"/>
      <c r="B29" s="14"/>
      <c r="C29" s="14"/>
      <c r="D29" s="15"/>
      <c r="E29" s="15"/>
      <c r="F29" s="15"/>
      <c r="G29" s="14"/>
      <c r="H29" s="14"/>
      <c r="I29" s="15"/>
      <c r="J29" s="15"/>
      <c r="K29" s="15"/>
      <c r="L29" s="1"/>
      <c r="M29" s="1"/>
      <c r="N29" s="1"/>
      <c r="O29" s="1"/>
    </row>
    <row r="30" spans="1:15">
      <c r="A30" s="65"/>
      <c r="B30" s="14"/>
      <c r="C30" s="14"/>
      <c r="D30" s="15"/>
      <c r="E30" s="15"/>
      <c r="F30" s="15"/>
      <c r="G30" s="14"/>
      <c r="H30" s="14"/>
      <c r="I30" s="15"/>
      <c r="J30" s="15"/>
      <c r="K30" s="15"/>
      <c r="L30" s="1"/>
      <c r="M30" s="1"/>
      <c r="N30" s="1"/>
      <c r="O30" s="1"/>
    </row>
    <row r="31" spans="1:15">
      <c r="A31" s="65"/>
      <c r="B31" s="14"/>
      <c r="C31" s="14"/>
      <c r="D31" s="15"/>
      <c r="E31" s="15"/>
      <c r="F31" s="15"/>
      <c r="G31" s="14"/>
      <c r="H31" s="14"/>
      <c r="I31" s="15"/>
      <c r="J31" s="15"/>
      <c r="K31" s="15"/>
      <c r="L31" s="1"/>
      <c r="M31" s="1"/>
      <c r="N31" s="1"/>
      <c r="O31" s="1"/>
    </row>
  </sheetData>
  <mergeCells count="28">
    <mergeCell ref="F20:F24"/>
    <mergeCell ref="G20:G24"/>
    <mergeCell ref="A20:A24"/>
    <mergeCell ref="B20:B24"/>
    <mergeCell ref="C20:C24"/>
    <mergeCell ref="D20:D24"/>
    <mergeCell ref="E20:E24"/>
    <mergeCell ref="H14:K14"/>
    <mergeCell ref="L14:N14"/>
    <mergeCell ref="O14:O15"/>
    <mergeCell ref="A16:A19"/>
    <mergeCell ref="B16:B18"/>
    <mergeCell ref="C16:C18"/>
    <mergeCell ref="D16:D18"/>
    <mergeCell ref="E16:E18"/>
    <mergeCell ref="F16:F18"/>
    <mergeCell ref="G16:G18"/>
    <mergeCell ref="A14:A15"/>
    <mergeCell ref="B14:B15"/>
    <mergeCell ref="C14:C15"/>
    <mergeCell ref="D14:F14"/>
    <mergeCell ref="G14:G15"/>
    <mergeCell ref="K16:K26"/>
    <mergeCell ref="B10:B11"/>
    <mergeCell ref="C10:H10"/>
    <mergeCell ref="I10:K10"/>
    <mergeCell ref="C11:H11"/>
    <mergeCell ref="I11:K11"/>
  </mergeCells>
  <pageMargins left="0.7" right="0.7" top="0.75" bottom="0.75" header="0.3" footer="0.3"/>
  <pageSetup paperSize="9" scale="4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F912-5130-46BF-805A-4D90B4B946B7}">
  <dimension ref="A3:I9"/>
  <sheetViews>
    <sheetView zoomScale="59" zoomScaleNormal="59" workbookViewId="0">
      <selection activeCell="J20" sqref="J20"/>
    </sheetView>
  </sheetViews>
  <sheetFormatPr defaultColWidth="11.42578125" defaultRowHeight="21"/>
  <cols>
    <col min="1" max="1" width="13" bestFit="1" customWidth="1"/>
    <col min="2" max="2" width="30.85546875" customWidth="1"/>
    <col min="3" max="3" width="19" bestFit="1" customWidth="1"/>
    <col min="4" max="4" width="19.85546875" bestFit="1" customWidth="1"/>
    <col min="5" max="5" width="24.42578125" bestFit="1" customWidth="1"/>
    <col min="6" max="7" width="16" customWidth="1"/>
    <col min="8" max="9" width="29.85546875" style="60" customWidth="1"/>
  </cols>
  <sheetData>
    <row r="3" spans="1:9" ht="41.45" customHeight="1">
      <c r="A3" s="126" t="s">
        <v>140</v>
      </c>
      <c r="B3" s="126"/>
      <c r="C3" s="127" t="s">
        <v>141</v>
      </c>
      <c r="D3" s="128"/>
      <c r="E3" s="129"/>
      <c r="H3" s="130" t="s">
        <v>140</v>
      </c>
      <c r="I3" s="130" t="s">
        <v>142</v>
      </c>
    </row>
    <row r="4" spans="1:9" ht="41.45" customHeight="1">
      <c r="A4" s="126"/>
      <c r="B4" s="126"/>
      <c r="C4" s="54" t="s">
        <v>143</v>
      </c>
      <c r="D4" s="54" t="s">
        <v>144</v>
      </c>
      <c r="E4" s="54" t="s">
        <v>145</v>
      </c>
      <c r="H4" s="131"/>
      <c r="I4" s="131"/>
    </row>
    <row r="5" spans="1:9" ht="41.45" customHeight="1">
      <c r="A5" s="126" t="s">
        <v>146</v>
      </c>
      <c r="B5" s="54" t="s">
        <v>147</v>
      </c>
      <c r="C5" s="55">
        <v>1</v>
      </c>
      <c r="D5" s="55">
        <v>2</v>
      </c>
      <c r="E5" s="56">
        <v>3</v>
      </c>
      <c r="H5" s="57" t="s">
        <v>148</v>
      </c>
      <c r="I5" s="58" t="s">
        <v>113</v>
      </c>
    </row>
    <row r="6" spans="1:9" ht="41.45" customHeight="1">
      <c r="A6" s="126"/>
      <c r="B6" s="54" t="s">
        <v>144</v>
      </c>
      <c r="C6" s="55">
        <v>2</v>
      </c>
      <c r="D6" s="56">
        <v>4</v>
      </c>
      <c r="E6" s="59">
        <v>6</v>
      </c>
      <c r="H6" s="56" t="s">
        <v>149</v>
      </c>
      <c r="I6" s="58" t="s">
        <v>121</v>
      </c>
    </row>
    <row r="7" spans="1:9" ht="41.45" customHeight="1">
      <c r="A7" s="126"/>
      <c r="B7" s="54" t="s">
        <v>150</v>
      </c>
      <c r="C7" s="56">
        <v>3</v>
      </c>
      <c r="D7" s="59">
        <v>6</v>
      </c>
      <c r="E7" s="59">
        <v>9</v>
      </c>
      <c r="H7" s="55" t="s">
        <v>151</v>
      </c>
      <c r="I7" s="58" t="s">
        <v>152</v>
      </c>
    </row>
    <row r="8" spans="1:9" ht="41.45" customHeight="1"/>
    <row r="9" spans="1:9" ht="41.45" customHeight="1"/>
  </sheetData>
  <mergeCells count="5">
    <mergeCell ref="A3:B4"/>
    <mergeCell ref="C3:E3"/>
    <mergeCell ref="H3:H4"/>
    <mergeCell ref="I3:I4"/>
    <mergeCell ref="A5:A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e8a0d4-f549-46d3-a15e-ef7b172a4102">
      <Terms xmlns="http://schemas.microsoft.com/office/infopath/2007/PartnerControls"/>
    </lcf76f155ced4ddcb4097134ff3c332f>
    <TaxCatchAll xmlns="4127fb6d-e832-4c8e-b94b-6ceef0df6d1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D862C85AA4EE428FD4ADD5538C513E" ma:contentTypeVersion="13" ma:contentTypeDescription="Crée un document." ma:contentTypeScope="" ma:versionID="f105dd9301d66ca7d6f54eca17d4095c">
  <xsd:schema xmlns:xsd="http://www.w3.org/2001/XMLSchema" xmlns:xs="http://www.w3.org/2001/XMLSchema" xmlns:p="http://schemas.microsoft.com/office/2006/metadata/properties" xmlns:ns2="41e8a0d4-f549-46d3-a15e-ef7b172a4102" xmlns:ns3="4127fb6d-e832-4c8e-b94b-6ceef0df6d11" targetNamespace="http://schemas.microsoft.com/office/2006/metadata/properties" ma:root="true" ma:fieldsID="481e48fa68fd85455cfc8b2049501a5a" ns2:_="" ns3:_="">
    <xsd:import namespace="41e8a0d4-f549-46d3-a15e-ef7b172a4102"/>
    <xsd:import namespace="4127fb6d-e832-4c8e-b94b-6ceef0df6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e8a0d4-f549-46d3-a15e-ef7b172a41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fa0404b-5cc9-400e-b25d-e804a4b90e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7fb6d-e832-4c8e-b94b-6ceef0df6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aa9acd1-8684-4f52-bd6c-7499c4c75782}" ma:internalName="TaxCatchAll" ma:showField="CatchAllData" ma:web="4127fb6d-e832-4c8e-b94b-6ceef0df6d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9ED2D2-9A83-49D7-A36A-204A4D163273}"/>
</file>

<file path=customXml/itemProps2.xml><?xml version="1.0" encoding="utf-8"?>
<ds:datastoreItem xmlns:ds="http://schemas.openxmlformats.org/officeDocument/2006/customXml" ds:itemID="{A9730425-A8DE-4D6D-BC39-9B286EDADFE2}"/>
</file>

<file path=customXml/itemProps3.xml><?xml version="1.0" encoding="utf-8"?>
<ds:datastoreItem xmlns:ds="http://schemas.openxmlformats.org/officeDocument/2006/customXml" ds:itemID="{87129D7F-F026-41FF-A96F-E74766E4C0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ABDERRAHIM EL HACHIMI</cp:lastModifiedBy>
  <cp:revision/>
  <dcterms:created xsi:type="dcterms:W3CDTF">2019-03-28T09:25:08Z</dcterms:created>
  <dcterms:modified xsi:type="dcterms:W3CDTF">2024-03-26T08:47:27Z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0x010100F5D862C85AA4EE428FD4ADD5538C513E</vt:lpwstr>
  </property>
  <property fmtid="{D5CDD505-2E9C-101B-9397-08002B2CF9AE}" pid="3" name="MediaServiceImageTags">
    <vt:lpwstr/>
  </property>
</Properties>
</file>