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FILES\并行计算\大作业\"/>
    </mc:Choice>
  </mc:AlternateContent>
  <xr:revisionPtr revIDLastSave="0" documentId="13_ncr:1_{D58AF247-65B3-4AF1-B7FD-B1E971D14A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26" i="1" l="1"/>
  <c r="E20" i="1"/>
  <c r="E21" i="1"/>
  <c r="E22" i="1"/>
  <c r="E23" i="1"/>
  <c r="E24" i="1"/>
  <c r="E25" i="1"/>
  <c r="G21" i="1"/>
  <c r="G22" i="1"/>
  <c r="G23" i="1"/>
  <c r="G24" i="1"/>
  <c r="G25" i="1"/>
  <c r="G20" i="1"/>
  <c r="G26" i="1"/>
  <c r="E26" i="1"/>
  <c r="P97" i="1"/>
  <c r="O97" i="1"/>
  <c r="N97" i="1"/>
  <c r="M97" i="1"/>
  <c r="I97" i="1"/>
  <c r="H97" i="1"/>
  <c r="G97" i="1"/>
  <c r="F97" i="1"/>
  <c r="J97" i="1" s="1"/>
  <c r="E97" i="1"/>
  <c r="P96" i="1"/>
  <c r="O96" i="1"/>
  <c r="N96" i="1"/>
  <c r="M96" i="1"/>
  <c r="R96" i="1" s="1"/>
  <c r="I96" i="1"/>
  <c r="H96" i="1"/>
  <c r="G96" i="1"/>
  <c r="F96" i="1"/>
  <c r="J96" i="1" s="1"/>
  <c r="E96" i="1"/>
  <c r="P95" i="1"/>
  <c r="O95" i="1"/>
  <c r="N95" i="1"/>
  <c r="M95" i="1"/>
  <c r="I95" i="1"/>
  <c r="H95" i="1"/>
  <c r="G95" i="1"/>
  <c r="F95" i="1"/>
  <c r="J95" i="1" s="1"/>
  <c r="E95" i="1"/>
  <c r="P94" i="1"/>
  <c r="O94" i="1"/>
  <c r="N94" i="1"/>
  <c r="M94" i="1"/>
  <c r="I94" i="1"/>
  <c r="H94" i="1"/>
  <c r="G94" i="1"/>
  <c r="F94" i="1"/>
  <c r="J94" i="1" s="1"/>
  <c r="E94" i="1"/>
  <c r="P93" i="1"/>
  <c r="O93" i="1"/>
  <c r="N93" i="1"/>
  <c r="M93" i="1"/>
  <c r="R93" i="1" s="1"/>
  <c r="I93" i="1"/>
  <c r="H93" i="1"/>
  <c r="G93" i="1"/>
  <c r="F93" i="1"/>
  <c r="J93" i="1" s="1"/>
  <c r="E93" i="1"/>
  <c r="S93" i="1" s="1"/>
  <c r="T93" i="1" s="1"/>
  <c r="P92" i="1"/>
  <c r="O92" i="1"/>
  <c r="N92" i="1"/>
  <c r="M92" i="1"/>
  <c r="I92" i="1"/>
  <c r="H92" i="1"/>
  <c r="G92" i="1"/>
  <c r="F92" i="1"/>
  <c r="J92" i="1" s="1"/>
  <c r="E92" i="1"/>
  <c r="K92" i="1" s="1"/>
  <c r="L92" i="1" s="1"/>
  <c r="P91" i="1"/>
  <c r="O91" i="1"/>
  <c r="N91" i="1"/>
  <c r="M91" i="1"/>
  <c r="R91" i="1" s="1"/>
  <c r="I91" i="1"/>
  <c r="H91" i="1"/>
  <c r="G91" i="1"/>
  <c r="F91" i="1"/>
  <c r="J91" i="1" s="1"/>
  <c r="E91" i="1"/>
  <c r="S91" i="1" s="1"/>
  <c r="T91" i="1" s="1"/>
  <c r="P90" i="1"/>
  <c r="O90" i="1"/>
  <c r="N90" i="1"/>
  <c r="M90" i="1"/>
  <c r="I90" i="1"/>
  <c r="H90" i="1"/>
  <c r="G90" i="1"/>
  <c r="F90" i="1"/>
  <c r="J90" i="1" s="1"/>
  <c r="E90" i="1"/>
  <c r="P89" i="1"/>
  <c r="O89" i="1"/>
  <c r="N89" i="1"/>
  <c r="M89" i="1"/>
  <c r="I89" i="1"/>
  <c r="H89" i="1"/>
  <c r="G89" i="1"/>
  <c r="F89" i="1"/>
  <c r="J89" i="1" s="1"/>
  <c r="E89" i="1"/>
  <c r="P88" i="1"/>
  <c r="O88" i="1"/>
  <c r="N88" i="1"/>
  <c r="M88" i="1"/>
  <c r="R88" i="1" s="1"/>
  <c r="I88" i="1"/>
  <c r="H88" i="1"/>
  <c r="G88" i="1"/>
  <c r="F88" i="1"/>
  <c r="J88" i="1" s="1"/>
  <c r="E88" i="1"/>
  <c r="S88" i="1" s="1"/>
  <c r="T88" i="1" s="1"/>
  <c r="P87" i="1"/>
  <c r="O87" i="1"/>
  <c r="N87" i="1"/>
  <c r="M87" i="1"/>
  <c r="R87" i="1" s="1"/>
  <c r="I87" i="1"/>
  <c r="H87" i="1"/>
  <c r="G87" i="1"/>
  <c r="F87" i="1"/>
  <c r="J87" i="1" s="1"/>
  <c r="E87" i="1"/>
  <c r="U82" i="1"/>
  <c r="Q97" i="1" s="1"/>
  <c r="O82" i="1"/>
  <c r="P82" i="1" s="1"/>
  <c r="M82" i="1"/>
  <c r="E82" i="1"/>
  <c r="G82" i="1" s="1"/>
  <c r="H82" i="1" s="1"/>
  <c r="U81" i="1"/>
  <c r="Q96" i="1" s="1"/>
  <c r="M81" i="1"/>
  <c r="E81" i="1"/>
  <c r="G81" i="1" s="1"/>
  <c r="H81" i="1" s="1"/>
  <c r="U80" i="1"/>
  <c r="Q95" i="1" s="1"/>
  <c r="M80" i="1"/>
  <c r="E80" i="1"/>
  <c r="O80" i="1" s="1"/>
  <c r="P80" i="1" s="1"/>
  <c r="U79" i="1"/>
  <c r="Q94" i="1" s="1"/>
  <c r="M79" i="1"/>
  <c r="E79" i="1"/>
  <c r="G79" i="1" s="1"/>
  <c r="H79" i="1" s="1"/>
  <c r="U78" i="1"/>
  <c r="Q93" i="1" s="1"/>
  <c r="O78" i="1"/>
  <c r="P78" i="1" s="1"/>
  <c r="M78" i="1"/>
  <c r="E78" i="1"/>
  <c r="G78" i="1" s="1"/>
  <c r="H78" i="1" s="1"/>
  <c r="U77" i="1"/>
  <c r="Q92" i="1" s="1"/>
  <c r="M77" i="1"/>
  <c r="E77" i="1"/>
  <c r="G77" i="1" s="1"/>
  <c r="H77" i="1" s="1"/>
  <c r="U76" i="1"/>
  <c r="Q91" i="1" s="1"/>
  <c r="O76" i="1"/>
  <c r="P76" i="1" s="1"/>
  <c r="M76" i="1"/>
  <c r="G76" i="1"/>
  <c r="H76" i="1" s="1"/>
  <c r="E76" i="1"/>
  <c r="U75" i="1"/>
  <c r="Q90" i="1" s="1"/>
  <c r="M75" i="1"/>
  <c r="E75" i="1"/>
  <c r="O75" i="1" s="1"/>
  <c r="P75" i="1" s="1"/>
  <c r="U74" i="1"/>
  <c r="Q89" i="1" s="1"/>
  <c r="M74" i="1"/>
  <c r="E74" i="1"/>
  <c r="O74" i="1" s="1"/>
  <c r="P74" i="1" s="1"/>
  <c r="U73" i="1"/>
  <c r="Q88" i="1" s="1"/>
  <c r="O73" i="1"/>
  <c r="P73" i="1" s="1"/>
  <c r="M73" i="1"/>
  <c r="G73" i="1"/>
  <c r="H73" i="1" s="1"/>
  <c r="E73" i="1"/>
  <c r="U72" i="1"/>
  <c r="Q87" i="1" s="1"/>
  <c r="M72" i="1"/>
  <c r="E72" i="1"/>
  <c r="O72" i="1" s="1"/>
  <c r="P72" i="1" s="1"/>
  <c r="I64" i="1"/>
  <c r="G64" i="1"/>
  <c r="E64" i="1"/>
  <c r="I63" i="1"/>
  <c r="G63" i="1"/>
  <c r="E63" i="1"/>
  <c r="I62" i="1"/>
  <c r="G62" i="1"/>
  <c r="E62" i="1"/>
  <c r="I61" i="1"/>
  <c r="G61" i="1"/>
  <c r="E61" i="1"/>
  <c r="I60" i="1"/>
  <c r="G60" i="1"/>
  <c r="E60" i="1"/>
  <c r="I59" i="1"/>
  <c r="G59" i="1"/>
  <c r="E59" i="1"/>
  <c r="I58" i="1"/>
  <c r="G58" i="1"/>
  <c r="E58" i="1"/>
  <c r="I57" i="1"/>
  <c r="G57" i="1"/>
  <c r="E57" i="1"/>
  <c r="I56" i="1"/>
  <c r="G56" i="1"/>
  <c r="E56" i="1"/>
  <c r="I55" i="1"/>
  <c r="G55" i="1"/>
  <c r="E55" i="1"/>
  <c r="I54" i="1"/>
  <c r="G54" i="1"/>
  <c r="E54" i="1"/>
  <c r="L26" i="1"/>
  <c r="M26" i="1" s="1"/>
  <c r="J26" i="1"/>
  <c r="K26" i="1" s="1"/>
  <c r="M25" i="1"/>
  <c r="L25" i="1"/>
  <c r="K25" i="1"/>
  <c r="J25" i="1"/>
  <c r="L24" i="1"/>
  <c r="M24" i="1" s="1"/>
  <c r="J24" i="1"/>
  <c r="K24" i="1" s="1"/>
  <c r="L23" i="1"/>
  <c r="M23" i="1" s="1"/>
  <c r="J23" i="1"/>
  <c r="K23" i="1" s="1"/>
  <c r="L22" i="1"/>
  <c r="M22" i="1" s="1"/>
  <c r="J22" i="1"/>
  <c r="K22" i="1" s="1"/>
  <c r="M21" i="1"/>
  <c r="L21" i="1"/>
  <c r="K21" i="1"/>
  <c r="J21" i="1"/>
  <c r="L20" i="1"/>
  <c r="M20" i="1" s="1"/>
  <c r="J20" i="1"/>
  <c r="K20" i="1" s="1"/>
  <c r="R89" i="1" l="1"/>
  <c r="R95" i="1"/>
  <c r="S95" i="1" s="1"/>
  <c r="T95" i="1" s="1"/>
  <c r="R97" i="1"/>
  <c r="S97" i="1" s="1"/>
  <c r="T97" i="1" s="1"/>
  <c r="S87" i="1"/>
  <c r="T87" i="1" s="1"/>
  <c r="R90" i="1"/>
  <c r="S90" i="1" s="1"/>
  <c r="T90" i="1" s="1"/>
  <c r="S96" i="1"/>
  <c r="T96" i="1" s="1"/>
  <c r="R94" i="1"/>
  <c r="S94" i="1"/>
  <c r="T94" i="1" s="1"/>
  <c r="S89" i="1"/>
  <c r="T89" i="1" s="1"/>
  <c r="R92" i="1"/>
  <c r="K97" i="1"/>
  <c r="L97" i="1" s="1"/>
  <c r="G72" i="1"/>
  <c r="H72" i="1" s="1"/>
  <c r="K93" i="1"/>
  <c r="L93" i="1" s="1"/>
  <c r="G74" i="1"/>
  <c r="H74" i="1" s="1"/>
  <c r="O81" i="1"/>
  <c r="P81" i="1" s="1"/>
  <c r="K95" i="1"/>
  <c r="L95" i="1" s="1"/>
  <c r="O79" i="1"/>
  <c r="P79" i="1" s="1"/>
  <c r="G75" i="1"/>
  <c r="H75" i="1" s="1"/>
  <c r="O77" i="1"/>
  <c r="P77" i="1" s="1"/>
  <c r="K91" i="1"/>
  <c r="L91" i="1" s="1"/>
  <c r="K88" i="1"/>
  <c r="L88" i="1" s="1"/>
  <c r="K90" i="1"/>
  <c r="L90" i="1" s="1"/>
  <c r="K96" i="1"/>
  <c r="L96" i="1" s="1"/>
  <c r="G80" i="1"/>
  <c r="H80" i="1" s="1"/>
  <c r="K89" i="1"/>
  <c r="L89" i="1" s="1"/>
  <c r="K87" i="1"/>
  <c r="L87" i="1" s="1"/>
  <c r="K94" i="1"/>
  <c r="L94" i="1" s="1"/>
  <c r="S92" i="1"/>
  <c r="T92" i="1" s="1"/>
</calcChain>
</file>

<file path=xl/sharedStrings.xml><?xml version="1.0" encoding="utf-8"?>
<sst xmlns="http://schemas.openxmlformats.org/spreadsheetml/2006/main" count="84" uniqueCount="48">
  <si>
    <t>OPENMP</t>
  </si>
  <si>
    <t>单线程</t>
  </si>
  <si>
    <t>加速倍率</t>
  </si>
  <si>
    <t>最大误差</t>
  </si>
  <si>
    <t>CUDA</t>
  </si>
  <si>
    <t>单线程用时</t>
  </si>
  <si>
    <t>CUDAv1</t>
  </si>
  <si>
    <t>v1加速倍率</t>
  </si>
  <si>
    <t>CUDAv2</t>
  </si>
  <si>
    <t>v2加速倍率</t>
  </si>
  <si>
    <t>数据交换用时</t>
  </si>
  <si>
    <t>v1总用时</t>
  </si>
  <si>
    <t>v2总用时</t>
  </si>
  <si>
    <t>八核</t>
  </si>
  <si>
    <t>MPI</t>
  </si>
  <si>
    <t>MPIv1</t>
  </si>
  <si>
    <t>v1-效率</t>
  </si>
  <si>
    <t>MPIv2</t>
  </si>
  <si>
    <t>v2-效率</t>
  </si>
  <si>
    <t>-n表示在本机分n个进程计算达到的数据</t>
  </si>
  <si>
    <t>MPIv2+CUDAv2</t>
  </si>
  <si>
    <t>CUDAv2用时</t>
  </si>
  <si>
    <t>MPI+CUDA-2</t>
  </si>
  <si>
    <t>效率-2</t>
  </si>
  <si>
    <t>MPI+CUDA-4</t>
  </si>
  <si>
    <t>效率-4</t>
  </si>
  <si>
    <t>MPI+CUDA -8</t>
  </si>
  <si>
    <t>效率-8</t>
  </si>
  <si>
    <t>集群运行 MPI+CUDA E5-2678v3 GTX1050Ti 千兆网络实际值</t>
  </si>
  <si>
    <t>单机</t>
  </si>
  <si>
    <t>双机</t>
  </si>
  <si>
    <t>双机详细信息</t>
  </si>
  <si>
    <t>三机</t>
  </si>
  <si>
    <t>三机详细信息</t>
  </si>
  <si>
    <t>CUDAv2核心</t>
  </si>
  <si>
    <t>数据交换</t>
  </si>
  <si>
    <t>总用时</t>
  </si>
  <si>
    <t>加速比</t>
  </si>
  <si>
    <t>双机效率</t>
  </si>
  <si>
    <t>广播</t>
  </si>
  <si>
    <t>分发</t>
  </si>
  <si>
    <t>计算</t>
  </si>
  <si>
    <t>聚集</t>
  </si>
  <si>
    <t>求和</t>
  </si>
  <si>
    <t>三机效率</t>
  </si>
  <si>
    <t>集群运行 MPI+CUDA E5-2678v3 GTX1050Ti 万兆网络理论值</t>
  </si>
  <si>
    <t>余下数据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</si>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</sst>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zh-CN"/>
              <a:t>加速倍率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加速倍率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8.1666699999999999</c:v>
                </c:pt>
                <c:pt idx="1">
                  <c:v>10.8378</c:v>
                </c:pt>
                <c:pt idx="2">
                  <c:v>13.1762</c:v>
                </c:pt>
                <c:pt idx="3">
                  <c:v>15.0177</c:v>
                </c:pt>
                <c:pt idx="4">
                  <c:v>15.3125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2-4465-AA86-FD5F53B2D5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06943760"/>
        <c:axId val="1206967056"/>
      </c:scatterChart>
      <c:valAx>
        <c:axId val="12069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056"/>
        <c:crosses val="autoZero"/>
        <c:crossBetween val="midCat"/>
      </c:valAx>
      <c:valAx>
        <c:axId val="1206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zh-CN" altLang="en-US"/>
              <a:t>加速倍率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v1加速倍率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Sheet1!$B$36:$B$40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2.8096399999999999</c:v>
                </c:pt>
                <c:pt idx="1">
                  <c:v>3.55829</c:v>
                </c:pt>
                <c:pt idx="2">
                  <c:v>3.42462</c:v>
                </c:pt>
                <c:pt idx="3">
                  <c:v>3.8046600000000002</c:v>
                </c:pt>
                <c:pt idx="4">
                  <c:v>3.7714699999999999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A-4504-B22C-72AA752E7689}"/>
            </c:ext>
          </c:extLst>
        </c:ser>
        <c:ser>
          <c:idx val="1"/>
          <c:order val="1"/>
          <c:tx>
            <c:strRef>
              <c:f>Sheet1!$H$35</c:f>
              <c:strCache>
                <c:ptCount val="1"/>
                <c:pt idx="0">
                  <c:v>v2加速倍率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Sheet1!$B$36:$B$40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Sheet1!$H$36:$H$40</c:f>
              <c:numCache>
                <c:formatCode>General</c:formatCode>
                <c:ptCount val="5"/>
                <c:pt idx="0">
                  <c:v>5.13279</c:v>
                </c:pt>
                <c:pt idx="1">
                  <c:v>5.97323</c:v>
                </c:pt>
                <c:pt idx="2">
                  <c:v>5.8113200000000003</c:v>
                </c:pt>
                <c:pt idx="3">
                  <c:v>6.9864199999999999</c:v>
                </c:pt>
                <c:pt idx="4">
                  <c:v>6.4817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A-4504-B22C-72AA752E7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9118960"/>
        <c:axId val="1329119376"/>
      </c:scatterChart>
      <c:valAx>
        <c:axId val="13291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9376"/>
        <c:crosses val="autoZero"/>
        <c:crossBetween val="midCat"/>
      </c:valAx>
      <c:valAx>
        <c:axId val="1329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zh-CN" altLang="en-US"/>
              <a:t>核心效率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Sheet1!$F$35</c:f>
              <c:strCache>
                <c:ptCount val="1"/>
                <c:pt idx="0">
                  <c:v>v1-效率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Sheet1!$B$36:$B$40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Sheet1!$F$36:$F$40</c:f>
              <c:numCache>
                <c:formatCode>General</c:formatCode>
                <c:ptCount val="5"/>
                <c:pt idx="0">
                  <c:v>0.35120499999999999</c:v>
                </c:pt>
                <c:pt idx="1">
                  <c:v>0.44478600000000001</c:v>
                </c:pt>
                <c:pt idx="2">
                  <c:v>0.42807800000000001</c:v>
                </c:pt>
                <c:pt idx="3">
                  <c:v>0.475582</c:v>
                </c:pt>
                <c:pt idx="4">
                  <c:v>0.47143299999999999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E-4551-AA2F-C36754AB3996}"/>
            </c:ext>
          </c:extLst>
        </c:ser>
        <c:ser>
          <c:idx val="1"/>
          <c:order val="1"/>
          <c:tx>
            <c:strRef>
              <c:f>Sheet1!$I$35</c:f>
              <c:strCache>
                <c:ptCount val="1"/>
                <c:pt idx="0">
                  <c:v>v2-效率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Sheet1!$B$36:$B$40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Sheet1!$I$36:$I$40</c:f>
              <c:numCache>
                <c:formatCode>General</c:formatCode>
                <c:ptCount val="5"/>
                <c:pt idx="0">
                  <c:v>0.64159900000000003</c:v>
                </c:pt>
                <c:pt idx="1">
                  <c:v>0.74665300000000001</c:v>
                </c:pt>
                <c:pt idx="2">
                  <c:v>0.72641500000000003</c:v>
                </c:pt>
                <c:pt idx="3">
                  <c:v>0.87330200000000002</c:v>
                </c:pt>
                <c:pt idx="4">
                  <c:v>0.81021200000000004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E-4551-AA2F-C36754AB39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07856320"/>
        <c:axId val="1207872960"/>
      </c:scatterChart>
      <c:valAx>
        <c:axId val="12078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72960"/>
        <c:crosses val="autoZero"/>
        <c:crossBetween val="midCat"/>
      </c:valAx>
      <c:valAx>
        <c:axId val="12078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MPI+CUDA</a:t>
            </a:r>
            <a:r>
              <a:rPr lang="zh-CN" altLang="en-US"/>
              <a:t>相对于</a:t>
            </a:r>
            <a:r>
              <a:rPr lang="en-US" altLang="zh-CN"/>
              <a:t>CUDA</a:t>
            </a:r>
            <a:r>
              <a:rPr lang="zh-CN" altLang="en-US"/>
              <a:t>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Sheet1!$E$53</c:f>
              <c:strCache>
                <c:ptCount val="1"/>
                <c:pt idx="0">
                  <c:v>效率-2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Sheet1!$E$54:$E$64</c:f>
              <c:numCache>
                <c:formatCode>General</c:formatCode>
                <c:ptCount val="11"/>
                <c:pt idx="0">
                  <c:v>0.66714238921903513</c:v>
                </c:pt>
                <c:pt idx="1">
                  <c:v>0.71705790422440641</c:v>
                </c:pt>
                <c:pt idx="2">
                  <c:v>0.71750502078370926</c:v>
                </c:pt>
                <c:pt idx="3">
                  <c:v>0.74393640872341871</c:v>
                </c:pt>
                <c:pt idx="4">
                  <c:v>0.73389599844905595</c:v>
                </c:pt>
                <c:pt idx="5">
                  <c:v>0.81738404693222699</c:v>
                </c:pt>
                <c:pt idx="6">
                  <c:v>0.86136501330242599</c:v>
                </c:pt>
                <c:pt idx="7">
                  <c:v>0.88285447111241488</c:v>
                </c:pt>
                <c:pt idx="8">
                  <c:v>0.89986630234527176</c:v>
                </c:pt>
                <c:pt idx="9">
                  <c:v>0.91686253508276061</c:v>
                </c:pt>
                <c:pt idx="10">
                  <c:v>0.92359874501823114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7-4E15-ADC8-741C7A8E9042}"/>
            </c:ext>
          </c:extLst>
        </c:ser>
        <c:ser>
          <c:idx val="1"/>
          <c:order val="1"/>
          <c:tx>
            <c:strRef>
              <c:f>Sheet1!$G$53</c:f>
              <c:strCache>
                <c:ptCount val="1"/>
                <c:pt idx="0">
                  <c:v>效率-4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Sheet1!$G$54:$G$64</c:f>
              <c:numCache>
                <c:formatCode>General</c:formatCode>
                <c:ptCount val="11"/>
                <c:pt idx="0">
                  <c:v>0.38245649331053211</c:v>
                </c:pt>
                <c:pt idx="1">
                  <c:v>0.41232469305483416</c:v>
                </c:pt>
                <c:pt idx="2">
                  <c:v>0.40631322815694465</c:v>
                </c:pt>
                <c:pt idx="3">
                  <c:v>0.43917875578051491</c:v>
                </c:pt>
                <c:pt idx="4">
                  <c:v>0.54840537303585135</c:v>
                </c:pt>
                <c:pt idx="5">
                  <c:v>0.68333657925264824</c:v>
                </c:pt>
                <c:pt idx="6">
                  <c:v>0.78713243081900297</c:v>
                </c:pt>
                <c:pt idx="7">
                  <c:v>0.84847060896635784</c:v>
                </c:pt>
                <c:pt idx="8">
                  <c:v>0.88614881803494827</c:v>
                </c:pt>
                <c:pt idx="9">
                  <c:v>0.90349928841490601</c:v>
                </c:pt>
                <c:pt idx="10">
                  <c:v>0.38479882143879146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7-4E15-ADC8-741C7A8E9042}"/>
            </c:ext>
          </c:extLst>
        </c:ser>
        <c:ser>
          <c:idx val="2"/>
          <c:order val="2"/>
          <c:tx>
            <c:strRef>
              <c:f>Sheet1!$I$53</c:f>
              <c:strCache>
                <c:ptCount val="1"/>
                <c:pt idx="0">
                  <c:v>效率-8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Sheet1!$I$54:$I$64</c:f>
              <c:numCache>
                <c:formatCode>General</c:formatCode>
                <c:ptCount val="11"/>
                <c:pt idx="0">
                  <c:v>0.17899682683163376</c:v>
                </c:pt>
                <c:pt idx="1">
                  <c:v>0.18295593148432943</c:v>
                </c:pt>
                <c:pt idx="2">
                  <c:v>0.18115443575331158</c:v>
                </c:pt>
                <c:pt idx="3">
                  <c:v>0.21311172309099577</c:v>
                </c:pt>
                <c:pt idx="4">
                  <c:v>0.28804544358727097</c:v>
                </c:pt>
                <c:pt idx="5">
                  <c:v>0.43389896122330468</c:v>
                </c:pt>
                <c:pt idx="6">
                  <c:v>0.53098897101806986</c:v>
                </c:pt>
                <c:pt idx="7">
                  <c:v>0.63805258136329901</c:v>
                </c:pt>
                <c:pt idx="8">
                  <c:v>0.53874091326293871</c:v>
                </c:pt>
                <c:pt idx="9">
                  <c:v>0.41215741783043369</c:v>
                </c:pt>
                <c:pt idx="10">
                  <c:v>0.43669312805709243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7-4E15-ADC8-741C7A8E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53760"/>
        <c:axId val="1494966240"/>
      </c:scatterChart>
      <c:valAx>
        <c:axId val="14949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66240"/>
        <c:crosses val="autoZero"/>
        <c:crossBetween val="midCat"/>
      </c:valAx>
      <c:valAx>
        <c:axId val="1494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Sheet1!$H$71</c:f>
              <c:strCache>
                <c:ptCount val="1"/>
                <c:pt idx="0">
                  <c:v>双机效率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Sheet1!$H$72:$H$82</c:f>
              <c:numCache>
                <c:formatCode>General</c:formatCode>
                <c:ptCount val="11"/>
                <c:pt idx="0">
                  <c:v>0.53252109850581075</c:v>
                </c:pt>
                <c:pt idx="1">
                  <c:v>0.46411812691308874</c:v>
                </c:pt>
                <c:pt idx="2">
                  <c:v>0.30890814787497101</c:v>
                </c:pt>
                <c:pt idx="3">
                  <c:v>0.15596947935368041</c:v>
                </c:pt>
                <c:pt idx="4">
                  <c:v>0.14932652230093568</c:v>
                </c:pt>
                <c:pt idx="5">
                  <c:v>0.19175301440877762</c:v>
                </c:pt>
                <c:pt idx="6">
                  <c:v>0.23006761147152416</c:v>
                </c:pt>
                <c:pt idx="7">
                  <c:v>0.27531289551399241</c:v>
                </c:pt>
                <c:pt idx="8">
                  <c:v>0.31601535304679201</c:v>
                </c:pt>
                <c:pt idx="9">
                  <c:v>0.36318947906026555</c:v>
                </c:pt>
                <c:pt idx="10">
                  <c:v>0.37780115827395577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2-4623-9300-B3A048392F81}"/>
            </c:ext>
          </c:extLst>
        </c:ser>
        <c:ser>
          <c:idx val="1"/>
          <c:order val="1"/>
          <c:tx>
            <c:strRef>
              <c:f>Sheet1!$P$71</c:f>
              <c:strCache>
                <c:ptCount val="1"/>
                <c:pt idx="0">
                  <c:v>三机效率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Sheet1!$B$72:$B$82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Sheet1!$P$72:$P$82</c:f>
              <c:numCache>
                <c:formatCode>General</c:formatCode>
                <c:ptCount val="11"/>
                <c:pt idx="0">
                  <c:v>0.32784747120654367</c:v>
                </c:pt>
                <c:pt idx="1">
                  <c:v>0.28059435417826101</c:v>
                </c:pt>
                <c:pt idx="2">
                  <c:v>0.17330399619094605</c:v>
                </c:pt>
                <c:pt idx="3">
                  <c:v>8.5249798849609593E-2</c:v>
                </c:pt>
                <c:pt idx="4">
                  <c:v>8.143322475570032E-2</c:v>
                </c:pt>
                <c:pt idx="5">
                  <c:v>0.10870436055615845</c:v>
                </c:pt>
                <c:pt idx="6">
                  <c:v>0.1307772765901811</c:v>
                </c:pt>
                <c:pt idx="7">
                  <c:v>0.16087845264141834</c:v>
                </c:pt>
                <c:pt idx="8">
                  <c:v>0.19040168007164038</c:v>
                </c:pt>
                <c:pt idx="9">
                  <c:v>0.22057440848333285</c:v>
                </c:pt>
                <c:pt idx="10">
                  <c:v>0.23612523870123045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2-4623-9300-B3A04839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53007"/>
        <c:axId val="893650511"/>
      </c:scatterChart>
      <c:valAx>
        <c:axId val="8936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50511"/>
        <c:crosses val="autoZero"/>
        <c:crossBetween val="midCat"/>
      </c:valAx>
      <c:valAx>
        <c:axId val="893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理论效率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Sheet1!$L$86</c:f>
              <c:strCache>
                <c:ptCount val="1"/>
                <c:pt idx="0">
                  <c:v>双机效率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Sheet1!$L$87:$L$97</c:f>
              <c:numCache>
                <c:formatCode>General</c:formatCode>
                <c:ptCount val="11"/>
                <c:pt idx="0">
                  <c:v>0.57508133406543327</c:v>
                </c:pt>
                <c:pt idx="1">
                  <c:v>0.55670620239742297</c:v>
                </c:pt>
                <c:pt idx="2">
                  <c:v>0.52501117562244581</c:v>
                </c:pt>
                <c:pt idx="3">
                  <c:v>0.44589526598948487</c:v>
                </c:pt>
                <c:pt idx="4">
                  <c:v>0.54391821872753654</c:v>
                </c:pt>
                <c:pt idx="5">
                  <c:v>0.62998815812208919</c:v>
                </c:pt>
                <c:pt idx="6">
                  <c:v>0.69965236038644374</c:v>
                </c:pt>
                <c:pt idx="7">
                  <c:v>0.74961640000862062</c:v>
                </c:pt>
                <c:pt idx="8">
                  <c:v>0.79522918000709852</c:v>
                </c:pt>
                <c:pt idx="9">
                  <c:v>0.83515183277585592</c:v>
                </c:pt>
                <c:pt idx="10">
                  <c:v>0.83422308313182425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2-49A8-825B-981154C1765C}"/>
            </c:ext>
          </c:extLst>
        </c:ser>
        <c:ser>
          <c:idx val="1"/>
          <c:order val="1"/>
          <c:tx>
            <c:strRef>
              <c:f>Sheet1!$T$86</c:f>
              <c:strCache>
                <c:ptCount val="1"/>
                <c:pt idx="0">
                  <c:v>三机效率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Sheet1!$B$87:$B$97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6144</c:v>
                </c:pt>
                <c:pt idx="6">
                  <c:v>8192</c:v>
                </c:pt>
                <c:pt idx="7">
                  <c:v>10240</c:v>
                </c:pt>
                <c:pt idx="8">
                  <c:v>12288</c:v>
                </c:pt>
                <c:pt idx="9">
                  <c:v>14336</c:v>
                </c:pt>
                <c:pt idx="10">
                  <c:v>16384</c:v>
                </c:pt>
              </c:numCache>
            </c:numRef>
          </c:xVal>
          <c:yVal>
            <c:numRef>
              <c:f>Sheet1!$T$87:$T$97</c:f>
              <c:numCache>
                <c:formatCode>General</c:formatCode>
                <c:ptCount val="11"/>
                <c:pt idx="0">
                  <c:v>0.36756712106282857</c:v>
                </c:pt>
                <c:pt idx="1">
                  <c:v>0.36847782295589798</c:v>
                </c:pt>
                <c:pt idx="2">
                  <c:v>0.33554277478339162</c:v>
                </c:pt>
                <c:pt idx="3">
                  <c:v>0.28143148064196849</c:v>
                </c:pt>
                <c:pt idx="4">
                  <c:v>0.35508417593194275</c:v>
                </c:pt>
                <c:pt idx="5">
                  <c:v>0.47856962417270088</c:v>
                </c:pt>
                <c:pt idx="6">
                  <c:v>0.50996301200418659</c:v>
                </c:pt>
                <c:pt idx="7">
                  <c:v>0.59031971819965423</c:v>
                </c:pt>
                <c:pt idx="8">
                  <c:v>0.67345354298987026</c:v>
                </c:pt>
                <c:pt idx="9">
                  <c:v>0.68014655142491387</c:v>
                </c:pt>
                <c:pt idx="10">
                  <c:v>0.7053024389206638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2-49A8-825B-981154C1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5772"/>
        <c:axId val="767344217"/>
      </c:scatterChart>
      <c:valAx>
        <c:axId val="957857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44217"/>
        <c:crosses val="autoZero"/>
        <c:crossBetween val="midCat"/>
      </c:valAx>
      <c:valAx>
        <c:axId val="767344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7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CUDA</a:t>
            </a:r>
            <a:r>
              <a:rPr lang="zh-CN" altLang="en-US"/>
              <a:t>加速倍率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v1加速倍率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491228523368094E-2"/>
                  <c:y val="8.669393463826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5F-41EC-94E1-3241C0BA1043}"/>
                </c:ext>
              </c:extLst>
            </c:dLbl>
            <c:dLbl>
              <c:idx val="1"/>
              <c:layout>
                <c:manualLayout>
                  <c:x val="-3.3646153542248203E-2"/>
                  <c:y val="-0.222167709440753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5F-41EC-94E1-3241C0BA1043}"/>
                </c:ext>
              </c:extLst>
            </c:dLbl>
            <c:dLbl>
              <c:idx val="2"/>
              <c:layout>
                <c:manualLayout>
                  <c:x val="6.4773689065019097E-2"/>
                  <c:y val="4.75104947444384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5F-41EC-94E1-3241C0BA1043}"/>
                </c:ext>
              </c:extLst>
            </c:dLbl>
            <c:dLbl>
              <c:idx val="3"/>
              <c:layout>
                <c:manualLayout>
                  <c:x val="9.7580303267441507E-2"/>
                  <c:y val="1.599400045065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5F-41EC-94E1-3241C0BA1043}"/>
                </c:ext>
              </c:extLst>
            </c:dLbl>
            <c:dLbl>
              <c:idx val="4"/>
              <c:layout>
                <c:manualLayout>
                  <c:x val="2.42478715208502E-2"/>
                  <c:y val="4.5722492056354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5F-41EC-94E1-3241C0BA1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Sheet1!$B$20:$B$25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xVal>
          <c:yVal>
            <c:numRef>
              <c:f>Sheet1!$K$20:$K$25</c:f>
              <c:numCache>
                <c:formatCode>General</c:formatCode>
                <c:ptCount val="6"/>
                <c:pt idx="0">
                  <c:v>0.29220968967330957</c:v>
                </c:pt>
                <c:pt idx="1">
                  <c:v>2.2838680926916219</c:v>
                </c:pt>
                <c:pt idx="2">
                  <c:v>21.306879447918913</c:v>
                </c:pt>
                <c:pt idx="3">
                  <c:v>156.97407864574149</c:v>
                </c:pt>
                <c:pt idx="4">
                  <c:v>663.55648913583593</c:v>
                </c:pt>
                <c:pt idx="5">
                  <c:v>1289.6051948051947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5F-41EC-94E1-3241C0BA1043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v2加速倍率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40178605346606E-2"/>
                  <c:y val="-0.137073174847554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5F-41EC-94E1-3241C0BA1043}"/>
                </c:ext>
              </c:extLst>
            </c:dLbl>
            <c:dLbl>
              <c:idx val="1"/>
              <c:layout>
                <c:manualLayout>
                  <c:x val="1.2669066508230501E-2"/>
                  <c:y val="8.039063577950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5F-41EC-94E1-3241C0BA1043}"/>
                </c:ext>
              </c:extLst>
            </c:dLbl>
            <c:dLbl>
              <c:idx val="2"/>
              <c:layout>
                <c:manualLayout>
                  <c:x val="-1.6277946023318699E-2"/>
                  <c:y val="-0.1402248242769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5F-41EC-94E1-3241C0BA1043}"/>
                </c:ext>
              </c:extLst>
            </c:dLbl>
            <c:dLbl>
              <c:idx val="3"/>
              <c:layout>
                <c:manualLayout>
                  <c:x val="-2.9786551871375001E-2"/>
                  <c:y val="-0.2190160600113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5F-41EC-94E1-3241C0BA1043}"/>
                </c:ext>
              </c:extLst>
            </c:dLbl>
            <c:dLbl>
              <c:idx val="4"/>
              <c:layout>
                <c:manualLayout>
                  <c:x val="-9.1540178605346703E-2"/>
                  <c:y val="-8.9798433406888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5F-41EC-94E1-3241C0BA1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Sheet1!$B$20:$B$25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0.29224384826699396</c:v>
                </c:pt>
                <c:pt idx="1">
                  <c:v>2.2853957636566333</c:v>
                </c:pt>
                <c:pt idx="2">
                  <c:v>21.437483048548955</c:v>
                </c:pt>
                <c:pt idx="3">
                  <c:v>162.59360730593608</c:v>
                </c:pt>
                <c:pt idx="4">
                  <c:v>768.38154522153047</c:v>
                </c:pt>
                <c:pt idx="5">
                  <c:v>1518.34250764526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15F-41EC-94E1-3241C0BA10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8671024"/>
        <c:axId val="538666448"/>
      </c:scatterChart>
      <c:valAx>
        <c:axId val="5386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6448"/>
        <c:crosses val="autoZero"/>
        <c:crossBetween val="midCat"/>
      </c:valAx>
      <c:valAx>
        <c:axId val="538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CUDA</a:t>
            </a:r>
            <a:r>
              <a:rPr lang="zh-CN" altLang="en-US"/>
              <a:t>加速倍率不带数据交换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v1加速倍率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9D-489E-96F0-F065757A53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9D-489E-96F0-F065757A53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9D-489E-96F0-F065757A532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9D-489E-96F0-F065757A5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454.54545454545456</c:v>
                </c:pt>
                <c:pt idx="1">
                  <c:v>788.46153846153845</c:v>
                </c:pt>
                <c:pt idx="2">
                  <c:v>1135.632183908046</c:v>
                </c:pt>
                <c:pt idx="3">
                  <c:v>1326.6766020864382</c:v>
                </c:pt>
                <c:pt idx="4">
                  <c:v>1374.4876953307758</c:v>
                </c:pt>
                <c:pt idx="5">
                  <c:v>1587.2698209718669</c:v>
                </c:pt>
                <c:pt idx="6">
                  <c:v>1481.5188362551287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D-489E-96F0-F065757A5326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v2加速倍率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9D-489E-96F0-F065757A53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9D-489E-96F0-F065757A53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9D-489E-96F0-F065757A532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9D-489E-96F0-F065757A5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555.55555555555554</c:v>
                </c:pt>
                <c:pt idx="1">
                  <c:v>1025</c:v>
                </c:pt>
                <c:pt idx="2">
                  <c:v>1681.7021276595744</c:v>
                </c:pt>
                <c:pt idx="3">
                  <c:v>1874.1052631578948</c:v>
                </c:pt>
                <c:pt idx="4">
                  <c:v>1915.8927872701186</c:v>
                </c:pt>
                <c:pt idx="5">
                  <c:v>1948.5792778649923</c:v>
                </c:pt>
                <c:pt idx="6">
                  <c:v>1998.5669719231157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9D-489E-96F0-F065757A53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588784"/>
        <c:axId val="534592528"/>
      </c:scatterChart>
      <c:valAx>
        <c:axId val="5345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528"/>
        <c:crosses val="autoZero"/>
        <c:crossBetween val="midCat"/>
      </c:valAx>
      <c:valAx>
        <c:axId val="5345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CUDA</a:t>
            </a:r>
            <a:r>
              <a:rPr lang="zh-CN" altLang="en-US"/>
              <a:t>加速倍率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v1加速倍率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11-4934-849D-47B4E44265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11-4934-849D-47B4E44265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11-4934-849D-47B4E44265A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11-4934-849D-47B4E44265A5}"/>
                </c:ext>
              </c:extLst>
            </c:dLbl>
            <c:dLbl>
              <c:idx val="4"/>
              <c:layout>
                <c:manualLayout>
                  <c:x val="-2.3474404736209046E-2"/>
                  <c:y val="7.6239369327368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11-4934-849D-47B4E44265A5}"/>
                </c:ext>
              </c:extLst>
            </c:dLbl>
            <c:dLbl>
              <c:idx val="5"/>
              <c:layout>
                <c:manualLayout>
                  <c:x val="-6.2435890496750232E-2"/>
                  <c:y val="7.1620895285738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11-4934-849D-47B4E44265A5}"/>
                </c:ext>
              </c:extLst>
            </c:dLbl>
            <c:dLbl>
              <c:idx val="6"/>
              <c:layout>
                <c:manualLayout>
                  <c:x val="-8.5557056115715277E-2"/>
                  <c:y val="7.6239369327368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11-4934-849D-47B4E442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Sheet1!$K$20:$K$26</c:f>
              <c:numCache>
                <c:formatCode>General</c:formatCode>
                <c:ptCount val="7"/>
                <c:pt idx="0">
                  <c:v>0.29220968967330957</c:v>
                </c:pt>
                <c:pt idx="1">
                  <c:v>2.2838680926916219</c:v>
                </c:pt>
                <c:pt idx="2">
                  <c:v>21.306879447918913</c:v>
                </c:pt>
                <c:pt idx="3">
                  <c:v>156.97407864574149</c:v>
                </c:pt>
                <c:pt idx="4">
                  <c:v>663.55648913583593</c:v>
                </c:pt>
                <c:pt idx="5">
                  <c:v>1289.6051948051947</c:v>
                </c:pt>
                <c:pt idx="6">
                  <c:v>1382.9916434540389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1-4934-849D-47B4E44265A5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v2加速倍率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11-4934-849D-47B4E44265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11-4934-849D-47B4E44265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11-4934-849D-47B4E44265A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11-4934-849D-47B4E442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Sheet1!$M$20:$M$26</c:f>
              <c:numCache>
                <c:formatCode>General</c:formatCode>
                <c:ptCount val="7"/>
                <c:pt idx="0">
                  <c:v>0.29224384826699396</c:v>
                </c:pt>
                <c:pt idx="1">
                  <c:v>2.2853957636566333</c:v>
                </c:pt>
                <c:pt idx="2">
                  <c:v>21.437483048548955</c:v>
                </c:pt>
                <c:pt idx="3">
                  <c:v>162.59360730593608</c:v>
                </c:pt>
                <c:pt idx="4">
                  <c:v>768.38154522153047</c:v>
                </c:pt>
                <c:pt idx="5">
                  <c:v>1518.34250764526</c:v>
                </c:pt>
                <c:pt idx="6">
                  <c:v>1823.3345574733748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1-4934-849D-47B4E44265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4324816"/>
        <c:axId val="774334800"/>
      </c:scatterChart>
      <c:valAx>
        <c:axId val="7743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4800"/>
        <c:crosses val="autoZero"/>
        <c:crossBetween val="midCat"/>
      </c:valAx>
      <c:valAx>
        <c:axId val="774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273423</xdr:colOff>
      <xdr:row>0</xdr:row>
      <xdr:rowOff>40342</xdr:rowOff>
    </xdr:from>
    <xdr:to>
      <xdr:col>11</xdr:col>
      <xdr:colOff>766481</xdr:colOff>
      <xdr:row>15</xdr:row>
      <xdr:rowOff>94130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130126</xdr:colOff>
      <xdr:row>32</xdr:row>
      <xdr:rowOff>83820</xdr:rowOff>
    </xdr:from>
    <xdr:to>
      <xdr:col>15</xdr:col>
      <xdr:colOff>627185</xdr:colOff>
      <xdr:row>47</xdr:row>
      <xdr:rowOff>101404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250825</xdr:colOff>
      <xdr:row>32</xdr:row>
      <xdr:rowOff>34290</xdr:rowOff>
    </xdr:from>
    <xdr:to>
      <xdr:col>21</xdr:col>
      <xdr:colOff>746125</xdr:colOff>
      <xdr:row>47</xdr:row>
      <xdr:rowOff>34290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327660</xdr:colOff>
      <xdr:row>50</xdr:row>
      <xdr:rowOff>22860</xdr:rowOff>
    </xdr:from>
    <xdr:to>
      <xdr:col>15</xdr:col>
      <xdr:colOff>7620</xdr:colOff>
      <xdr:row>65</xdr:row>
      <xdr:rowOff>22860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546100</xdr:colOff>
      <xdr:row>98</xdr:row>
      <xdr:rowOff>57150</xdr:rowOff>
    </xdr:from>
    <xdr:to>
      <xdr:col>9</xdr:col>
      <xdr:colOff>513715</xdr:colOff>
      <xdr:row>120</xdr:row>
      <xdr:rowOff>29210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583565</xdr:colOff>
      <xdr:row>99</xdr:row>
      <xdr:rowOff>127000</xdr:rowOff>
    </xdr:from>
    <xdr:to>
      <xdr:col>16</xdr:col>
      <xdr:colOff>263525</xdr:colOff>
      <xdr:row>114</xdr:row>
      <xdr:rowOff>126999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386715</xdr:colOff>
      <xdr:row>7</xdr:row>
      <xdr:rowOff>140335</xdr:rowOff>
    </xdr:from>
    <xdr:to>
      <xdr:col>27</xdr:col>
      <xdr:colOff>444985</xdr:colOff>
      <xdr:row>29</xdr:row>
      <xdr:rowOff>146611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363069</xdr:colOff>
      <xdr:row>11</xdr:row>
      <xdr:rowOff>147918</xdr:rowOff>
    </xdr:from>
    <xdr:to>
      <xdr:col>19</xdr:col>
      <xdr:colOff>40340</xdr:colOff>
      <xdr:row>27</xdr:row>
      <xdr:rowOff>22412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B89528-182A-3A7B-2841-56553779F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402772</xdr:colOff>
      <xdr:row>21</xdr:row>
      <xdr:rowOff>16330</xdr:rowOff>
    </xdr:from>
    <xdr:to>
      <xdr:col>29</xdr:col>
      <xdr:colOff>76201</xdr:colOff>
      <xdr:row>35</xdr:row>
      <xdr:rowOff>168730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62AB25-AFE3-9B7D-4615-CF404C00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7"/>
  <sheetViews>
    <sheetView tabSelected="1" topLeftCell="R13" zoomScale="115" zoomScaleNormal="115" workbookViewId="0">
      <selection activeCell="AB18" sqref="AB18"/>
    </sheetView>
  </sheetViews>
  <sheetFormatPr defaultColWidth="11.88671875" defaultRowHeight="14.4"/>
  <cols>
    <col min="1" max="8" width="11.88671875" style="1"/>
    <col min="9" max="9" width="17" style="1" customWidth="1"/>
    <col min="10" max="16384" width="11.88671875" style="1"/>
  </cols>
  <sheetData>
    <row r="2" spans="2:6">
      <c r="B2" s="3" t="s">
        <v>0</v>
      </c>
      <c r="C2" s="3"/>
      <c r="D2" s="3"/>
      <c r="E2" s="3"/>
      <c r="F2" s="3"/>
    </row>
    <row r="3" spans="2:6">
      <c r="C3" s="1" t="s">
        <v>1</v>
      </c>
      <c r="D3" s="1" t="s">
        <v>0</v>
      </c>
      <c r="E3" s="1" t="s">
        <v>2</v>
      </c>
      <c r="F3" s="1" t="s">
        <v>3</v>
      </c>
    </row>
    <row r="4" spans="2:6">
      <c r="B4" s="1">
        <v>256</v>
      </c>
      <c r="C4" s="1">
        <v>49</v>
      </c>
      <c r="D4" s="1">
        <v>6</v>
      </c>
      <c r="E4" s="1">
        <v>8.1666699999999999</v>
      </c>
      <c r="F4" s="1">
        <v>0</v>
      </c>
    </row>
    <row r="5" spans="2:6">
      <c r="B5" s="1">
        <v>512</v>
      </c>
      <c r="C5" s="1">
        <v>401</v>
      </c>
      <c r="D5" s="1">
        <v>37</v>
      </c>
      <c r="E5" s="1">
        <v>10.8378</v>
      </c>
      <c r="F5" s="1">
        <v>0</v>
      </c>
    </row>
    <row r="6" spans="2:6">
      <c r="B6" s="1">
        <v>1024</v>
      </c>
      <c r="C6" s="1">
        <v>3779</v>
      </c>
      <c r="D6" s="1">
        <v>287</v>
      </c>
      <c r="E6" s="1">
        <v>13.1762</v>
      </c>
      <c r="F6" s="1">
        <v>0</v>
      </c>
    </row>
    <row r="7" spans="2:6">
      <c r="B7" s="1">
        <v>2048</v>
      </c>
      <c r="C7" s="1">
        <v>34856</v>
      </c>
      <c r="D7" s="1">
        <v>2321</v>
      </c>
      <c r="E7" s="1">
        <v>15.0177</v>
      </c>
      <c r="F7" s="1">
        <v>0</v>
      </c>
    </row>
    <row r="8" spans="2:6">
      <c r="B8" s="1">
        <v>4096</v>
      </c>
      <c r="C8" s="1">
        <v>288197</v>
      </c>
      <c r="D8" s="1">
        <v>18821</v>
      </c>
      <c r="E8" s="1">
        <v>15.3125</v>
      </c>
      <c r="F8" s="1">
        <v>0</v>
      </c>
    </row>
    <row r="18" spans="2:16">
      <c r="B18" s="3" t="s">
        <v>4</v>
      </c>
      <c r="C18" s="3"/>
      <c r="D18" s="3"/>
      <c r="E18" s="3"/>
      <c r="F18" s="3"/>
      <c r="G18" s="3"/>
      <c r="H18" s="3"/>
      <c r="I18" s="3"/>
      <c r="J18" s="11"/>
      <c r="K18" s="11"/>
      <c r="L18" s="11"/>
      <c r="M18" s="11"/>
    </row>
    <row r="19" spans="2:16"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3</v>
      </c>
      <c r="I19" s="1" t="s">
        <v>10</v>
      </c>
      <c r="J19" s="1" t="s">
        <v>11</v>
      </c>
      <c r="K19" s="1" t="s">
        <v>7</v>
      </c>
      <c r="L19" s="1" t="s">
        <v>12</v>
      </c>
      <c r="M19" s="1" t="s">
        <v>9</v>
      </c>
    </row>
    <row r="20" spans="2:16">
      <c r="B20" s="1">
        <v>256</v>
      </c>
      <c r="C20" s="1">
        <v>50</v>
      </c>
      <c r="D20" s="1">
        <v>0.11</v>
      </c>
      <c r="E20" s="1">
        <f t="shared" ref="E20:E25" si="0">C20/D20</f>
        <v>454.54545454545456</v>
      </c>
      <c r="F20" s="1">
        <v>0.09</v>
      </c>
      <c r="G20" s="1">
        <f>C20/F20</f>
        <v>555.55555555555554</v>
      </c>
      <c r="H20" s="1">
        <v>3.125E-2</v>
      </c>
      <c r="I20" s="1">
        <v>171</v>
      </c>
      <c r="J20" s="1">
        <f>I20+D20</f>
        <v>171.11</v>
      </c>
      <c r="K20" s="1">
        <f>C20/J20</f>
        <v>0.29220968967330957</v>
      </c>
      <c r="L20" s="1">
        <f>I20+F20</f>
        <v>171.09</v>
      </c>
      <c r="M20" s="1">
        <f>C20/L20</f>
        <v>0.29224384826699396</v>
      </c>
    </row>
    <row r="21" spans="2:16">
      <c r="B21" s="1">
        <v>512</v>
      </c>
      <c r="C21" s="1">
        <v>410</v>
      </c>
      <c r="D21" s="1">
        <v>0.52</v>
      </c>
      <c r="E21" s="1">
        <f t="shared" si="0"/>
        <v>788.46153846153845</v>
      </c>
      <c r="F21" s="1">
        <v>0.4</v>
      </c>
      <c r="G21" s="1">
        <f t="shared" ref="G21:G25" si="1">C21/F21</f>
        <v>1025</v>
      </c>
      <c r="H21" s="1">
        <v>4.6875E-2</v>
      </c>
      <c r="I21" s="1">
        <v>179</v>
      </c>
      <c r="J21" s="1">
        <f t="shared" ref="J21:J26" si="2">I21+D21</f>
        <v>179.52</v>
      </c>
      <c r="K21" s="1">
        <f t="shared" ref="K21:K26" si="3">C21/J21</f>
        <v>2.2838680926916219</v>
      </c>
      <c r="L21" s="1">
        <f t="shared" ref="L21:L26" si="4">I21+F21</f>
        <v>179.4</v>
      </c>
      <c r="M21" s="1">
        <f t="shared" ref="M21:M26" si="5">C21/L21</f>
        <v>2.2853957636566333</v>
      </c>
    </row>
    <row r="22" spans="2:16">
      <c r="B22" s="1">
        <v>1024</v>
      </c>
      <c r="C22" s="1">
        <v>3952</v>
      </c>
      <c r="D22" s="1">
        <v>3.48</v>
      </c>
      <c r="E22" s="1">
        <f t="shared" si="0"/>
        <v>1135.632183908046</v>
      </c>
      <c r="F22" s="1">
        <v>2.35</v>
      </c>
      <c r="G22" s="1">
        <f t="shared" si="1"/>
        <v>1681.7021276595744</v>
      </c>
      <c r="H22" s="1">
        <v>0.109375</v>
      </c>
      <c r="I22" s="1">
        <v>182</v>
      </c>
      <c r="J22" s="1">
        <f t="shared" si="2"/>
        <v>185.48</v>
      </c>
      <c r="K22" s="1">
        <f t="shared" si="3"/>
        <v>21.306879447918913</v>
      </c>
      <c r="L22" s="1">
        <f t="shared" si="4"/>
        <v>184.35</v>
      </c>
      <c r="M22" s="1">
        <f t="shared" si="5"/>
        <v>21.437483048548955</v>
      </c>
    </row>
    <row r="23" spans="2:16">
      <c r="B23" s="1">
        <v>2048</v>
      </c>
      <c r="C23" s="1">
        <v>35608</v>
      </c>
      <c r="D23" s="1">
        <v>26.84</v>
      </c>
      <c r="E23" s="1">
        <f t="shared" si="0"/>
        <v>1326.6766020864382</v>
      </c>
      <c r="F23" s="1">
        <v>19</v>
      </c>
      <c r="G23" s="1">
        <f t="shared" si="1"/>
        <v>1874.1052631578948</v>
      </c>
      <c r="H23" s="1">
        <v>0.1875</v>
      </c>
      <c r="I23" s="1">
        <v>200</v>
      </c>
      <c r="J23" s="1">
        <f t="shared" si="2"/>
        <v>226.84</v>
      </c>
      <c r="K23" s="1">
        <f t="shared" si="3"/>
        <v>156.97407864574149</v>
      </c>
      <c r="L23" s="1">
        <f t="shared" si="4"/>
        <v>219</v>
      </c>
      <c r="M23" s="1">
        <f t="shared" si="5"/>
        <v>162.59360730593608</v>
      </c>
    </row>
    <row r="24" spans="2:16">
      <c r="B24" s="1">
        <v>4096</v>
      </c>
      <c r="C24" s="1">
        <v>293783</v>
      </c>
      <c r="D24" s="1">
        <v>213.74</v>
      </c>
      <c r="E24" s="1">
        <f t="shared" si="0"/>
        <v>1374.4876953307758</v>
      </c>
      <c r="F24" s="1">
        <v>153.34</v>
      </c>
      <c r="G24" s="1">
        <f t="shared" si="1"/>
        <v>1915.8927872701186</v>
      </c>
      <c r="H24" s="1">
        <v>0.28125</v>
      </c>
      <c r="I24" s="1">
        <v>229</v>
      </c>
      <c r="J24" s="1">
        <f t="shared" si="2"/>
        <v>442.74</v>
      </c>
      <c r="K24" s="1">
        <f t="shared" si="3"/>
        <v>663.55648913583593</v>
      </c>
      <c r="L24" s="1">
        <f t="shared" si="4"/>
        <v>382.34000000000003</v>
      </c>
      <c r="M24" s="1">
        <f t="shared" si="5"/>
        <v>768.38154522153047</v>
      </c>
    </row>
    <row r="25" spans="2:16">
      <c r="B25" s="1">
        <v>8192</v>
      </c>
      <c r="C25" s="1">
        <v>2482490</v>
      </c>
      <c r="D25" s="1">
        <v>1564</v>
      </c>
      <c r="E25" s="1">
        <f t="shared" si="0"/>
        <v>1587.2698209718669</v>
      </c>
      <c r="F25" s="1">
        <v>1274</v>
      </c>
      <c r="G25" s="1">
        <f t="shared" si="1"/>
        <v>1948.5792778649923</v>
      </c>
      <c r="H25" s="1">
        <v>0.51224999999999998</v>
      </c>
      <c r="I25" s="1">
        <v>361</v>
      </c>
      <c r="J25" s="1">
        <f t="shared" si="2"/>
        <v>1925</v>
      </c>
      <c r="K25" s="1">
        <f t="shared" si="3"/>
        <v>1289.6051948051947</v>
      </c>
      <c r="L25" s="1">
        <f t="shared" si="4"/>
        <v>1635</v>
      </c>
      <c r="M25" s="1">
        <f t="shared" si="5"/>
        <v>1518.34250764526</v>
      </c>
    </row>
    <row r="26" spans="2:16">
      <c r="B26" s="1">
        <v>16384</v>
      </c>
      <c r="C26" s="10">
        <v>19859760</v>
      </c>
      <c r="D26" s="1">
        <v>13405</v>
      </c>
      <c r="E26" s="1">
        <f>C26/D26</f>
        <v>1481.5188362551287</v>
      </c>
      <c r="F26" s="1">
        <v>9937</v>
      </c>
      <c r="G26" s="1">
        <f>C26/F26</f>
        <v>1998.5669719231157</v>
      </c>
      <c r="H26" s="1">
        <f>-I28</f>
        <v>0</v>
      </c>
      <c r="I26" s="1">
        <v>955</v>
      </c>
      <c r="J26" s="1">
        <f t="shared" si="2"/>
        <v>14360</v>
      </c>
      <c r="K26" s="1">
        <f t="shared" si="3"/>
        <v>1382.9916434540389</v>
      </c>
      <c r="L26" s="1">
        <f t="shared" si="4"/>
        <v>10892</v>
      </c>
      <c r="M26" s="1">
        <f t="shared" si="5"/>
        <v>1823.3345574733748</v>
      </c>
    </row>
    <row r="31" spans="2:16">
      <c r="P31" s="12" t="s">
        <v>47</v>
      </c>
    </row>
    <row r="33" spans="2:10">
      <c r="B33" s="1" t="s">
        <v>13</v>
      </c>
    </row>
    <row r="34" spans="2:10">
      <c r="B34" s="3" t="s">
        <v>14</v>
      </c>
      <c r="C34" s="3"/>
      <c r="D34" s="3"/>
      <c r="E34" s="3"/>
      <c r="F34" s="3"/>
      <c r="G34" s="3"/>
      <c r="H34" s="3"/>
      <c r="I34" s="3"/>
      <c r="J34" s="3"/>
    </row>
    <row r="35" spans="2:10">
      <c r="C35" s="1" t="s">
        <v>5</v>
      </c>
      <c r="D35" s="1" t="s">
        <v>15</v>
      </c>
      <c r="E35" s="1" t="s">
        <v>7</v>
      </c>
      <c r="F35" s="1" t="s">
        <v>16</v>
      </c>
      <c r="G35" s="1" t="s">
        <v>17</v>
      </c>
      <c r="H35" s="1" t="s">
        <v>9</v>
      </c>
      <c r="I35" s="1" t="s">
        <v>18</v>
      </c>
      <c r="J35" s="1" t="s">
        <v>3</v>
      </c>
    </row>
    <row r="36" spans="2:10">
      <c r="B36" s="1">
        <v>256</v>
      </c>
      <c r="C36" s="1">
        <v>50.25</v>
      </c>
      <c r="D36" s="1">
        <v>17.88</v>
      </c>
      <c r="E36" s="1">
        <v>2.8096399999999999</v>
      </c>
      <c r="F36" s="1">
        <v>0.35120499999999999</v>
      </c>
      <c r="G36" s="1">
        <v>9.7799999999999994</v>
      </c>
      <c r="H36" s="1">
        <v>5.13279</v>
      </c>
      <c r="I36" s="1">
        <v>0.64159900000000003</v>
      </c>
      <c r="J36" s="1">
        <v>0</v>
      </c>
    </row>
    <row r="37" spans="2:10">
      <c r="B37" s="1">
        <v>512</v>
      </c>
      <c r="C37" s="1">
        <v>405.41</v>
      </c>
      <c r="D37" s="1">
        <v>113.93</v>
      </c>
      <c r="E37" s="1">
        <v>3.55829</v>
      </c>
      <c r="F37" s="1">
        <v>0.44478600000000001</v>
      </c>
      <c r="G37" s="1">
        <v>67.59</v>
      </c>
      <c r="H37" s="1">
        <v>5.97323</v>
      </c>
      <c r="I37" s="1">
        <v>0.74665300000000001</v>
      </c>
      <c r="J37" s="1">
        <v>0</v>
      </c>
    </row>
    <row r="38" spans="2:10">
      <c r="B38" s="1">
        <v>1024</v>
      </c>
      <c r="C38" s="1">
        <v>3714.96</v>
      </c>
      <c r="D38" s="1">
        <v>1084.78</v>
      </c>
      <c r="E38" s="1">
        <v>3.42462</v>
      </c>
      <c r="F38" s="1">
        <v>0.42807800000000001</v>
      </c>
      <c r="G38" s="1">
        <v>642.80999999999995</v>
      </c>
      <c r="H38" s="1">
        <v>5.8113200000000003</v>
      </c>
      <c r="I38" s="1">
        <v>0.72641500000000003</v>
      </c>
      <c r="J38" s="1">
        <v>0</v>
      </c>
    </row>
    <row r="39" spans="2:10">
      <c r="B39" s="1">
        <v>2048</v>
      </c>
      <c r="C39" s="1">
        <v>35738.300000000003</v>
      </c>
      <c r="D39" s="1">
        <v>9393.2999999999993</v>
      </c>
      <c r="E39" s="1">
        <v>3.8046600000000002</v>
      </c>
      <c r="F39" s="1">
        <v>0.475582</v>
      </c>
      <c r="G39" s="1">
        <v>5160.6099999999997</v>
      </c>
      <c r="H39" s="1">
        <v>6.9864199999999999</v>
      </c>
      <c r="I39" s="1">
        <v>0.87330200000000002</v>
      </c>
      <c r="J39" s="1">
        <v>0</v>
      </c>
    </row>
    <row r="40" spans="2:10">
      <c r="B40" s="1">
        <v>4096</v>
      </c>
      <c r="C40" s="1">
        <v>287905</v>
      </c>
      <c r="D40" s="1">
        <v>76337</v>
      </c>
      <c r="E40" s="1">
        <v>3.7714699999999999</v>
      </c>
      <c r="F40" s="1">
        <v>0.47143299999999999</v>
      </c>
      <c r="G40" s="1">
        <v>44241</v>
      </c>
      <c r="H40" s="1">
        <v>6.4817</v>
      </c>
      <c r="I40" s="1">
        <v>0.81021200000000004</v>
      </c>
      <c r="J40" s="1">
        <v>0</v>
      </c>
    </row>
    <row r="51" spans="2:9">
      <c r="B51" s="4" t="s">
        <v>19</v>
      </c>
      <c r="C51" s="4"/>
      <c r="D51" s="4"/>
      <c r="E51" s="4"/>
      <c r="F51" s="4"/>
    </row>
    <row r="52" spans="2:9">
      <c r="B52" s="3" t="s">
        <v>20</v>
      </c>
      <c r="C52" s="3"/>
      <c r="D52" s="3"/>
      <c r="E52" s="3"/>
      <c r="F52" s="3"/>
      <c r="G52" s="3"/>
      <c r="H52" s="3"/>
      <c r="I52" s="3"/>
    </row>
    <row r="53" spans="2:9"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25</v>
      </c>
      <c r="H53" s="1" t="s">
        <v>26</v>
      </c>
      <c r="I53" s="1" t="s">
        <v>27</v>
      </c>
    </row>
    <row r="54" spans="2:9">
      <c r="B54" s="1">
        <v>256</v>
      </c>
      <c r="C54" s="1">
        <v>171.09</v>
      </c>
      <c r="D54" s="1">
        <v>256.452</v>
      </c>
      <c r="E54" s="1">
        <f>C54/D54</f>
        <v>0.66714238921903513</v>
      </c>
      <c r="F54" s="1">
        <v>447.34500000000003</v>
      </c>
      <c r="G54" s="1">
        <f t="shared" ref="G54:G64" si="6">C54/F54</f>
        <v>0.38245649331053211</v>
      </c>
      <c r="H54" s="1">
        <v>955.827</v>
      </c>
      <c r="I54" s="1">
        <f t="shared" ref="I54:I64" si="7">C54/H54</f>
        <v>0.17899682683163376</v>
      </c>
    </row>
    <row r="55" spans="2:9">
      <c r="B55" s="1">
        <v>512</v>
      </c>
      <c r="C55" s="1">
        <v>179.4</v>
      </c>
      <c r="D55" s="1">
        <v>250.18899999999999</v>
      </c>
      <c r="E55" s="1">
        <f t="shared" ref="E55:E64" si="8">C55/D55</f>
        <v>0.71705790422440641</v>
      </c>
      <c r="F55" s="1">
        <v>435.09399999999999</v>
      </c>
      <c r="G55" s="1">
        <f t="shared" si="6"/>
        <v>0.41232469305483416</v>
      </c>
      <c r="H55" s="1">
        <v>980.56399999999996</v>
      </c>
      <c r="I55" s="1">
        <f t="shared" si="7"/>
        <v>0.18295593148432943</v>
      </c>
    </row>
    <row r="56" spans="2:9">
      <c r="B56" s="1">
        <v>1024</v>
      </c>
      <c r="C56" s="1">
        <v>184.35</v>
      </c>
      <c r="D56" s="1">
        <v>256.93200000000002</v>
      </c>
      <c r="E56" s="1">
        <f t="shared" si="8"/>
        <v>0.71750502078370926</v>
      </c>
      <c r="F56" s="1">
        <v>453.714</v>
      </c>
      <c r="G56" s="1">
        <f t="shared" si="6"/>
        <v>0.40631322815694465</v>
      </c>
      <c r="H56" s="1">
        <v>1017.64</v>
      </c>
      <c r="I56" s="1">
        <f t="shared" si="7"/>
        <v>0.18115443575331158</v>
      </c>
    </row>
    <row r="57" spans="2:9">
      <c r="B57" s="1">
        <v>2048</v>
      </c>
      <c r="C57" s="1">
        <v>219</v>
      </c>
      <c r="D57" s="1">
        <v>294.38</v>
      </c>
      <c r="E57" s="1">
        <f t="shared" si="8"/>
        <v>0.74393640872341871</v>
      </c>
      <c r="F57" s="1">
        <v>498.65800000000002</v>
      </c>
      <c r="G57" s="1">
        <f t="shared" si="6"/>
        <v>0.43917875578051491</v>
      </c>
      <c r="H57" s="1">
        <v>1027.6300000000001</v>
      </c>
      <c r="I57" s="1">
        <f t="shared" si="7"/>
        <v>0.21311172309099577</v>
      </c>
    </row>
    <row r="58" spans="2:9">
      <c r="B58" s="1">
        <v>4096</v>
      </c>
      <c r="C58" s="1">
        <v>382.34</v>
      </c>
      <c r="D58" s="1">
        <v>520.97299999999996</v>
      </c>
      <c r="E58" s="1">
        <f t="shared" si="8"/>
        <v>0.73389599844905595</v>
      </c>
      <c r="F58" s="1">
        <v>697.18499999999995</v>
      </c>
      <c r="G58" s="1">
        <f t="shared" si="6"/>
        <v>0.54840537303585135</v>
      </c>
      <c r="H58" s="1">
        <v>1327.36</v>
      </c>
      <c r="I58" s="1">
        <f t="shared" si="7"/>
        <v>0.28804544358727097</v>
      </c>
    </row>
    <row r="59" spans="2:9">
      <c r="B59" s="1">
        <v>6144</v>
      </c>
      <c r="C59" s="1">
        <v>807</v>
      </c>
      <c r="D59" s="1">
        <v>987.29600000000005</v>
      </c>
      <c r="E59" s="1">
        <f t="shared" si="8"/>
        <v>0.81738404693222699</v>
      </c>
      <c r="F59" s="1">
        <v>1180.97</v>
      </c>
      <c r="G59" s="1">
        <f t="shared" si="6"/>
        <v>0.68333657925264824</v>
      </c>
      <c r="H59" s="1">
        <v>1859.88</v>
      </c>
      <c r="I59" s="1">
        <f t="shared" si="7"/>
        <v>0.43389896122330468</v>
      </c>
    </row>
    <row r="60" spans="2:9">
      <c r="B60" s="1">
        <v>8192</v>
      </c>
      <c r="C60" s="1">
        <v>1635</v>
      </c>
      <c r="D60" s="1">
        <v>1898.15</v>
      </c>
      <c r="E60" s="1">
        <f t="shared" si="8"/>
        <v>0.86136501330242599</v>
      </c>
      <c r="F60" s="1">
        <v>2077.16</v>
      </c>
      <c r="G60" s="1">
        <f t="shared" si="6"/>
        <v>0.78713243081900297</v>
      </c>
      <c r="H60" s="1">
        <v>3079.16</v>
      </c>
      <c r="I60" s="1">
        <f t="shared" si="7"/>
        <v>0.53098897101806986</v>
      </c>
    </row>
    <row r="61" spans="2:9">
      <c r="B61" s="1">
        <v>10240</v>
      </c>
      <c r="C61" s="1">
        <v>2889</v>
      </c>
      <c r="D61" s="1">
        <v>3272.34</v>
      </c>
      <c r="E61" s="1">
        <f t="shared" si="8"/>
        <v>0.88285447111241488</v>
      </c>
      <c r="F61" s="1">
        <v>3404.95</v>
      </c>
      <c r="G61" s="1">
        <f t="shared" si="6"/>
        <v>0.84847060896635784</v>
      </c>
      <c r="H61" s="1">
        <v>4527.84</v>
      </c>
      <c r="I61" s="1">
        <f t="shared" si="7"/>
        <v>0.63805258136329901</v>
      </c>
    </row>
    <row r="62" spans="2:9">
      <c r="B62" s="1">
        <v>12288</v>
      </c>
      <c r="C62" s="1">
        <v>4772</v>
      </c>
      <c r="D62" s="1">
        <v>5303.01</v>
      </c>
      <c r="E62" s="1">
        <f t="shared" si="8"/>
        <v>0.89986630234527176</v>
      </c>
      <c r="F62" s="1">
        <v>5385.1</v>
      </c>
      <c r="G62" s="1">
        <f t="shared" si="6"/>
        <v>0.88614881803494827</v>
      </c>
      <c r="H62" s="1">
        <v>8857.69</v>
      </c>
      <c r="I62" s="1">
        <f t="shared" si="7"/>
        <v>0.53874091326293871</v>
      </c>
    </row>
    <row r="63" spans="2:9">
      <c r="B63" s="1">
        <v>14336</v>
      </c>
      <c r="C63" s="1">
        <v>7396</v>
      </c>
      <c r="D63" s="1">
        <v>8066.64</v>
      </c>
      <c r="E63" s="1">
        <f t="shared" si="8"/>
        <v>0.91686253508276061</v>
      </c>
      <c r="F63" s="1">
        <v>8185.95</v>
      </c>
      <c r="G63" s="1">
        <f t="shared" si="6"/>
        <v>0.90349928841490601</v>
      </c>
      <c r="H63" s="1">
        <v>17944.599999999999</v>
      </c>
      <c r="I63" s="1">
        <f t="shared" si="7"/>
        <v>0.41215741783043369</v>
      </c>
    </row>
    <row r="64" spans="2:9">
      <c r="B64" s="1">
        <v>16384</v>
      </c>
      <c r="C64" s="1">
        <v>10892</v>
      </c>
      <c r="D64" s="1">
        <v>11793</v>
      </c>
      <c r="E64" s="1">
        <f t="shared" si="8"/>
        <v>0.92359874501823114</v>
      </c>
      <c r="F64" s="1">
        <v>28305.7</v>
      </c>
      <c r="G64" s="1">
        <f t="shared" si="6"/>
        <v>0.38479882143879146</v>
      </c>
      <c r="H64" s="1">
        <v>24942</v>
      </c>
      <c r="I64" s="1">
        <f t="shared" si="7"/>
        <v>0.43669312805709243</v>
      </c>
    </row>
    <row r="69" spans="2:21">
      <c r="B69" s="5" t="s">
        <v>28</v>
      </c>
      <c r="C69" s="6"/>
      <c r="D69" s="6"/>
      <c r="E69" s="6"/>
      <c r="F69" s="6"/>
    </row>
    <row r="70" spans="2:21">
      <c r="B70"/>
      <c r="C70" s="7" t="s">
        <v>29</v>
      </c>
      <c r="D70" s="7"/>
      <c r="E70" s="7"/>
      <c r="F70" s="3" t="s">
        <v>30</v>
      </c>
      <c r="G70" s="3"/>
      <c r="H70" s="3"/>
      <c r="I70" s="8" t="s">
        <v>31</v>
      </c>
      <c r="J70" s="8"/>
      <c r="K70" s="8"/>
      <c r="L70" s="8"/>
      <c r="M70" s="8"/>
      <c r="N70" s="3" t="s">
        <v>32</v>
      </c>
      <c r="O70" s="3"/>
      <c r="P70" s="3"/>
      <c r="Q70" s="8" t="s">
        <v>33</v>
      </c>
      <c r="R70" s="8"/>
      <c r="S70" s="8"/>
      <c r="T70" s="8"/>
      <c r="U70" s="8"/>
    </row>
    <row r="71" spans="2:21">
      <c r="C71" s="1" t="s">
        <v>34</v>
      </c>
      <c r="D71" s="1" t="s">
        <v>35</v>
      </c>
      <c r="E71" s="1" t="s">
        <v>36</v>
      </c>
      <c r="F71" s="2" t="s">
        <v>30</v>
      </c>
      <c r="G71" s="2" t="s">
        <v>37</v>
      </c>
      <c r="H71" s="2" t="s">
        <v>38</v>
      </c>
      <c r="I71" s="1" t="s">
        <v>39</v>
      </c>
      <c r="J71" s="1" t="s">
        <v>40</v>
      </c>
      <c r="K71" s="1" t="s">
        <v>41</v>
      </c>
      <c r="L71" s="1" t="s">
        <v>42</v>
      </c>
      <c r="M71" s="1" t="s">
        <v>43</v>
      </c>
      <c r="N71" s="2" t="s">
        <v>32</v>
      </c>
      <c r="O71" s="2" t="s">
        <v>37</v>
      </c>
      <c r="P71" s="2" t="s">
        <v>44</v>
      </c>
      <c r="Q71" s="1" t="s">
        <v>39</v>
      </c>
      <c r="R71" s="1" t="s">
        <v>40</v>
      </c>
      <c r="S71" s="1" t="s">
        <v>41</v>
      </c>
      <c r="T71" s="1" t="s">
        <v>42</v>
      </c>
      <c r="U71" s="1" t="s">
        <v>43</v>
      </c>
    </row>
    <row r="72" spans="2:21">
      <c r="B72" s="1">
        <v>256</v>
      </c>
      <c r="C72" s="1">
        <v>0.17</v>
      </c>
      <c r="D72" s="1">
        <v>123</v>
      </c>
      <c r="E72" s="1">
        <f>C72+D72</f>
        <v>123.17</v>
      </c>
      <c r="F72" s="2">
        <v>115.648</v>
      </c>
      <c r="G72" s="2">
        <f>E72/F72</f>
        <v>1.0650421970116215</v>
      </c>
      <c r="H72" s="2">
        <f>G72/2</f>
        <v>0.53252109850581075</v>
      </c>
      <c r="I72" s="1">
        <v>5.8853</v>
      </c>
      <c r="J72" s="1">
        <v>1.6233</v>
      </c>
      <c r="K72" s="1">
        <v>106.1478</v>
      </c>
      <c r="L72" s="1">
        <v>1.9054</v>
      </c>
      <c r="M72" s="1">
        <f>SUM(I72:L72)</f>
        <v>115.56180000000001</v>
      </c>
      <c r="N72" s="2">
        <v>125.23099999999999</v>
      </c>
      <c r="O72" s="2">
        <f>E72/N72</f>
        <v>0.98354241361963102</v>
      </c>
      <c r="P72" s="2">
        <f>O72/3</f>
        <v>0.32784747120654367</v>
      </c>
      <c r="Q72" s="1">
        <v>11.457599999999999</v>
      </c>
      <c r="R72" s="1">
        <v>1.7828999999999999</v>
      </c>
      <c r="S72" s="1">
        <v>109.4696</v>
      </c>
      <c r="T72" s="1">
        <v>1.7957000000000001</v>
      </c>
      <c r="U72" s="1">
        <f>SUM(Q72:T72)</f>
        <v>124.50579999999999</v>
      </c>
    </row>
    <row r="73" spans="2:21">
      <c r="B73" s="1">
        <v>512</v>
      </c>
      <c r="C73" s="1">
        <v>1.03</v>
      </c>
      <c r="D73" s="1">
        <v>123</v>
      </c>
      <c r="E73" s="1">
        <f t="shared" ref="E73:E82" si="9">C73+D73</f>
        <v>124.03</v>
      </c>
      <c r="F73" s="2">
        <v>133.619</v>
      </c>
      <c r="G73" s="2">
        <f t="shared" ref="G73:G82" si="10">E73/F73</f>
        <v>0.92823625382617747</v>
      </c>
      <c r="H73" s="2">
        <f t="shared" ref="H73:H82" si="11">G73/2</f>
        <v>0.46411812691308874</v>
      </c>
      <c r="I73" s="1">
        <v>13.577199999999999</v>
      </c>
      <c r="J73" s="1">
        <v>5.5347999999999997</v>
      </c>
      <c r="K73" s="1">
        <v>108.93559999999999</v>
      </c>
      <c r="L73" s="1">
        <v>5.4947999999999997</v>
      </c>
      <c r="M73" s="1">
        <f t="shared" ref="M73:M82" si="12">SUM(I73:L73)</f>
        <v>133.54239999999999</v>
      </c>
      <c r="N73" s="2">
        <v>147.34200000000001</v>
      </c>
      <c r="O73" s="2">
        <f t="shared" ref="O73:O82" si="13">E73/N73</f>
        <v>0.84178306253478297</v>
      </c>
      <c r="P73" s="2">
        <f t="shared" ref="P73:P82" si="14">O73/3</f>
        <v>0.28059435417826101</v>
      </c>
      <c r="Q73" s="1">
        <v>24.9</v>
      </c>
      <c r="R73" s="1">
        <v>6.3490000000000002</v>
      </c>
      <c r="S73" s="1">
        <v>107.41079999999999</v>
      </c>
      <c r="T73" s="1">
        <v>7.7972999999999999</v>
      </c>
      <c r="U73" s="1">
        <f t="shared" ref="U73:U82" si="15">SUM(Q73:T73)</f>
        <v>146.4571</v>
      </c>
    </row>
    <row r="74" spans="2:21">
      <c r="B74" s="1">
        <v>1024</v>
      </c>
      <c r="C74" s="1">
        <v>6.67</v>
      </c>
      <c r="D74" s="1">
        <v>124</v>
      </c>
      <c r="E74" s="1">
        <f t="shared" si="9"/>
        <v>130.66999999999999</v>
      </c>
      <c r="F74" s="2">
        <v>211.50299999999999</v>
      </c>
      <c r="G74" s="2">
        <f t="shared" si="10"/>
        <v>0.61781629574994201</v>
      </c>
      <c r="H74" s="2">
        <f t="shared" si="11"/>
        <v>0.30890814787497101</v>
      </c>
      <c r="I74" s="1">
        <v>50.212200000000003</v>
      </c>
      <c r="J74" s="1">
        <v>24.552299999999999</v>
      </c>
      <c r="K74" s="1">
        <v>114.7847</v>
      </c>
      <c r="L74" s="1">
        <v>21.838200000000001</v>
      </c>
      <c r="M74" s="1">
        <f t="shared" si="12"/>
        <v>211.38739999999999</v>
      </c>
      <c r="N74" s="2">
        <v>251.33099999999999</v>
      </c>
      <c r="O74" s="2">
        <f t="shared" si="13"/>
        <v>0.51991198857283816</v>
      </c>
      <c r="P74" s="2">
        <f t="shared" si="14"/>
        <v>0.17330399619094605</v>
      </c>
      <c r="Q74" s="1">
        <v>78.316199999999995</v>
      </c>
      <c r="R74" s="1">
        <v>24.950199999999999</v>
      </c>
      <c r="S74" s="1">
        <v>114.0277</v>
      </c>
      <c r="T74" s="1">
        <v>31.757400000000001</v>
      </c>
      <c r="U74" s="1">
        <f t="shared" si="15"/>
        <v>249.05149999999998</v>
      </c>
    </row>
    <row r="75" spans="2:21">
      <c r="B75" s="1">
        <v>2048</v>
      </c>
      <c r="C75" s="1">
        <v>54.14</v>
      </c>
      <c r="D75" s="1">
        <v>121</v>
      </c>
      <c r="E75" s="1">
        <f t="shared" si="9"/>
        <v>175.14</v>
      </c>
      <c r="F75" s="2">
        <v>561.45600000000002</v>
      </c>
      <c r="G75" s="2">
        <f t="shared" si="10"/>
        <v>0.31193895870736082</v>
      </c>
      <c r="H75" s="2">
        <f t="shared" si="11"/>
        <v>0.15596947935368041</v>
      </c>
      <c r="I75" s="1">
        <v>200.46299999999999</v>
      </c>
      <c r="J75" s="1">
        <v>100.508</v>
      </c>
      <c r="K75" s="1">
        <v>155.84460000000001</v>
      </c>
      <c r="L75" s="1">
        <v>104.4971</v>
      </c>
      <c r="M75" s="1">
        <f t="shared" si="12"/>
        <v>561.31270000000006</v>
      </c>
      <c r="N75" s="2">
        <v>684.81100000000004</v>
      </c>
      <c r="O75" s="2">
        <f t="shared" si="13"/>
        <v>0.25574939654882878</v>
      </c>
      <c r="P75" s="2">
        <f t="shared" si="14"/>
        <v>8.5249798849609593E-2</v>
      </c>
      <c r="Q75" s="1">
        <v>295.577</v>
      </c>
      <c r="R75" s="1">
        <v>105.30200000000001</v>
      </c>
      <c r="S75" s="1">
        <v>140.95699999999999</v>
      </c>
      <c r="T75" s="1">
        <v>129.53380000000001</v>
      </c>
      <c r="U75" s="1">
        <f t="shared" si="15"/>
        <v>671.36980000000005</v>
      </c>
    </row>
    <row r="76" spans="2:21">
      <c r="B76" s="1">
        <v>4096</v>
      </c>
      <c r="C76" s="1">
        <v>426</v>
      </c>
      <c r="D76" s="1">
        <v>168</v>
      </c>
      <c r="E76" s="1">
        <f t="shared" si="9"/>
        <v>594</v>
      </c>
      <c r="F76" s="2">
        <v>1988.93</v>
      </c>
      <c r="G76" s="2">
        <f t="shared" si="10"/>
        <v>0.29865304460187136</v>
      </c>
      <c r="H76" s="2">
        <f t="shared" si="11"/>
        <v>0.14932652230093568</v>
      </c>
      <c r="I76" s="1">
        <v>783.86199999999997</v>
      </c>
      <c r="J76" s="1">
        <v>413.36799999999999</v>
      </c>
      <c r="K76" s="1">
        <v>385.7312</v>
      </c>
      <c r="L76" s="1">
        <v>405.83769999999998</v>
      </c>
      <c r="M76" s="1">
        <f t="shared" si="12"/>
        <v>1988.7989</v>
      </c>
      <c r="N76" s="2">
        <v>2431.44</v>
      </c>
      <c r="O76" s="2">
        <f t="shared" si="13"/>
        <v>0.24429967426710097</v>
      </c>
      <c r="P76" s="2">
        <f t="shared" si="14"/>
        <v>8.143322475570032E-2</v>
      </c>
      <c r="Q76" s="1">
        <v>1149.9100000000001</v>
      </c>
      <c r="R76" s="1">
        <v>397.37400000000002</v>
      </c>
      <c r="S76" s="1">
        <v>313.56099999999998</v>
      </c>
      <c r="T76" s="1">
        <v>534.74459999999999</v>
      </c>
      <c r="U76" s="1">
        <f t="shared" si="15"/>
        <v>2395.5896000000002</v>
      </c>
    </row>
    <row r="77" spans="2:21">
      <c r="B77" s="1">
        <v>6144</v>
      </c>
      <c r="C77" s="1">
        <v>1535</v>
      </c>
      <c r="D77" s="1">
        <v>256</v>
      </c>
      <c r="E77" s="1">
        <f t="shared" si="9"/>
        <v>1791</v>
      </c>
      <c r="F77" s="2">
        <v>4670.07</v>
      </c>
      <c r="G77" s="2">
        <f t="shared" si="10"/>
        <v>0.38350602881755524</v>
      </c>
      <c r="H77" s="2">
        <f t="shared" si="11"/>
        <v>0.19175301440877762</v>
      </c>
      <c r="I77" s="1">
        <v>1763.1</v>
      </c>
      <c r="J77" s="1">
        <v>910.90899999999999</v>
      </c>
      <c r="K77" s="1">
        <v>1060.5116</v>
      </c>
      <c r="L77" s="1">
        <v>935.42790000000002</v>
      </c>
      <c r="M77" s="1">
        <f t="shared" si="12"/>
        <v>4669.9484999999995</v>
      </c>
      <c r="N77" s="2">
        <v>5491.96</v>
      </c>
      <c r="O77" s="2">
        <f t="shared" si="13"/>
        <v>0.32611308166847536</v>
      </c>
      <c r="P77" s="2">
        <f t="shared" si="14"/>
        <v>0.10870436055615845</v>
      </c>
      <c r="Q77" s="1">
        <v>2591.7399999999998</v>
      </c>
      <c r="R77" s="1">
        <v>908.59500000000003</v>
      </c>
      <c r="S77" s="1">
        <v>775.73889999999994</v>
      </c>
      <c r="T77" s="1">
        <v>1215.7679000000001</v>
      </c>
      <c r="U77" s="1">
        <f t="shared" si="15"/>
        <v>5491.8418000000001</v>
      </c>
    </row>
    <row r="78" spans="2:21">
      <c r="B78" s="1">
        <v>8192</v>
      </c>
      <c r="C78" s="1">
        <v>3651</v>
      </c>
      <c r="D78" s="1">
        <v>350</v>
      </c>
      <c r="E78" s="1">
        <f t="shared" si="9"/>
        <v>4001</v>
      </c>
      <c r="F78" s="2">
        <v>8695.27</v>
      </c>
      <c r="G78" s="2">
        <f t="shared" si="10"/>
        <v>0.46013522294304832</v>
      </c>
      <c r="H78" s="2">
        <f t="shared" si="11"/>
        <v>0.23006761147152416</v>
      </c>
      <c r="I78" s="1">
        <v>3153.44</v>
      </c>
      <c r="J78" s="1">
        <v>1655.37</v>
      </c>
      <c r="K78" s="1">
        <v>2210.8467999999998</v>
      </c>
      <c r="L78" s="1">
        <v>1675.4934000000001</v>
      </c>
      <c r="M78" s="1">
        <f t="shared" si="12"/>
        <v>8695.1501999999982</v>
      </c>
      <c r="N78" s="2">
        <v>10198</v>
      </c>
      <c r="O78" s="2">
        <f t="shared" si="13"/>
        <v>0.39233182977054326</v>
      </c>
      <c r="P78" s="2">
        <f t="shared" si="14"/>
        <v>0.1307772765901811</v>
      </c>
      <c r="Q78" s="1">
        <v>4679.3999999999996</v>
      </c>
      <c r="R78" s="1">
        <v>1582.6</v>
      </c>
      <c r="S78" s="1">
        <v>1555.1441</v>
      </c>
      <c r="T78" s="1">
        <v>2163.3085000000001</v>
      </c>
      <c r="U78" s="1">
        <f t="shared" si="15"/>
        <v>9980.4526000000005</v>
      </c>
    </row>
    <row r="79" spans="2:21">
      <c r="B79" s="1">
        <v>10240</v>
      </c>
      <c r="C79" s="1">
        <v>7330</v>
      </c>
      <c r="D79" s="1">
        <v>501</v>
      </c>
      <c r="E79" s="1">
        <f t="shared" si="9"/>
        <v>7831</v>
      </c>
      <c r="F79" s="2">
        <v>14222</v>
      </c>
      <c r="G79" s="2">
        <f t="shared" si="10"/>
        <v>0.55062579102798481</v>
      </c>
      <c r="H79" s="2">
        <f t="shared" si="11"/>
        <v>0.27531289551399241</v>
      </c>
      <c r="I79" s="1">
        <v>5055.7700000000004</v>
      </c>
      <c r="J79" s="1">
        <v>2583.19</v>
      </c>
      <c r="K79" s="1">
        <v>4201.2749999999996</v>
      </c>
      <c r="L79" s="1">
        <v>2581.6723000000002</v>
      </c>
      <c r="M79" s="1">
        <f t="shared" si="12"/>
        <v>14421.907300000001</v>
      </c>
      <c r="N79" s="2">
        <v>16225.5</v>
      </c>
      <c r="O79" s="2">
        <f t="shared" si="13"/>
        <v>0.48263535792425505</v>
      </c>
      <c r="P79" s="2">
        <f t="shared" si="14"/>
        <v>0.16087845264141834</v>
      </c>
      <c r="Q79" s="1">
        <v>7241.31</v>
      </c>
      <c r="R79" s="1">
        <v>2494.85</v>
      </c>
      <c r="S79" s="1">
        <v>2886.8571999999999</v>
      </c>
      <c r="T79" s="1">
        <v>3378.9537999999998</v>
      </c>
      <c r="U79" s="1">
        <f t="shared" si="15"/>
        <v>16001.971</v>
      </c>
    </row>
    <row r="80" spans="2:21">
      <c r="B80" s="1">
        <v>12288</v>
      </c>
      <c r="C80" s="1">
        <v>13133</v>
      </c>
      <c r="D80" s="1">
        <v>666</v>
      </c>
      <c r="E80" s="1">
        <f t="shared" si="9"/>
        <v>13799</v>
      </c>
      <c r="F80" s="2">
        <v>21832.799999999999</v>
      </c>
      <c r="G80" s="2">
        <f t="shared" si="10"/>
        <v>0.63203070609358403</v>
      </c>
      <c r="H80" s="2">
        <f t="shared" si="11"/>
        <v>0.31601535304679201</v>
      </c>
      <c r="I80" s="1">
        <v>7184.66</v>
      </c>
      <c r="J80" s="1">
        <v>3696</v>
      </c>
      <c r="K80" s="1">
        <v>7214.2762000000002</v>
      </c>
      <c r="L80" s="1">
        <v>3737.7303000000002</v>
      </c>
      <c r="M80" s="1">
        <f t="shared" si="12"/>
        <v>21832.666499999999</v>
      </c>
      <c r="N80" s="2">
        <v>24157.7</v>
      </c>
      <c r="O80" s="2">
        <f t="shared" si="13"/>
        <v>0.57120504021492113</v>
      </c>
      <c r="P80" s="2">
        <f t="shared" si="14"/>
        <v>0.19040168007164038</v>
      </c>
      <c r="Q80" s="1">
        <v>10610.3</v>
      </c>
      <c r="R80" s="1">
        <v>3650.76</v>
      </c>
      <c r="S80" s="1">
        <v>4904.4805999999999</v>
      </c>
      <c r="T80" s="1">
        <v>4991.9746999999998</v>
      </c>
      <c r="U80" s="1">
        <f t="shared" si="15"/>
        <v>24157.515299999999</v>
      </c>
    </row>
    <row r="81" spans="2:21">
      <c r="B81" s="1">
        <v>14336</v>
      </c>
      <c r="C81" s="1">
        <v>21898</v>
      </c>
      <c r="D81" s="1">
        <v>858</v>
      </c>
      <c r="E81" s="1">
        <f t="shared" si="9"/>
        <v>22756</v>
      </c>
      <c r="F81" s="2">
        <v>31328</v>
      </c>
      <c r="G81" s="2">
        <f t="shared" si="10"/>
        <v>0.7263789581205311</v>
      </c>
      <c r="H81" s="2">
        <f t="shared" si="11"/>
        <v>0.36318947906026555</v>
      </c>
      <c r="I81" s="1">
        <v>9629.91</v>
      </c>
      <c r="J81" s="1">
        <v>4991.2</v>
      </c>
      <c r="K81" s="1">
        <v>11656.7531</v>
      </c>
      <c r="L81" s="1">
        <v>5050.0590000000002</v>
      </c>
      <c r="M81" s="1">
        <f t="shared" si="12"/>
        <v>31327.922100000003</v>
      </c>
      <c r="N81" s="2">
        <v>34389</v>
      </c>
      <c r="O81" s="2">
        <f t="shared" si="13"/>
        <v>0.66172322544999851</v>
      </c>
      <c r="P81" s="2">
        <f t="shared" si="14"/>
        <v>0.22057440848333285</v>
      </c>
      <c r="Q81" s="1">
        <v>14241.2</v>
      </c>
      <c r="R81" s="1">
        <v>4889.88</v>
      </c>
      <c r="S81" s="1">
        <v>7912.2978000000003</v>
      </c>
      <c r="T81" s="1">
        <v>6687.2551000000003</v>
      </c>
      <c r="U81" s="1">
        <f t="shared" si="15"/>
        <v>33730.632900000004</v>
      </c>
    </row>
    <row r="82" spans="2:21">
      <c r="B82" s="1">
        <v>16384</v>
      </c>
      <c r="C82" s="1">
        <v>31061</v>
      </c>
      <c r="D82" s="1">
        <v>1113</v>
      </c>
      <c r="E82" s="1">
        <f t="shared" si="9"/>
        <v>32174</v>
      </c>
      <c r="F82" s="2">
        <v>42580.6</v>
      </c>
      <c r="G82" s="2">
        <f t="shared" si="10"/>
        <v>0.75560231654791155</v>
      </c>
      <c r="H82" s="2">
        <f t="shared" si="11"/>
        <v>0.37780115827395577</v>
      </c>
      <c r="I82" s="1">
        <v>12724.3</v>
      </c>
      <c r="J82" s="1">
        <v>6598.34</v>
      </c>
      <c r="K82" s="1">
        <v>16695.2889</v>
      </c>
      <c r="L82" s="1">
        <v>6562.5778</v>
      </c>
      <c r="M82" s="1">
        <f t="shared" si="12"/>
        <v>42580.506699999998</v>
      </c>
      <c r="N82" s="2">
        <v>45419.4</v>
      </c>
      <c r="O82" s="2">
        <f t="shared" si="13"/>
        <v>0.70837571610369132</v>
      </c>
      <c r="P82" s="2">
        <f t="shared" si="14"/>
        <v>0.23612523870123045</v>
      </c>
      <c r="Q82" s="1">
        <v>18613.8</v>
      </c>
      <c r="R82" s="1">
        <v>6393.4</v>
      </c>
      <c r="S82" s="1">
        <v>11259.8935</v>
      </c>
      <c r="T82" s="1">
        <v>8563.5</v>
      </c>
      <c r="U82" s="1">
        <f t="shared" si="15"/>
        <v>44830.593499999995</v>
      </c>
    </row>
    <row r="84" spans="2:21">
      <c r="B84" s="5" t="s">
        <v>45</v>
      </c>
      <c r="C84" s="6"/>
      <c r="D84" s="6"/>
      <c r="E84" s="6"/>
      <c r="F84" s="6"/>
      <c r="G84" s="9"/>
      <c r="H84" s="9"/>
      <c r="I84" s="9"/>
    </row>
    <row r="85" spans="2:21">
      <c r="C85" s="7" t="s">
        <v>29</v>
      </c>
      <c r="D85" s="7"/>
      <c r="E85" s="7"/>
      <c r="F85" s="3" t="s">
        <v>30</v>
      </c>
      <c r="G85" s="3"/>
      <c r="H85" s="3"/>
      <c r="I85" s="3"/>
      <c r="J85" s="3"/>
      <c r="K85" s="3"/>
      <c r="L85" s="3"/>
      <c r="M85" s="8" t="s">
        <v>32</v>
      </c>
      <c r="N85" s="8"/>
      <c r="O85" s="8"/>
      <c r="P85" s="8"/>
      <c r="Q85" s="8"/>
      <c r="R85" s="8"/>
      <c r="S85" s="8"/>
      <c r="T85" s="8"/>
    </row>
    <row r="86" spans="2:21">
      <c r="C86" s="1" t="s">
        <v>34</v>
      </c>
      <c r="D86" s="1" t="s">
        <v>35</v>
      </c>
      <c r="E86" s="1" t="s">
        <v>36</v>
      </c>
      <c r="F86" s="1" t="s">
        <v>39</v>
      </c>
      <c r="G86" s="1" t="s">
        <v>40</v>
      </c>
      <c r="H86" s="1" t="s">
        <v>41</v>
      </c>
      <c r="I86" s="1" t="s">
        <v>42</v>
      </c>
      <c r="J86" s="2" t="s">
        <v>43</v>
      </c>
      <c r="K86" s="2" t="s">
        <v>37</v>
      </c>
      <c r="L86" s="2" t="s">
        <v>38</v>
      </c>
      <c r="M86" s="1" t="s">
        <v>39</v>
      </c>
      <c r="N86" s="1" t="s">
        <v>40</v>
      </c>
      <c r="O86" s="1" t="s">
        <v>41</v>
      </c>
      <c r="P86" s="1" t="s">
        <v>42</v>
      </c>
      <c r="Q86" s="1" t="s">
        <v>46</v>
      </c>
      <c r="R86" s="2" t="s">
        <v>43</v>
      </c>
      <c r="S86" s="2" t="s">
        <v>37</v>
      </c>
      <c r="T86" s="2" t="s">
        <v>44</v>
      </c>
    </row>
    <row r="87" spans="2:21">
      <c r="B87" s="1">
        <v>256</v>
      </c>
      <c r="C87" s="1">
        <v>0.17</v>
      </c>
      <c r="D87" s="1">
        <v>123</v>
      </c>
      <c r="E87" s="1">
        <f>C87+D87</f>
        <v>123.17</v>
      </c>
      <c r="F87" s="1">
        <f>I72/10</f>
        <v>0.58853</v>
      </c>
      <c r="G87" s="1">
        <f>J72/10</f>
        <v>0.16233</v>
      </c>
      <c r="H87" s="1">
        <f>K72</f>
        <v>106.1478</v>
      </c>
      <c r="I87" s="1">
        <f>L72/10</f>
        <v>0.19053999999999999</v>
      </c>
      <c r="J87" s="2">
        <f>SUM(F87:I87)</f>
        <v>107.08920000000001</v>
      </c>
      <c r="K87" s="2">
        <f>E87/J87</f>
        <v>1.1501626681308665</v>
      </c>
      <c r="L87" s="2">
        <f>K87/2</f>
        <v>0.57508133406543327</v>
      </c>
      <c r="M87" s="1">
        <f>Q72/10</f>
        <v>1.1457599999999999</v>
      </c>
      <c r="N87" s="1">
        <f>R72/10</f>
        <v>0.17829</v>
      </c>
      <c r="O87" s="1">
        <f>S72</f>
        <v>109.4696</v>
      </c>
      <c r="P87" s="1">
        <f>T72/10</f>
        <v>0.17957000000000001</v>
      </c>
      <c r="Q87" s="1">
        <f t="shared" ref="Q87:Q97" si="16">N72-U72</f>
        <v>0.72520000000000095</v>
      </c>
      <c r="R87" s="2">
        <f>SUM(M87:Q87)</f>
        <v>111.69842</v>
      </c>
      <c r="S87" s="2">
        <f t="shared" ref="S87:S97" si="17">E87/R87</f>
        <v>1.1027013631884857</v>
      </c>
      <c r="T87" s="2">
        <f>S87/3</f>
        <v>0.36756712106282857</v>
      </c>
    </row>
    <row r="88" spans="2:21">
      <c r="B88" s="1">
        <v>512</v>
      </c>
      <c r="C88" s="1">
        <v>1.03</v>
      </c>
      <c r="D88" s="1">
        <v>123</v>
      </c>
      <c r="E88" s="1">
        <f t="shared" ref="E88:E97" si="18">C88+D88</f>
        <v>124.03</v>
      </c>
      <c r="F88" s="1">
        <f t="shared" ref="F88:F97" si="19">I73/10</f>
        <v>1.35772</v>
      </c>
      <c r="G88" s="1">
        <f t="shared" ref="G88:G97" si="20">J73/10</f>
        <v>0.55347999999999997</v>
      </c>
      <c r="H88" s="1">
        <f t="shared" ref="H88:H97" si="21">K73</f>
        <v>108.93559999999999</v>
      </c>
      <c r="I88" s="1">
        <f t="shared" ref="I88:I97" si="22">L73/10</f>
        <v>0.54947999999999997</v>
      </c>
      <c r="J88" s="2">
        <f t="shared" ref="J88:J97" si="23">SUM(F88:I88)</f>
        <v>111.39627999999999</v>
      </c>
      <c r="K88" s="2">
        <f t="shared" ref="K88:K97" si="24">E88/J88</f>
        <v>1.1134124047948459</v>
      </c>
      <c r="L88" s="2">
        <f t="shared" ref="L88:L97" si="25">K88/2</f>
        <v>0.55670620239742297</v>
      </c>
      <c r="M88" s="1">
        <f t="shared" ref="M88:M97" si="26">Q73/10</f>
        <v>2.4899999999999998</v>
      </c>
      <c r="N88" s="1">
        <f t="shared" ref="N88:N97" si="27">R73/10</f>
        <v>0.63490000000000002</v>
      </c>
      <c r="O88" s="1">
        <f t="shared" ref="O88:O97" si="28">S73</f>
        <v>107.41079999999999</v>
      </c>
      <c r="P88" s="1">
        <f t="shared" ref="P88:P97" si="29">T73/10</f>
        <v>0.77973000000000003</v>
      </c>
      <c r="Q88" s="1">
        <f t="shared" si="16"/>
        <v>0.88490000000001601</v>
      </c>
      <c r="R88" s="2">
        <f t="shared" ref="R88:R97" si="30">SUM(M88:Q88)</f>
        <v>112.20033000000001</v>
      </c>
      <c r="S88" s="2">
        <f t="shared" si="17"/>
        <v>1.1054334688676939</v>
      </c>
      <c r="T88" s="2">
        <f t="shared" ref="T88:T97" si="31">S88/3</f>
        <v>0.36847782295589798</v>
      </c>
    </row>
    <row r="89" spans="2:21">
      <c r="B89" s="1">
        <v>1024</v>
      </c>
      <c r="C89" s="1">
        <v>6.67</v>
      </c>
      <c r="D89" s="1">
        <v>124</v>
      </c>
      <c r="E89" s="1">
        <f t="shared" si="18"/>
        <v>130.66999999999999</v>
      </c>
      <c r="F89" s="1">
        <f t="shared" si="19"/>
        <v>5.0212200000000005</v>
      </c>
      <c r="G89" s="1">
        <f t="shared" si="20"/>
        <v>2.4552299999999998</v>
      </c>
      <c r="H89" s="1">
        <f t="shared" si="21"/>
        <v>114.7847</v>
      </c>
      <c r="I89" s="1">
        <f t="shared" si="22"/>
        <v>2.1838199999999999</v>
      </c>
      <c r="J89" s="2">
        <f t="shared" si="23"/>
        <v>124.44497</v>
      </c>
      <c r="K89" s="2">
        <f t="shared" si="24"/>
        <v>1.0500223512448916</v>
      </c>
      <c r="L89" s="2">
        <f t="shared" si="25"/>
        <v>0.52501117562244581</v>
      </c>
      <c r="M89" s="1">
        <f t="shared" si="26"/>
        <v>7.8316199999999991</v>
      </c>
      <c r="N89" s="1">
        <f t="shared" si="27"/>
        <v>2.4950199999999998</v>
      </c>
      <c r="O89" s="1">
        <f t="shared" si="28"/>
        <v>114.0277</v>
      </c>
      <c r="P89" s="1">
        <f t="shared" si="29"/>
        <v>3.1757400000000002</v>
      </c>
      <c r="Q89" s="1">
        <f t="shared" si="16"/>
        <v>2.279500000000013</v>
      </c>
      <c r="R89" s="2">
        <f t="shared" si="30"/>
        <v>129.80958000000001</v>
      </c>
      <c r="S89" s="2">
        <f t="shared" si="17"/>
        <v>1.0066283243501748</v>
      </c>
      <c r="T89" s="2">
        <f t="shared" si="31"/>
        <v>0.33554277478339162</v>
      </c>
    </row>
    <row r="90" spans="2:21">
      <c r="B90" s="1">
        <v>2048</v>
      </c>
      <c r="C90" s="1">
        <v>54.14</v>
      </c>
      <c r="D90" s="1">
        <v>121</v>
      </c>
      <c r="E90" s="1">
        <f t="shared" si="18"/>
        <v>175.14</v>
      </c>
      <c r="F90" s="1">
        <f t="shared" si="19"/>
        <v>20.046299999999999</v>
      </c>
      <c r="G90" s="1">
        <f t="shared" si="20"/>
        <v>10.050799999999999</v>
      </c>
      <c r="H90" s="1">
        <f t="shared" si="21"/>
        <v>155.84460000000001</v>
      </c>
      <c r="I90" s="1">
        <f t="shared" si="22"/>
        <v>10.44971</v>
      </c>
      <c r="J90" s="2">
        <f t="shared" si="23"/>
        <v>196.39141000000004</v>
      </c>
      <c r="K90" s="2">
        <f t="shared" si="24"/>
        <v>0.89179053197896974</v>
      </c>
      <c r="L90" s="2">
        <f t="shared" si="25"/>
        <v>0.44589526598948487</v>
      </c>
      <c r="M90" s="1">
        <f t="shared" si="26"/>
        <v>29.557700000000001</v>
      </c>
      <c r="N90" s="1">
        <f t="shared" si="27"/>
        <v>10.530200000000001</v>
      </c>
      <c r="O90" s="1">
        <f t="shared" si="28"/>
        <v>140.95699999999999</v>
      </c>
      <c r="P90" s="1">
        <f t="shared" si="29"/>
        <v>12.953380000000001</v>
      </c>
      <c r="Q90" s="1">
        <f t="shared" si="16"/>
        <v>13.441199999999981</v>
      </c>
      <c r="R90" s="2">
        <f t="shared" si="30"/>
        <v>207.43947999999997</v>
      </c>
      <c r="S90" s="2">
        <f t="shared" si="17"/>
        <v>0.84429444192590541</v>
      </c>
      <c r="T90" s="2">
        <f t="shared" si="31"/>
        <v>0.28143148064196849</v>
      </c>
    </row>
    <row r="91" spans="2:21">
      <c r="B91" s="1">
        <v>4096</v>
      </c>
      <c r="C91" s="1">
        <v>426</v>
      </c>
      <c r="D91" s="1">
        <v>168</v>
      </c>
      <c r="E91" s="1">
        <f t="shared" si="18"/>
        <v>594</v>
      </c>
      <c r="F91" s="1">
        <f t="shared" si="19"/>
        <v>78.386200000000002</v>
      </c>
      <c r="G91" s="1">
        <f t="shared" si="20"/>
        <v>41.336799999999997</v>
      </c>
      <c r="H91" s="1">
        <f t="shared" si="21"/>
        <v>385.7312</v>
      </c>
      <c r="I91" s="1">
        <f t="shared" si="22"/>
        <v>40.583770000000001</v>
      </c>
      <c r="J91" s="2">
        <f t="shared" si="23"/>
        <v>546.03796999999997</v>
      </c>
      <c r="K91" s="2">
        <f t="shared" si="24"/>
        <v>1.0878364374550731</v>
      </c>
      <c r="L91" s="2">
        <f t="shared" si="25"/>
        <v>0.54391821872753654</v>
      </c>
      <c r="M91" s="1">
        <f t="shared" si="26"/>
        <v>114.99100000000001</v>
      </c>
      <c r="N91" s="1">
        <f t="shared" si="27"/>
        <v>39.737400000000001</v>
      </c>
      <c r="O91" s="1">
        <f t="shared" si="28"/>
        <v>313.56099999999998</v>
      </c>
      <c r="P91" s="1">
        <f t="shared" si="29"/>
        <v>53.474460000000001</v>
      </c>
      <c r="Q91" s="1">
        <f t="shared" si="16"/>
        <v>35.850399999999809</v>
      </c>
      <c r="R91" s="2">
        <f t="shared" si="30"/>
        <v>557.61425999999983</v>
      </c>
      <c r="S91" s="2">
        <f t="shared" si="17"/>
        <v>1.0652525277958282</v>
      </c>
      <c r="T91" s="2">
        <f t="shared" si="31"/>
        <v>0.35508417593194275</v>
      </c>
    </row>
    <row r="92" spans="2:21">
      <c r="B92" s="1">
        <v>6144</v>
      </c>
      <c r="C92" s="1">
        <v>1535</v>
      </c>
      <c r="D92" s="1">
        <v>256</v>
      </c>
      <c r="E92" s="1">
        <f t="shared" si="18"/>
        <v>1791</v>
      </c>
      <c r="F92" s="1">
        <f t="shared" si="19"/>
        <v>176.31</v>
      </c>
      <c r="G92" s="1">
        <f t="shared" si="20"/>
        <v>91.090900000000005</v>
      </c>
      <c r="H92" s="1">
        <f t="shared" si="21"/>
        <v>1060.5116</v>
      </c>
      <c r="I92" s="1">
        <f t="shared" si="22"/>
        <v>93.542789999999997</v>
      </c>
      <c r="J92" s="2">
        <f t="shared" si="23"/>
        <v>1421.4552899999999</v>
      </c>
      <c r="K92" s="2">
        <f t="shared" si="24"/>
        <v>1.2599763162441784</v>
      </c>
      <c r="L92" s="2">
        <f t="shared" si="25"/>
        <v>0.62998815812208919</v>
      </c>
      <c r="M92" s="1">
        <f t="shared" si="26"/>
        <v>259.17399999999998</v>
      </c>
      <c r="N92" s="1">
        <f t="shared" si="27"/>
        <v>90.859499999999997</v>
      </c>
      <c r="O92" s="1">
        <f t="shared" si="28"/>
        <v>775.73889999999994</v>
      </c>
      <c r="P92" s="1">
        <f t="shared" si="29"/>
        <v>121.57679</v>
      </c>
      <c r="Q92" s="1">
        <f t="shared" si="16"/>
        <v>0.11819999999988795</v>
      </c>
      <c r="R92" s="2">
        <f t="shared" si="30"/>
        <v>1247.4673899999998</v>
      </c>
      <c r="S92" s="2">
        <f t="shared" si="17"/>
        <v>1.4357088725181026</v>
      </c>
      <c r="T92" s="2">
        <f t="shared" si="31"/>
        <v>0.47856962417270088</v>
      </c>
    </row>
    <row r="93" spans="2:21">
      <c r="B93" s="1">
        <v>8192</v>
      </c>
      <c r="C93" s="1">
        <v>3651</v>
      </c>
      <c r="D93" s="1">
        <v>350</v>
      </c>
      <c r="E93" s="1">
        <f t="shared" si="18"/>
        <v>4001</v>
      </c>
      <c r="F93" s="1">
        <f t="shared" si="19"/>
        <v>315.34399999999999</v>
      </c>
      <c r="G93" s="1">
        <f t="shared" si="20"/>
        <v>165.53699999999998</v>
      </c>
      <c r="H93" s="1">
        <f t="shared" si="21"/>
        <v>2210.8467999999998</v>
      </c>
      <c r="I93" s="1">
        <f t="shared" si="22"/>
        <v>167.54934</v>
      </c>
      <c r="J93" s="2">
        <f t="shared" si="23"/>
        <v>2859.2771399999997</v>
      </c>
      <c r="K93" s="2">
        <f t="shared" si="24"/>
        <v>1.3993047207728875</v>
      </c>
      <c r="L93" s="2">
        <f t="shared" si="25"/>
        <v>0.69965236038644374</v>
      </c>
      <c r="M93" s="1">
        <f t="shared" si="26"/>
        <v>467.93999999999994</v>
      </c>
      <c r="N93" s="1">
        <f t="shared" si="27"/>
        <v>158.26</v>
      </c>
      <c r="O93" s="1">
        <f t="shared" si="28"/>
        <v>1555.1441</v>
      </c>
      <c r="P93" s="1">
        <f t="shared" si="29"/>
        <v>216.33085</v>
      </c>
      <c r="Q93" s="1">
        <f t="shared" si="16"/>
        <v>217.54739999999947</v>
      </c>
      <c r="R93" s="2">
        <f t="shared" si="30"/>
        <v>2615.2223499999991</v>
      </c>
      <c r="S93" s="2">
        <f t="shared" si="17"/>
        <v>1.5298890360125599</v>
      </c>
      <c r="T93" s="2">
        <f t="shared" si="31"/>
        <v>0.50996301200418659</v>
      </c>
    </row>
    <row r="94" spans="2:21">
      <c r="B94" s="1">
        <v>10240</v>
      </c>
      <c r="C94" s="1">
        <v>7330</v>
      </c>
      <c r="D94" s="1">
        <v>501</v>
      </c>
      <c r="E94" s="1">
        <f t="shared" si="18"/>
        <v>7831</v>
      </c>
      <c r="F94" s="1">
        <f t="shared" si="19"/>
        <v>505.57700000000006</v>
      </c>
      <c r="G94" s="1">
        <f t="shared" si="20"/>
        <v>258.31900000000002</v>
      </c>
      <c r="H94" s="1">
        <f t="shared" si="21"/>
        <v>4201.2749999999996</v>
      </c>
      <c r="I94" s="1">
        <f t="shared" si="22"/>
        <v>258.16723000000002</v>
      </c>
      <c r="J94" s="2">
        <f t="shared" si="23"/>
        <v>5223.3382299999994</v>
      </c>
      <c r="K94" s="2">
        <f t="shared" si="24"/>
        <v>1.4992328000172412</v>
      </c>
      <c r="L94" s="2">
        <f t="shared" si="25"/>
        <v>0.74961640000862062</v>
      </c>
      <c r="M94" s="1">
        <f t="shared" si="26"/>
        <v>724.13100000000009</v>
      </c>
      <c r="N94" s="1">
        <f t="shared" si="27"/>
        <v>249.48499999999999</v>
      </c>
      <c r="O94" s="1">
        <f t="shared" si="28"/>
        <v>2886.8571999999999</v>
      </c>
      <c r="P94" s="1">
        <f t="shared" si="29"/>
        <v>337.89537999999999</v>
      </c>
      <c r="Q94" s="1">
        <f t="shared" si="16"/>
        <v>223.52900000000045</v>
      </c>
      <c r="R94" s="2">
        <f t="shared" si="30"/>
        <v>4421.8975800000007</v>
      </c>
      <c r="S94" s="2">
        <f t="shared" si="17"/>
        <v>1.7709591545989627</v>
      </c>
      <c r="T94" s="2">
        <f t="shared" si="31"/>
        <v>0.59031971819965423</v>
      </c>
    </row>
    <row r="95" spans="2:21">
      <c r="B95" s="1">
        <v>12288</v>
      </c>
      <c r="C95" s="1">
        <v>13133</v>
      </c>
      <c r="D95" s="1">
        <v>666</v>
      </c>
      <c r="E95" s="1">
        <f t="shared" si="18"/>
        <v>13799</v>
      </c>
      <c r="F95" s="1">
        <f t="shared" si="19"/>
        <v>718.46600000000001</v>
      </c>
      <c r="G95" s="1">
        <f t="shared" si="20"/>
        <v>369.6</v>
      </c>
      <c r="H95" s="1">
        <f t="shared" si="21"/>
        <v>7214.2762000000002</v>
      </c>
      <c r="I95" s="1">
        <f t="shared" si="22"/>
        <v>373.77303000000001</v>
      </c>
      <c r="J95" s="2">
        <f t="shared" si="23"/>
        <v>8676.1152300000012</v>
      </c>
      <c r="K95" s="2">
        <f t="shared" si="24"/>
        <v>1.590458360014197</v>
      </c>
      <c r="L95" s="2">
        <f t="shared" si="25"/>
        <v>0.79522918000709852</v>
      </c>
      <c r="M95" s="1">
        <f t="shared" si="26"/>
        <v>1061.03</v>
      </c>
      <c r="N95" s="1">
        <f t="shared" si="27"/>
        <v>365.07600000000002</v>
      </c>
      <c r="O95" s="1">
        <f t="shared" si="28"/>
        <v>4904.4805999999999</v>
      </c>
      <c r="P95" s="1">
        <f t="shared" si="29"/>
        <v>499.19746999999995</v>
      </c>
      <c r="Q95" s="1">
        <f t="shared" si="16"/>
        <v>0.18470000000161235</v>
      </c>
      <c r="R95" s="2">
        <f t="shared" si="30"/>
        <v>6829.9687700000013</v>
      </c>
      <c r="S95" s="2">
        <f t="shared" si="17"/>
        <v>2.0203606289696108</v>
      </c>
      <c r="T95" s="2">
        <f t="shared" si="31"/>
        <v>0.67345354298987026</v>
      </c>
    </row>
    <row r="96" spans="2:21">
      <c r="B96" s="1">
        <v>14336</v>
      </c>
      <c r="C96" s="1">
        <v>21898</v>
      </c>
      <c r="D96" s="1">
        <v>858</v>
      </c>
      <c r="E96" s="1">
        <f t="shared" si="18"/>
        <v>22756</v>
      </c>
      <c r="F96" s="1">
        <f t="shared" si="19"/>
        <v>962.99099999999999</v>
      </c>
      <c r="G96" s="1">
        <f t="shared" si="20"/>
        <v>499.12</v>
      </c>
      <c r="H96" s="1">
        <f t="shared" si="21"/>
        <v>11656.7531</v>
      </c>
      <c r="I96" s="1">
        <f t="shared" si="22"/>
        <v>505.0059</v>
      </c>
      <c r="J96" s="2">
        <f t="shared" si="23"/>
        <v>13623.869999999999</v>
      </c>
      <c r="K96" s="2">
        <f t="shared" si="24"/>
        <v>1.6703036655517118</v>
      </c>
      <c r="L96" s="2">
        <f t="shared" si="25"/>
        <v>0.83515183277585592</v>
      </c>
      <c r="M96" s="1">
        <f t="shared" si="26"/>
        <v>1424.1200000000001</v>
      </c>
      <c r="N96" s="1">
        <f t="shared" si="27"/>
        <v>488.988</v>
      </c>
      <c r="O96" s="1">
        <f t="shared" si="28"/>
        <v>7912.2978000000003</v>
      </c>
      <c r="P96" s="1">
        <f t="shared" si="29"/>
        <v>668.72550999999999</v>
      </c>
      <c r="Q96" s="1">
        <f t="shared" si="16"/>
        <v>658.36709999999584</v>
      </c>
      <c r="R96" s="2">
        <f t="shared" si="30"/>
        <v>11152.498409999997</v>
      </c>
      <c r="S96" s="2">
        <f t="shared" si="17"/>
        <v>2.0404396542747416</v>
      </c>
      <c r="T96" s="2">
        <f t="shared" si="31"/>
        <v>0.68014655142491387</v>
      </c>
    </row>
    <row r="97" spans="2:20">
      <c r="B97" s="1">
        <v>16384</v>
      </c>
      <c r="C97" s="1">
        <v>31061</v>
      </c>
      <c r="D97" s="1">
        <v>1113</v>
      </c>
      <c r="E97" s="1">
        <f t="shared" si="18"/>
        <v>32174</v>
      </c>
      <c r="F97" s="1">
        <f t="shared" si="19"/>
        <v>1272.4299999999998</v>
      </c>
      <c r="G97" s="1">
        <f t="shared" si="20"/>
        <v>659.83400000000006</v>
      </c>
      <c r="H97" s="1">
        <f t="shared" si="21"/>
        <v>16695.2889</v>
      </c>
      <c r="I97" s="1">
        <f t="shared" si="22"/>
        <v>656.25778000000003</v>
      </c>
      <c r="J97" s="2">
        <f t="shared" si="23"/>
        <v>19283.810679999999</v>
      </c>
      <c r="K97" s="2">
        <f t="shared" si="24"/>
        <v>1.6684461662636485</v>
      </c>
      <c r="L97" s="2">
        <f t="shared" si="25"/>
        <v>0.83422308313182425</v>
      </c>
      <c r="M97" s="1">
        <f t="shared" si="26"/>
        <v>1861.3799999999999</v>
      </c>
      <c r="N97" s="1">
        <f t="shared" si="27"/>
        <v>639.33999999999992</v>
      </c>
      <c r="O97" s="1">
        <f t="shared" si="28"/>
        <v>11259.8935</v>
      </c>
      <c r="P97" s="1">
        <f t="shared" si="29"/>
        <v>856.35</v>
      </c>
      <c r="Q97" s="1">
        <f t="shared" si="16"/>
        <v>588.80650000000605</v>
      </c>
      <c r="R97" s="2">
        <f t="shared" si="30"/>
        <v>15205.770000000006</v>
      </c>
      <c r="S97" s="2">
        <f t="shared" si="17"/>
        <v>2.1159073167619913</v>
      </c>
      <c r="T97" s="2">
        <f t="shared" si="31"/>
        <v>0.7053024389206638</v>
      </c>
    </row>
  </sheetData>
  <mergeCells count="16">
    <mergeCell ref="Q70:U70"/>
    <mergeCell ref="B84:F84"/>
    <mergeCell ref="G84:I84"/>
    <mergeCell ref="C85:E85"/>
    <mergeCell ref="F85:L85"/>
    <mergeCell ref="M85:T85"/>
    <mergeCell ref="B69:F69"/>
    <mergeCell ref="C70:E70"/>
    <mergeCell ref="F70:H70"/>
    <mergeCell ref="I70:M70"/>
    <mergeCell ref="N70:P70"/>
    <mergeCell ref="B2:F2"/>
    <mergeCell ref="B18:I18"/>
    <mergeCell ref="B34:J34"/>
    <mergeCell ref="B51:F51"/>
    <mergeCell ref="B52:I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76" sqref="L76"/>
    </sheetView>
  </sheetViews>
  <sheetFormatPr defaultColWidth="9" defaultRowHeight="14.4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76" sqref="L76"/>
    </sheetView>
  </sheetViews>
  <sheetFormatPr defaultColWidth="9" defaultRowHeight="14.4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Prometheus lee</cp:lastModifiedBy>
  <dcterms:created xsi:type="dcterms:W3CDTF">2023-01-09T08:39:00Z</dcterms:created>
  <dcterms:modified xsi:type="dcterms:W3CDTF">2023-01-15T13:02:30Z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1FDD8D50E0F74031985E7379BB7C39F4</vt:lpwstr>
  </property>
  <property fmtid="{D5CDD505-2E9C-101B-9397-08002B2CF9AE}" pid="3" name="KSOProductBuildVer">
    <vt:lpwstr>2052-11.1.0.13703</vt:lpwstr>
  </property>
</Properties>
</file>