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Projects\MapMaker\other_files\"/>
    </mc:Choice>
  </mc:AlternateContent>
  <xr:revisionPtr revIDLastSave="0" documentId="13_ncr:1_{79CDDE4B-3C3E-40D2-95E7-FD419F8180A7}" xr6:coauthVersionLast="47" xr6:coauthVersionMax="47" xr10:uidLastSave="{00000000-0000-0000-0000-000000000000}"/>
  <bookViews>
    <workbookView xWindow="-28920" yWindow="-120" windowWidth="29040" windowHeight="157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0" i="1" l="1"/>
  <c r="C40" i="1"/>
  <c r="B47" i="1"/>
  <c r="B46" i="1"/>
  <c r="B45" i="1"/>
  <c r="B44" i="1"/>
  <c r="B43" i="1"/>
  <c r="B42" i="1"/>
  <c r="B41" i="1"/>
  <c r="C47" i="1"/>
  <c r="C46" i="1"/>
  <c r="C44" i="1"/>
  <c r="C45" i="1"/>
  <c r="C43" i="1"/>
  <c r="C42" i="1"/>
  <c r="C41" i="1"/>
  <c r="C61" i="1"/>
  <c r="B56" i="1"/>
  <c r="C63" i="1"/>
  <c r="B63" i="1"/>
  <c r="C62" i="1"/>
  <c r="B62" i="1"/>
  <c r="B61" i="1"/>
  <c r="C60" i="1"/>
  <c r="B60" i="1"/>
  <c r="C59" i="1"/>
  <c r="B59" i="1"/>
  <c r="C58" i="1"/>
  <c r="B58" i="1"/>
  <c r="C57" i="1"/>
  <c r="B57" i="1"/>
  <c r="C56" i="1"/>
  <c r="D55" i="1"/>
  <c r="D39" i="1"/>
  <c r="B9" i="1"/>
  <c r="B8" i="1"/>
  <c r="B7" i="1"/>
  <c r="B6" i="1"/>
  <c r="B5" i="1"/>
  <c r="E47" i="1" l="1"/>
  <c r="E46" i="1"/>
  <c r="E45" i="1"/>
  <c r="E44" i="1"/>
  <c r="E43" i="1"/>
  <c r="E42" i="1"/>
  <c r="E41" i="1"/>
  <c r="E40" i="1"/>
  <c r="D40" i="1"/>
  <c r="D41" i="1"/>
  <c r="D59" i="1"/>
  <c r="D63" i="1"/>
  <c r="D62" i="1"/>
  <c r="D61" i="1"/>
  <c r="D60" i="1"/>
  <c r="D58" i="1"/>
  <c r="D57" i="1"/>
  <c r="D56" i="1"/>
  <c r="D46" i="1"/>
  <c r="D47" i="1"/>
  <c r="D42" i="1"/>
  <c r="D43" i="1"/>
  <c r="D44" i="1"/>
  <c r="D45" i="1"/>
</calcChain>
</file>

<file path=xl/sharedStrings.xml><?xml version="1.0" encoding="utf-8"?>
<sst xmlns="http://schemas.openxmlformats.org/spreadsheetml/2006/main" count="62" uniqueCount="28">
  <si>
    <t>PC 1 – 8 cores, 16 threads, 32 GB ram</t>
  </si>
  <si>
    <t>PC 2 – 4 cores, 8 threads, 8 GB ram</t>
  </si>
  <si>
    <t>PC 1, Win 11</t>
  </si>
  <si>
    <t>CPU Threads</t>
  </si>
  <si>
    <t>Pixels</t>
  </si>
  <si>
    <t>1080p</t>
  </si>
  <si>
    <t>2.5K</t>
  </si>
  <si>
    <t>4K</t>
  </si>
  <si>
    <t>8K</t>
  </si>
  <si>
    <t>10K by 10K</t>
  </si>
  <si>
    <t>PC 1, Win 11, 1080p</t>
  </si>
  <si>
    <t>Section Gen</t>
  </si>
  <si>
    <t>Section Asg</t>
  </si>
  <si>
    <t>Coast Smth</t>
  </si>
  <si>
    <t>Biome Gen</t>
  </si>
  <si>
    <t>Image Gen</t>
  </si>
  <si>
    <t>Ratio</t>
  </si>
  <si>
    <t>Total</t>
  </si>
  <si>
    <t>Data</t>
  </si>
  <si>
    <t>Sec Gen</t>
  </si>
  <si>
    <t>Sec Asg</t>
  </si>
  <si>
    <t>Cst Smth</t>
  </si>
  <si>
    <t>Bme Gen</t>
  </si>
  <si>
    <t>Img Gen</t>
  </si>
  <si>
    <t>Tot</t>
  </si>
  <si>
    <t>Finish</t>
  </si>
  <si>
    <t>Setup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</si>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</sst>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600" b="1" strike="noStrike" spc="97">
                <a:solidFill>
                  <a:srgbClr val="F2F2F2"/>
                </a:solidFill>
                <a:latin typeface="Aptos Narrow"/>
              </a:defRPr>
            </a:pPr>
            <a:r>
              <a:rPr lang="en-US" sz="1600" b="1" strike="noStrike" spc="97">
                <a:solidFill>
                  <a:srgbClr val="F2F2F2"/>
                </a:solidFill>
                <a:latin typeface="Aptos Narrow"/>
              </a:rPr>
              <a:t>Threads vs Time at 1080p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Sheet1!$A$5:$B$5</c:f>
              <c:strCache>
                <c:ptCount val="2"/>
                <c:pt idx="0">
                  <c:v>1080p</c:v>
                </c:pt>
                <c:pt idx="1">
                  <c:v>2073600</c:v>
                </c:pt>
              </c:strCache>
            </c:strRef>
          </c:tx>
          <c:spPr>
            <a:ln w="9360" cap="rnd">
              <a:solidFill>
                <a:srgbClr val="156082"/>
              </a:solidFill>
              <a:round/>
            </a:ln>
          </c:spPr>
          <c:marker>
            <c:symbol val="circle"/>
            <c:size val="6"/>
            <c:spPr>
              <a:solidFill>
                <a:srgbClr val="15608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0" strike="noStrike" spc="-1">
                    <a:solidFill>
                      <a:srgbClr val="BFBFBF"/>
                    </a:solidFill>
                    <a:latin typeface="Aptos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Sheet1!$C$4:$M$4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Sheet1!$C$5:$M$5</c:f>
              <c:numCache>
                <c:formatCode>General</c:formatCode>
                <c:ptCount val="11"/>
                <c:pt idx="0">
                  <c:v>13347</c:v>
                </c:pt>
                <c:pt idx="1">
                  <c:v>7579</c:v>
                </c:pt>
                <c:pt idx="2">
                  <c:v>5148</c:v>
                </c:pt>
                <c:pt idx="3">
                  <c:v>4990</c:v>
                </c:pt>
                <c:pt idx="4">
                  <c:v>4963</c:v>
                </c:pt>
                <c:pt idx="5">
                  <c:v>4900</c:v>
                </c:pt>
                <c:pt idx="6">
                  <c:v>4966</c:v>
                </c:pt>
                <c:pt idx="7">
                  <c:v>5081</c:v>
                </c:pt>
                <c:pt idx="8">
                  <c:v>5319</c:v>
                </c:pt>
                <c:pt idx="9">
                  <c:v>5272</c:v>
                </c:pt>
                <c:pt idx="10">
                  <c:v>5486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9-4F27-B541-C3B42AD73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20767"/>
        <c:axId val="15345730"/>
      </c:scatterChart>
      <c:valAx>
        <c:axId val="48220767"/>
        <c:scaling>
          <c:orientation val="minMax"/>
        </c:scaling>
        <c:delete val="0"/>
        <c:axPos val="b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CA" sz="900" b="1" strike="noStrike" spc="-1">
                    <a:solidFill>
                      <a:srgbClr val="BFBFBF"/>
                    </a:solidFill>
                    <a:latin typeface="Aptos Narrow"/>
                  </a:defRPr>
                </a:pPr>
                <a:r>
                  <a:rPr lang="en-CA" sz="900" b="1" strike="noStrike" spc="-1">
                    <a:solidFill>
                      <a:srgbClr val="BFBFBF"/>
                    </a:solidFill>
                    <a:latin typeface="Aptos Narrow"/>
                  </a:rPr>
                  <a:t>CPU Threads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BFBFBF"/>
                </a:solidFill>
                <a:latin typeface="Aptos Narrow"/>
              </a:defRPr>
            </a:pPr>
            <a:endParaRPr lang="en-US"/>
          </a:p>
        </c:txPr>
        <c:crossAx val="15345730"/>
        <c:crosses val="autoZero"/>
        <c:crossBetween val="midCat"/>
      </c:valAx>
      <c:valAx>
        <c:axId val="15345730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CA" sz="900" b="1" strike="noStrike" spc="-1">
                    <a:solidFill>
                      <a:srgbClr val="BFBFBF"/>
                    </a:solidFill>
                    <a:latin typeface="Aptos Narrow"/>
                  </a:defRPr>
                </a:pPr>
                <a:r>
                  <a:rPr lang="en-CA" sz="900" b="1" strike="noStrike" spc="-1">
                    <a:solidFill>
                      <a:srgbClr val="BFBFBF"/>
                    </a:solidFill>
                    <a:latin typeface="Aptos Narrow"/>
                  </a:rPr>
                  <a:t>Time (ms)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BFBFBF"/>
                </a:solidFill>
                <a:latin typeface="Aptos Narrow"/>
              </a:defRPr>
            </a:pPr>
            <a:endParaRPr lang="en-US"/>
          </a:p>
        </c:txPr>
        <c:crossAx val="4822076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CA" sz="1600" b="1" strike="noStrike" spc="97">
                <a:solidFill>
                  <a:srgbClr val="F2F2F2"/>
                </a:solidFill>
                <a:latin typeface="Aptos Narrow"/>
              </a:defRPr>
            </a:pPr>
            <a:r>
              <a:rPr lang="en-CA" sz="1600" b="1" strike="noStrike" spc="97">
                <a:solidFill>
                  <a:srgbClr val="F2F2F2"/>
                </a:solidFill>
                <a:latin typeface="Aptos Narrow"/>
              </a:rPr>
              <a:t> Threads vs Time at 4K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360" cap="rnd">
              <a:solidFill>
                <a:srgbClr val="156082"/>
              </a:solidFill>
              <a:round/>
            </a:ln>
          </c:spPr>
          <c:marker>
            <c:symbol val="circle"/>
            <c:size val="6"/>
            <c:spPr>
              <a:solidFill>
                <a:srgbClr val="15608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0" strike="noStrike" spc="-1">
                    <a:solidFill>
                      <a:srgbClr val="BFBFBF"/>
                    </a:solidFill>
                    <a:latin typeface="Aptos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Sheet1!$C$4:$M$4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Sheet1!$C$7:$M$7</c:f>
              <c:numCache>
                <c:formatCode>General</c:formatCode>
                <c:ptCount val="11"/>
                <c:pt idx="0">
                  <c:v>52938</c:v>
                </c:pt>
                <c:pt idx="1">
                  <c:v>29721</c:v>
                </c:pt>
                <c:pt idx="2">
                  <c:v>19297</c:v>
                </c:pt>
                <c:pt idx="3">
                  <c:v>18160</c:v>
                </c:pt>
                <c:pt idx="4">
                  <c:v>17892</c:v>
                </c:pt>
                <c:pt idx="5">
                  <c:v>17871</c:v>
                </c:pt>
                <c:pt idx="6">
                  <c:v>17826</c:v>
                </c:pt>
                <c:pt idx="7">
                  <c:v>18324</c:v>
                </c:pt>
                <c:pt idx="8">
                  <c:v>18475</c:v>
                </c:pt>
                <c:pt idx="9">
                  <c:v>18872</c:v>
                </c:pt>
                <c:pt idx="10">
                  <c:v>19408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A5-405A-AC5A-4FCD6E51D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97115"/>
        <c:axId val="88239479"/>
      </c:scatterChart>
      <c:valAx>
        <c:axId val="47597115"/>
        <c:scaling>
          <c:orientation val="minMax"/>
        </c:scaling>
        <c:delete val="0"/>
        <c:axPos val="b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CA" sz="900" b="1" strike="noStrike" spc="-1">
                    <a:solidFill>
                      <a:srgbClr val="BFBFBF"/>
                    </a:solidFill>
                    <a:latin typeface="Aptos Narrow"/>
                  </a:defRPr>
                </a:pPr>
                <a:r>
                  <a:rPr lang="en-CA" sz="900" b="1" strike="noStrike" spc="-1">
                    <a:solidFill>
                      <a:srgbClr val="BFBFBF"/>
                    </a:solidFill>
                    <a:latin typeface="Aptos Narrow"/>
                  </a:rPr>
                  <a:t>CPU Threads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BFBFBF"/>
                </a:solidFill>
                <a:latin typeface="Aptos Narrow"/>
              </a:defRPr>
            </a:pPr>
            <a:endParaRPr lang="en-US"/>
          </a:p>
        </c:txPr>
        <c:crossAx val="88239479"/>
        <c:crosses val="autoZero"/>
        <c:crossBetween val="midCat"/>
      </c:valAx>
      <c:valAx>
        <c:axId val="88239479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CA" sz="900" b="1" strike="noStrike" spc="-1">
                    <a:solidFill>
                      <a:srgbClr val="BFBFBF"/>
                    </a:solidFill>
                    <a:latin typeface="Aptos Narrow"/>
                  </a:defRPr>
                </a:pPr>
                <a:r>
                  <a:rPr lang="en-CA" sz="900" b="1" strike="noStrike" spc="-1">
                    <a:solidFill>
                      <a:srgbClr val="BFBFBF"/>
                    </a:solidFill>
                    <a:latin typeface="Aptos Narrow"/>
                  </a:rPr>
                  <a:t>Time (ms)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BFBFBF"/>
                </a:solidFill>
                <a:latin typeface="Aptos Narrow"/>
              </a:defRPr>
            </a:pPr>
            <a:endParaRPr lang="en-US"/>
          </a:p>
        </c:txPr>
        <c:crossAx val="4759711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33480</xdr:colOff>
      <xdr:row>9</xdr:row>
      <xdr:rowOff>61920</xdr:rowOff>
    </xdr:from>
    <xdr:to>
      <xdr:col>10</xdr:col>
      <xdr:colOff>314280</xdr:colOff>
      <xdr:row>36</xdr:row>
      <xdr:rowOff>85320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333225</xdr:colOff>
      <xdr:row>9</xdr:row>
      <xdr:rowOff>52395</xdr:rowOff>
    </xdr:from>
    <xdr:to>
      <xdr:col>20</xdr:col>
      <xdr:colOff>675945</xdr:colOff>
      <xdr:row>36</xdr:row>
      <xdr:rowOff>28275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7"/>
  <sheetViews>
    <sheetView tabSelected="1" topLeftCell="A37" zoomScaleNormal="100" workbookViewId="0">
      <selection activeCell="D40" sqref="D40"/>
    </sheetView>
  </sheetViews>
  <sheetFormatPr defaultColWidth="10.5703125" defaultRowHeight="15" x14ac:dyDescent="0.25"/>
  <sheetData>
    <row r="1" spans="1:13" x14ac:dyDescent="0.25">
      <c r="A1" t="s">
        <v>0</v>
      </c>
    </row>
    <row r="2" spans="1:13" x14ac:dyDescent="0.25">
      <c r="A2" t="s">
        <v>1</v>
      </c>
    </row>
    <row r="3" spans="1:13" x14ac:dyDescent="0.25">
      <c r="A3" t="s">
        <v>2</v>
      </c>
      <c r="C3" t="s">
        <v>3</v>
      </c>
    </row>
    <row r="4" spans="1:13" x14ac:dyDescent="0.25">
      <c r="A4" t="s">
        <v>4</v>
      </c>
      <c r="C4">
        <v>1</v>
      </c>
      <c r="D4">
        <v>2</v>
      </c>
      <c r="E4">
        <v>4</v>
      </c>
      <c r="F4">
        <v>6</v>
      </c>
      <c r="G4">
        <v>8</v>
      </c>
      <c r="H4">
        <v>10</v>
      </c>
      <c r="I4">
        <v>12</v>
      </c>
      <c r="J4">
        <v>14</v>
      </c>
      <c r="K4">
        <v>16</v>
      </c>
      <c r="L4">
        <v>18</v>
      </c>
      <c r="M4">
        <v>20</v>
      </c>
    </row>
    <row r="5" spans="1:13" x14ac:dyDescent="0.25">
      <c r="A5" t="s">
        <v>5</v>
      </c>
      <c r="B5">
        <f>1920*1080</f>
        <v>2073600</v>
      </c>
      <c r="C5">
        <v>13347</v>
      </c>
      <c r="D5">
        <v>7579</v>
      </c>
      <c r="E5">
        <v>5148</v>
      </c>
      <c r="F5">
        <v>4990</v>
      </c>
      <c r="G5">
        <v>4963</v>
      </c>
      <c r="H5">
        <v>4900</v>
      </c>
      <c r="I5">
        <v>4966</v>
      </c>
      <c r="J5">
        <v>5081</v>
      </c>
      <c r="K5">
        <v>5319</v>
      </c>
      <c r="L5">
        <v>5272</v>
      </c>
      <c r="M5">
        <v>5486</v>
      </c>
    </row>
    <row r="6" spans="1:13" x14ac:dyDescent="0.25">
      <c r="A6" t="s">
        <v>6</v>
      </c>
      <c r="B6">
        <f>2560*1440</f>
        <v>3686400</v>
      </c>
    </row>
    <row r="7" spans="1:13" x14ac:dyDescent="0.25">
      <c r="A7" t="s">
        <v>7</v>
      </c>
      <c r="B7">
        <f>3840*2160</f>
        <v>8294400</v>
      </c>
      <c r="C7">
        <v>52938</v>
      </c>
      <c r="D7">
        <v>29721</v>
      </c>
      <c r="E7">
        <v>19297</v>
      </c>
      <c r="F7">
        <v>18160</v>
      </c>
      <c r="G7">
        <v>17892</v>
      </c>
      <c r="H7">
        <v>17871</v>
      </c>
      <c r="I7">
        <v>17826</v>
      </c>
      <c r="J7">
        <v>18324</v>
      </c>
      <c r="K7">
        <v>18475</v>
      </c>
      <c r="L7">
        <v>18872</v>
      </c>
      <c r="M7">
        <v>19408</v>
      </c>
    </row>
    <row r="8" spans="1:13" x14ac:dyDescent="0.25">
      <c r="A8" t="s">
        <v>8</v>
      </c>
      <c r="B8">
        <f>7860*4320</f>
        <v>33955200</v>
      </c>
    </row>
    <row r="9" spans="1:13" x14ac:dyDescent="0.25">
      <c r="A9" t="s">
        <v>9</v>
      </c>
      <c r="B9">
        <f>10000*10000</f>
        <v>100000000</v>
      </c>
    </row>
    <row r="38" spans="1:13" x14ac:dyDescent="0.25">
      <c r="A38" t="s">
        <v>10</v>
      </c>
      <c r="D38" t="s">
        <v>16</v>
      </c>
      <c r="E38" t="s">
        <v>27</v>
      </c>
      <c r="F38" t="s">
        <v>18</v>
      </c>
    </row>
    <row r="39" spans="1:13" x14ac:dyDescent="0.25">
      <c r="B39">
        <v>6</v>
      </c>
      <c r="C39">
        <v>12</v>
      </c>
      <c r="D39" s="1">
        <f>C39/B39</f>
        <v>2</v>
      </c>
      <c r="F39">
        <v>6</v>
      </c>
    </row>
    <row r="40" spans="1:13" x14ac:dyDescent="0.25">
      <c r="A40" t="s">
        <v>26</v>
      </c>
      <c r="B40" s="1">
        <f>AVERAGE(F41:F46)</f>
        <v>351.33333333333331</v>
      </c>
      <c r="C40" s="1">
        <f>AVERAGE(F49:F54)</f>
        <v>396.33333333333331</v>
      </c>
      <c r="D40" s="1">
        <f>C40/B40</f>
        <v>1.1280834914611007</v>
      </c>
      <c r="E40" s="1">
        <f>C40-B40</f>
        <v>45</v>
      </c>
      <c r="F40" t="s">
        <v>26</v>
      </c>
      <c r="G40" t="s">
        <v>19</v>
      </c>
      <c r="H40" t="s">
        <v>20</v>
      </c>
      <c r="I40" t="s">
        <v>21</v>
      </c>
      <c r="J40" t="s">
        <v>22</v>
      </c>
      <c r="K40" t="s">
        <v>23</v>
      </c>
      <c r="L40" t="s">
        <v>25</v>
      </c>
      <c r="M40" t="s">
        <v>24</v>
      </c>
    </row>
    <row r="41" spans="1:13" x14ac:dyDescent="0.25">
      <c r="A41" t="s">
        <v>11</v>
      </c>
      <c r="B41" s="1">
        <f>AVERAGE(G41:G46)</f>
        <v>58</v>
      </c>
      <c r="C41" s="1">
        <f>AVERAGE(G49:G54)</f>
        <v>74</v>
      </c>
      <c r="D41" s="1">
        <f>C41/B41</f>
        <v>1.2758620689655173</v>
      </c>
      <c r="E41" s="1">
        <f t="shared" ref="E41:E47" si="0">C41-B41</f>
        <v>16</v>
      </c>
      <c r="F41">
        <v>346</v>
      </c>
      <c r="G41">
        <v>70</v>
      </c>
      <c r="H41">
        <v>769</v>
      </c>
      <c r="I41">
        <v>1561</v>
      </c>
      <c r="J41">
        <v>1177</v>
      </c>
      <c r="K41">
        <v>832</v>
      </c>
      <c r="L41">
        <v>131</v>
      </c>
      <c r="M41">
        <v>4954</v>
      </c>
    </row>
    <row r="42" spans="1:13" x14ac:dyDescent="0.25">
      <c r="A42" t="s">
        <v>12</v>
      </c>
      <c r="B42" s="1">
        <f>AVERAGE(H41:H46)</f>
        <v>766</v>
      </c>
      <c r="C42" s="1">
        <f>AVERAGE(H49:H54)</f>
        <v>851.33333333333337</v>
      </c>
      <c r="D42" s="1">
        <f t="shared" ref="D42:D45" si="1">C42/B42</f>
        <v>1.1114012184508268</v>
      </c>
      <c r="E42" s="1">
        <f t="shared" si="0"/>
        <v>85.333333333333371</v>
      </c>
      <c r="F42">
        <v>349</v>
      </c>
      <c r="G42">
        <v>51</v>
      </c>
      <c r="H42">
        <v>770</v>
      </c>
      <c r="I42">
        <v>1563</v>
      </c>
      <c r="J42">
        <v>1184</v>
      </c>
      <c r="K42">
        <v>871</v>
      </c>
      <c r="L42">
        <v>133</v>
      </c>
      <c r="M42">
        <v>4952</v>
      </c>
    </row>
    <row r="43" spans="1:13" x14ac:dyDescent="0.25">
      <c r="A43" t="s">
        <v>13</v>
      </c>
      <c r="B43" s="1">
        <f>AVERAGE(I41:I46)</f>
        <v>1553.6666666666667</v>
      </c>
      <c r="C43" s="1">
        <f>AVERAGE(I49:I54)</f>
        <v>1541.6666666666667</v>
      </c>
      <c r="D43" s="1">
        <f t="shared" si="1"/>
        <v>0.99227633555031114</v>
      </c>
      <c r="E43" s="1">
        <f t="shared" si="0"/>
        <v>-12</v>
      </c>
      <c r="F43">
        <v>359</v>
      </c>
      <c r="G43">
        <v>53</v>
      </c>
      <c r="H43">
        <v>759</v>
      </c>
      <c r="I43">
        <v>1537</v>
      </c>
      <c r="J43">
        <v>1180</v>
      </c>
      <c r="K43">
        <v>858</v>
      </c>
      <c r="L43">
        <v>134</v>
      </c>
      <c r="M43">
        <v>4957</v>
      </c>
    </row>
    <row r="44" spans="1:13" x14ac:dyDescent="0.25">
      <c r="A44" t="s">
        <v>14</v>
      </c>
      <c r="B44" s="1">
        <f>AVERAGE(J41:J46)</f>
        <v>1180.3333333333333</v>
      </c>
      <c r="C44" s="1">
        <f>AVERAGE(J49:J54)</f>
        <v>1186.6666666666667</v>
      </c>
      <c r="D44" s="1">
        <f t="shared" si="1"/>
        <v>1.0053657158994636</v>
      </c>
      <c r="E44" s="1">
        <f t="shared" si="0"/>
        <v>6.3333333333334849</v>
      </c>
    </row>
    <row r="45" spans="1:13" x14ac:dyDescent="0.25">
      <c r="A45" t="s">
        <v>15</v>
      </c>
      <c r="B45" s="1">
        <f>AVERAGE(K41:K46)</f>
        <v>853.66666666666663</v>
      </c>
      <c r="C45" s="1">
        <f>AVERAGE(K49:K54)</f>
        <v>782.33333333333337</v>
      </c>
      <c r="D45" s="1">
        <f t="shared" si="1"/>
        <v>0.91643889105818044</v>
      </c>
      <c r="E45" s="1">
        <f t="shared" si="0"/>
        <v>-71.333333333333258</v>
      </c>
    </row>
    <row r="46" spans="1:13" x14ac:dyDescent="0.25">
      <c r="A46" t="s">
        <v>25</v>
      </c>
      <c r="B46" s="1">
        <f>AVERAGE(L41:L46)</f>
        <v>132.66666666666666</v>
      </c>
      <c r="C46" s="1">
        <f>AVERAGE(L49:L54)</f>
        <v>130</v>
      </c>
      <c r="D46" s="1">
        <f>C46/B46</f>
        <v>0.97989949748743721</v>
      </c>
      <c r="E46" s="1">
        <f t="shared" si="0"/>
        <v>-2.6666666666666572</v>
      </c>
    </row>
    <row r="47" spans="1:13" x14ac:dyDescent="0.25">
      <c r="A47" t="s">
        <v>17</v>
      </c>
      <c r="B47" s="1">
        <f>AVERAGE(M41:M46)</f>
        <v>4954.333333333333</v>
      </c>
      <c r="C47" s="1">
        <f>AVERAGE(M49:M54)</f>
        <v>4984.666666666667</v>
      </c>
      <c r="D47" s="1">
        <f>C47/B47</f>
        <v>1.006122586288098</v>
      </c>
      <c r="E47" s="1">
        <f t="shared" si="0"/>
        <v>30.33333333333394</v>
      </c>
      <c r="F47">
        <v>12</v>
      </c>
    </row>
    <row r="48" spans="1:13" x14ac:dyDescent="0.25">
      <c r="F48" t="s">
        <v>26</v>
      </c>
      <c r="G48" t="s">
        <v>19</v>
      </c>
      <c r="H48" t="s">
        <v>20</v>
      </c>
      <c r="I48" t="s">
        <v>21</v>
      </c>
      <c r="J48" t="s">
        <v>22</v>
      </c>
      <c r="K48" t="s">
        <v>23</v>
      </c>
      <c r="L48" t="s">
        <v>25</v>
      </c>
      <c r="M48" t="s">
        <v>24</v>
      </c>
    </row>
    <row r="49" spans="1:13" x14ac:dyDescent="0.25">
      <c r="F49">
        <v>392</v>
      </c>
      <c r="G49">
        <v>71</v>
      </c>
      <c r="H49">
        <v>853</v>
      </c>
      <c r="I49">
        <v>1537</v>
      </c>
      <c r="J49">
        <v>1156</v>
      </c>
      <c r="K49">
        <v>795</v>
      </c>
      <c r="L49">
        <v>134</v>
      </c>
      <c r="M49">
        <v>4948</v>
      </c>
    </row>
    <row r="50" spans="1:13" x14ac:dyDescent="0.25">
      <c r="F50">
        <v>383</v>
      </c>
      <c r="G50">
        <v>76</v>
      </c>
      <c r="H50">
        <v>855</v>
      </c>
      <c r="I50">
        <v>1555</v>
      </c>
      <c r="J50">
        <v>1241</v>
      </c>
      <c r="K50">
        <v>773</v>
      </c>
      <c r="L50">
        <v>125</v>
      </c>
      <c r="M50">
        <v>5043</v>
      </c>
    </row>
    <row r="51" spans="1:13" x14ac:dyDescent="0.25">
      <c r="F51">
        <v>414</v>
      </c>
      <c r="G51">
        <v>75</v>
      </c>
      <c r="H51">
        <v>846</v>
      </c>
      <c r="I51">
        <v>1533</v>
      </c>
      <c r="J51">
        <v>1163</v>
      </c>
      <c r="K51">
        <v>779</v>
      </c>
      <c r="L51">
        <v>131</v>
      </c>
      <c r="M51">
        <v>4963</v>
      </c>
    </row>
    <row r="55" spans="1:13" x14ac:dyDescent="0.25">
      <c r="B55">
        <v>6</v>
      </c>
      <c r="C55">
        <v>16</v>
      </c>
      <c r="D55" s="1">
        <f>C55/B55</f>
        <v>2.6666666666666665</v>
      </c>
      <c r="F55">
        <v>6</v>
      </c>
    </row>
    <row r="56" spans="1:13" x14ac:dyDescent="0.25">
      <c r="A56" t="s">
        <v>26</v>
      </c>
      <c r="B56" s="1">
        <f>AVERAGE(F57:F62)</f>
        <v>345.5</v>
      </c>
      <c r="C56" s="1">
        <f>AVERAGE(F66:F88)</f>
        <v>438</v>
      </c>
      <c r="D56" s="1">
        <f>C56/B56</f>
        <v>1.2677279305354558</v>
      </c>
      <c r="F56" t="s">
        <v>26</v>
      </c>
      <c r="G56" t="s">
        <v>19</v>
      </c>
      <c r="H56" t="s">
        <v>20</v>
      </c>
      <c r="I56" t="s">
        <v>21</v>
      </c>
      <c r="J56" t="s">
        <v>22</v>
      </c>
      <c r="K56" t="s">
        <v>23</v>
      </c>
      <c r="L56" t="s">
        <v>25</v>
      </c>
      <c r="M56" t="s">
        <v>24</v>
      </c>
    </row>
    <row r="57" spans="1:13" x14ac:dyDescent="0.25">
      <c r="A57" t="s">
        <v>11</v>
      </c>
      <c r="B57" s="1">
        <f>AVERAGE(G57:G62)</f>
        <v>541.5</v>
      </c>
      <c r="C57" s="1">
        <f>AVERAGE(G66:G88)</f>
        <v>850</v>
      </c>
      <c r="D57" s="1">
        <f>C57/B57</f>
        <v>1.5697137580794089</v>
      </c>
      <c r="F57">
        <v>337</v>
      </c>
      <c r="G57">
        <v>547</v>
      </c>
      <c r="H57">
        <v>1872</v>
      </c>
      <c r="I57">
        <v>6465</v>
      </c>
      <c r="J57">
        <v>4695</v>
      </c>
      <c r="K57">
        <v>3697</v>
      </c>
      <c r="L57">
        <v>470</v>
      </c>
      <c r="M57">
        <v>18101</v>
      </c>
    </row>
    <row r="58" spans="1:13" x14ac:dyDescent="0.25">
      <c r="A58" t="s">
        <v>12</v>
      </c>
      <c r="B58" s="1">
        <f>AVERAGE(H57:H62)</f>
        <v>1846</v>
      </c>
      <c r="C58" s="1">
        <f>AVERAGE(H66:H88)</f>
        <v>1869.5</v>
      </c>
      <c r="D58" s="1">
        <f t="shared" ref="D58:D61" si="2">C58/B58</f>
        <v>1.0127302275189598</v>
      </c>
      <c r="F58">
        <v>354</v>
      </c>
      <c r="G58">
        <v>536</v>
      </c>
      <c r="H58">
        <v>1820</v>
      </c>
      <c r="I58">
        <v>6297</v>
      </c>
      <c r="J58">
        <v>4726</v>
      </c>
      <c r="K58">
        <v>3628</v>
      </c>
      <c r="L58">
        <v>489</v>
      </c>
      <c r="M58">
        <v>17901</v>
      </c>
    </row>
    <row r="59" spans="1:13" x14ac:dyDescent="0.25">
      <c r="A59" t="s">
        <v>13</v>
      </c>
      <c r="B59" s="1">
        <f>AVERAGE(I57:I62)</f>
        <v>6381</v>
      </c>
      <c r="C59" s="1">
        <f>AVERAGE(I66:I88)</f>
        <v>6479</v>
      </c>
      <c r="D59" s="1">
        <f t="shared" si="2"/>
        <v>1.0153580943425795</v>
      </c>
    </row>
    <row r="60" spans="1:13" x14ac:dyDescent="0.25">
      <c r="A60" t="s">
        <v>14</v>
      </c>
      <c r="B60" s="1">
        <f>AVERAGE(J57:J62)</f>
        <v>4710.5</v>
      </c>
      <c r="C60" s="1">
        <f>AVERAGE(J66:J88)</f>
        <v>5002</v>
      </c>
      <c r="D60" s="1">
        <f t="shared" si="2"/>
        <v>1.0618830272794819</v>
      </c>
    </row>
    <row r="61" spans="1:13" x14ac:dyDescent="0.25">
      <c r="A61" t="s">
        <v>15</v>
      </c>
      <c r="B61" s="1">
        <f>AVERAGE(K57:K62)</f>
        <v>3662.5</v>
      </c>
      <c r="C61" s="1">
        <f>AVERAGE(K66:K88)</f>
        <v>3430</v>
      </c>
      <c r="D61" s="1">
        <f t="shared" si="2"/>
        <v>0.93651877133105799</v>
      </c>
    </row>
    <row r="62" spans="1:13" x14ac:dyDescent="0.25">
      <c r="A62" t="s">
        <v>25</v>
      </c>
      <c r="B62" s="1">
        <f>AVERAGE(L57:L62)</f>
        <v>479.5</v>
      </c>
      <c r="C62" s="1">
        <f>AVERAGE(L66:L88)</f>
        <v>490.5</v>
      </c>
      <c r="D62" s="1">
        <f>C62/B62</f>
        <v>1.0229405630865485</v>
      </c>
    </row>
    <row r="63" spans="1:13" x14ac:dyDescent="0.25">
      <c r="A63" t="s">
        <v>17</v>
      </c>
      <c r="B63" s="1">
        <f>AVERAGE(M57:M62)</f>
        <v>18001</v>
      </c>
      <c r="C63" s="1">
        <f>AVERAGE(M66:M88)</f>
        <v>18611.5</v>
      </c>
      <c r="D63" s="1">
        <f>C63/B63</f>
        <v>1.0339147825120827</v>
      </c>
    </row>
    <row r="64" spans="1:13" x14ac:dyDescent="0.25">
      <c r="F64">
        <v>16</v>
      </c>
    </row>
    <row r="65" spans="6:13" x14ac:dyDescent="0.25">
      <c r="F65" t="s">
        <v>26</v>
      </c>
      <c r="G65" t="s">
        <v>19</v>
      </c>
      <c r="H65" t="s">
        <v>20</v>
      </c>
      <c r="I65" t="s">
        <v>21</v>
      </c>
      <c r="J65" t="s">
        <v>22</v>
      </c>
      <c r="K65" t="s">
        <v>23</v>
      </c>
      <c r="L65" t="s">
        <v>25</v>
      </c>
      <c r="M65" t="s">
        <v>24</v>
      </c>
    </row>
    <row r="66" spans="6:13" x14ac:dyDescent="0.25">
      <c r="F66">
        <v>460</v>
      </c>
      <c r="G66">
        <v>860</v>
      </c>
      <c r="H66">
        <v>1865</v>
      </c>
      <c r="I66">
        <v>6459</v>
      </c>
      <c r="J66">
        <v>5073</v>
      </c>
      <c r="K66">
        <v>3452</v>
      </c>
      <c r="L66">
        <v>505</v>
      </c>
      <c r="M66">
        <v>18721</v>
      </c>
    </row>
    <row r="67" spans="6:13" x14ac:dyDescent="0.25">
      <c r="F67">
        <v>416</v>
      </c>
      <c r="G67">
        <v>840</v>
      </c>
      <c r="H67">
        <v>1874</v>
      </c>
      <c r="I67">
        <v>6499</v>
      </c>
      <c r="J67">
        <v>4931</v>
      </c>
      <c r="K67">
        <v>3408</v>
      </c>
      <c r="L67">
        <v>476</v>
      </c>
      <c r="M67">
        <v>18502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Liam Ralph</dc:creator>
  <dc:description/>
  <cp:lastModifiedBy>Liam Ralph</cp:lastModifiedBy>
  <cp:revision>2</cp:revision>
  <dcterms:created xsi:type="dcterms:W3CDTF">2025-04-25T15:05:01Z</dcterms:created>
  <dcterms:modified xsi:type="dcterms:W3CDTF">2025-06-28T13:25:57Z</dcterms:modified>
  <dc:language>en-GB</dc:language>
</cp:coreProperties>
</file>