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8 (Lab 4- Binomials and AIC)/"/>
    </mc:Choice>
  </mc:AlternateContent>
  <xr:revisionPtr revIDLastSave="95" documentId="11_6E4039C9E53DCDFFEB9DD46C33C66400902D7DBE" xr6:coauthVersionLast="47" xr6:coauthVersionMax="47" xr10:uidLastSave="{A68234A4-EDC0-423B-AD16-A79A9D428099}"/>
  <bookViews>
    <workbookView xWindow="-120" yWindow="-120" windowWidth="24240" windowHeight="13020" xr2:uid="{00000000-000D-0000-FFFF-FFFF00000000}"/>
  </bookViews>
  <sheets>
    <sheet name="Lab Exercise" sheetId="1" r:id="rId1"/>
    <sheet name="Assignment" sheetId="2" r:id="rId2"/>
  </sheets>
  <definedNames>
    <definedName name="solver_adj" localSheetId="0" hidden="1">'Lab Exercise'!$J$2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'Lab Exercise'!$K$1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53" i="1"/>
  <c r="C60" i="1" s="1"/>
  <c r="D60" i="1" s="1"/>
  <c r="B41" i="1"/>
  <c r="B42" i="1"/>
  <c r="B43" i="1"/>
  <c r="B44" i="1"/>
  <c r="B45" i="1"/>
  <c r="B46" i="1"/>
  <c r="B47" i="1"/>
  <c r="B48" i="1"/>
  <c r="B40" i="1"/>
  <c r="B29" i="1"/>
  <c r="B30" i="1"/>
  <c r="B31" i="1"/>
  <c r="B32" i="1"/>
  <c r="B33" i="1"/>
  <c r="B34" i="1"/>
  <c r="C34" i="1" s="1"/>
  <c r="D34" i="1" s="1"/>
  <c r="B35" i="1"/>
  <c r="B36" i="1"/>
  <c r="B28" i="1"/>
  <c r="C36" i="1" s="1"/>
  <c r="D36" i="1" s="1"/>
  <c r="B17" i="1"/>
  <c r="B18" i="1"/>
  <c r="B19" i="1"/>
  <c r="B20" i="1"/>
  <c r="B21" i="1"/>
  <c r="B22" i="1"/>
  <c r="B23" i="1"/>
  <c r="B24" i="1"/>
  <c r="B16" i="1"/>
  <c r="G2" i="2"/>
  <c r="F2" i="2"/>
  <c r="E2" i="2"/>
  <c r="K3" i="1"/>
  <c r="K4" i="1"/>
  <c r="K5" i="1"/>
  <c r="K2" i="1"/>
  <c r="J3" i="1"/>
  <c r="J4" i="1"/>
  <c r="J5" i="1"/>
  <c r="J2" i="1"/>
  <c r="C33" i="1"/>
  <c r="D33" i="1" s="1"/>
  <c r="C35" i="1"/>
  <c r="D35" i="1" s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I3" i="1"/>
  <c r="I4" i="1"/>
  <c r="I5" i="1"/>
  <c r="I2" i="1"/>
  <c r="C59" i="1" l="1"/>
  <c r="D59" i="1" s="1"/>
  <c r="C58" i="1"/>
  <c r="D58" i="1" s="1"/>
  <c r="C55" i="1"/>
  <c r="D55" i="1" s="1"/>
  <c r="C54" i="1"/>
  <c r="D54" i="1" s="1"/>
  <c r="C57" i="1"/>
  <c r="D57" i="1" s="1"/>
  <c r="C61" i="1"/>
  <c r="D61" i="1" s="1"/>
  <c r="C53" i="1"/>
  <c r="D53" i="1" s="1"/>
  <c r="C56" i="1"/>
  <c r="D56" i="1" s="1"/>
  <c r="C46" i="1"/>
  <c r="D46" i="1" s="1"/>
  <c r="C44" i="1"/>
  <c r="D44" i="1" s="1"/>
  <c r="C40" i="1"/>
  <c r="D40" i="1" s="1"/>
  <c r="C45" i="1"/>
  <c r="D45" i="1" s="1"/>
  <c r="C43" i="1"/>
  <c r="D43" i="1" s="1"/>
  <c r="C42" i="1"/>
  <c r="D42" i="1" s="1"/>
  <c r="C41" i="1"/>
  <c r="D41" i="1" s="1"/>
  <c r="C48" i="1"/>
  <c r="D48" i="1" s="1"/>
  <c r="C47" i="1"/>
  <c r="D47" i="1" s="1"/>
  <c r="C31" i="1"/>
  <c r="D31" i="1" s="1"/>
  <c r="C30" i="1"/>
  <c r="D30" i="1" s="1"/>
  <c r="C28" i="1"/>
  <c r="D28" i="1" s="1"/>
  <c r="C32" i="1"/>
  <c r="D32" i="1" s="1"/>
  <c r="C29" i="1"/>
  <c r="D29" i="1" s="1"/>
  <c r="C18" i="1"/>
  <c r="D18" i="1" s="1"/>
  <c r="C17" i="1"/>
  <c r="D17" i="1" s="1"/>
  <c r="C24" i="1"/>
  <c r="D24" i="1" s="1"/>
  <c r="C23" i="1"/>
  <c r="D23" i="1" s="1"/>
  <c r="C16" i="1"/>
  <c r="D16" i="1" s="1"/>
  <c r="C22" i="1"/>
  <c r="D22" i="1" s="1"/>
  <c r="C21" i="1"/>
  <c r="D21" i="1" s="1"/>
  <c r="C20" i="1"/>
  <c r="D20" i="1" s="1"/>
  <c r="C19" i="1"/>
  <c r="D19" i="1" s="1"/>
  <c r="G62" i="1" l="1"/>
  <c r="E58" i="1" s="1"/>
  <c r="G49" i="1"/>
  <c r="E46" i="1" s="1"/>
  <c r="E47" i="1"/>
  <c r="E42" i="1"/>
  <c r="E43" i="1"/>
  <c r="E40" i="1"/>
  <c r="E41" i="1"/>
  <c r="E45" i="1"/>
  <c r="E44" i="1"/>
  <c r="G37" i="1"/>
  <c r="E28" i="1"/>
  <c r="E36" i="1"/>
  <c r="E34" i="1"/>
  <c r="E35" i="1"/>
  <c r="E33" i="1"/>
  <c r="E31" i="1"/>
  <c r="E32" i="1"/>
  <c r="E29" i="1"/>
  <c r="E30" i="1"/>
  <c r="G25" i="1"/>
  <c r="E18" i="1" s="1"/>
  <c r="E57" i="1" l="1"/>
  <c r="E61" i="1"/>
  <c r="E59" i="1"/>
  <c r="E53" i="1"/>
  <c r="E60" i="1"/>
  <c r="E54" i="1"/>
  <c r="E56" i="1"/>
  <c r="E55" i="1"/>
  <c r="E48" i="1"/>
  <c r="E19" i="1"/>
  <c r="E17" i="1"/>
  <c r="E16" i="1"/>
  <c r="E22" i="1"/>
  <c r="E21" i="1"/>
  <c r="E20" i="1"/>
  <c r="E24" i="1"/>
  <c r="E23" i="1"/>
</calcChain>
</file>

<file path=xl/sharedStrings.xml><?xml version="1.0" encoding="utf-8"?>
<sst xmlns="http://schemas.openxmlformats.org/spreadsheetml/2006/main" count="77" uniqueCount="31">
  <si>
    <t>Prob. Heads</t>
  </si>
  <si>
    <t>Model</t>
  </si>
  <si>
    <t>AICc</t>
  </si>
  <si>
    <t>Delta AICc</t>
  </si>
  <si>
    <t>AICc Weight</t>
  </si>
  <si>
    <t xml:space="preserve">20 Flips </t>
  </si>
  <si>
    <t xml:space="preserve">40 Flips </t>
  </si>
  <si>
    <t xml:space="preserve">60 Flips </t>
  </si>
  <si>
    <t xml:space="preserve">80 Flips </t>
  </si>
  <si>
    <t>p(H) = 0.1</t>
  </si>
  <si>
    <t>p(H) = 0.3</t>
  </si>
  <si>
    <t>p(H) = 0.4</t>
  </si>
  <si>
    <t>p(H) = 0.5</t>
  </si>
  <si>
    <t>p(H) = 0.6</t>
  </si>
  <si>
    <t>p(H) = 0.7</t>
  </si>
  <si>
    <t>p(H) = 0.8</t>
  </si>
  <si>
    <t>p(H) = 0.9</t>
  </si>
  <si>
    <t>p(H) = 0.2</t>
  </si>
  <si>
    <t>Sum(exp(DAICc))</t>
  </si>
  <si>
    <t>MLE</t>
  </si>
  <si>
    <t>SE MLE</t>
  </si>
  <si>
    <t>Individual ID</t>
  </si>
  <si>
    <t>Survive</t>
  </si>
  <si>
    <t>Flips (N)</t>
  </si>
  <si>
    <t>No. Heads (y)</t>
  </si>
  <si>
    <t>Bin. Coef. (N over y)</t>
  </si>
  <si>
    <t>exp(-DAICc/2)</t>
  </si>
  <si>
    <t>K=1</t>
  </si>
  <si>
    <t>N</t>
  </si>
  <si>
    <t>y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</si>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</sst>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4" workbookViewId="0">
      <selection activeCell="G55" sqref="G55"/>
    </sheetView>
  </sheetViews>
  <sheetFormatPr defaultRowHeight="15" x14ac:dyDescent="0.25"/>
  <cols>
    <col min="1" max="1" width="15.5703125" style="2" customWidth="1"/>
    <col min="2" max="3" width="14.140625" style="1" bestFit="1" customWidth="1"/>
    <col min="4" max="4" width="14.85546875" style="1" bestFit="1" customWidth="1"/>
    <col min="5" max="5" width="14.140625" style="1" bestFit="1" customWidth="1"/>
    <col min="6" max="7" width="18.42578125" style="1" bestFit="1" customWidth="1"/>
    <col min="8" max="8" width="14.5703125" style="1" bestFit="1" customWidth="1"/>
    <col min="9" max="9" width="21.85546875" style="1" bestFit="1" customWidth="1"/>
    <col min="10" max="10" width="11.140625" style="1" customWidth="1"/>
    <col min="11" max="11" width="10.42578125" style="1" customWidth="1"/>
    <col min="12" max="14" width="13.7109375" style="1" bestFit="1" customWidth="1"/>
    <col min="15" max="16384" width="9.140625" style="1"/>
  </cols>
  <sheetData>
    <row r="1" spans="1:14" x14ac:dyDescent="0.25">
      <c r="A1" s="2" t="s">
        <v>0</v>
      </c>
      <c r="B1" s="2">
        <v>20</v>
      </c>
      <c r="C1" s="2">
        <v>40</v>
      </c>
      <c r="D1" s="2">
        <v>60</v>
      </c>
      <c r="E1" s="2">
        <v>80</v>
      </c>
      <c r="G1" s="2" t="s">
        <v>23</v>
      </c>
      <c r="H1" s="2" t="s">
        <v>24</v>
      </c>
      <c r="I1" s="2" t="s">
        <v>25</v>
      </c>
      <c r="J1" s="2" t="s">
        <v>19</v>
      </c>
      <c r="K1" s="2" t="s">
        <v>20</v>
      </c>
      <c r="L1" s="2"/>
    </row>
    <row r="2" spans="1:14" x14ac:dyDescent="0.25">
      <c r="A2" s="2">
        <v>0.1</v>
      </c>
      <c r="B2" s="3">
        <f>$I$2*(A2^$H$2)*((1-A2)^($G$2-$H$2))</f>
        <v>5.4225954443700095E-8</v>
      </c>
      <c r="C2" s="3">
        <f>$I$3*($A2^$H$3)*((1-$A2)^($G$3-$H$3))</f>
        <v>1.1646621326921853E-14</v>
      </c>
      <c r="D2" s="3">
        <f>$I$4*($A2^$H$4)*((1-$A2)^($G$4-$H$4))</f>
        <v>2.875770713882071E-21</v>
      </c>
      <c r="E2" s="3">
        <f>$I$5*($A2^$H$5)*((1-$A2)^($G$5-$H$5))</f>
        <v>7.5232845691385129E-28</v>
      </c>
      <c r="G2" s="5">
        <v>20</v>
      </c>
      <c r="H2" s="6">
        <v>12</v>
      </c>
      <c r="I2" s="1">
        <f>FACT(G2)/(FACT(H2)*FACT(G2-H2))</f>
        <v>125970</v>
      </c>
      <c r="J2" s="1">
        <f>H2/G2</f>
        <v>0.6</v>
      </c>
      <c r="K2" s="1">
        <f>SQRT((J2*(1-J2))/G2)</f>
        <v>0.10954451150103323</v>
      </c>
    </row>
    <row r="3" spans="1:14" x14ac:dyDescent="0.25">
      <c r="A3" s="2">
        <v>0.2</v>
      </c>
      <c r="B3" s="3">
        <f t="shared" ref="B3:B10" si="0">$I$2*(A3^$H$2)*((1-A3)^($G$2-$H$2))</f>
        <v>8.6565924844339386E-5</v>
      </c>
      <c r="C3" s="3">
        <f t="shared" ref="C3:C10" si="1">$I$3*($A3^$H$3)*((1-$A3)^($G$3-$H$3))</f>
        <v>2.9681065820987727E-8</v>
      </c>
      <c r="D3" s="3">
        <f t="shared" ref="D3:D10" si="2">$I$4*($A3^$H$4)*((1-$A3)^($G$4-$H$4))</f>
        <v>1.1699668641647835E-11</v>
      </c>
      <c r="E3" s="3">
        <f t="shared" ref="E3:E10" si="3">$I$5*($A3^$H$5)*((1-$A3)^($G$5-$H$5))</f>
        <v>4.8861473861068243E-15</v>
      </c>
      <c r="G3" s="5">
        <v>40</v>
      </c>
      <c r="H3" s="6">
        <v>24</v>
      </c>
      <c r="I3" s="1">
        <f t="shared" ref="I3:I5" si="4">FACT(G3)/(FACT(H3)*FACT(G3-H3))</f>
        <v>62852101650.000023</v>
      </c>
      <c r="J3" s="1">
        <f t="shared" ref="J3:J5" si="5">H3/G3</f>
        <v>0.6</v>
      </c>
      <c r="K3" s="1">
        <f t="shared" ref="K3:K5" si="6">SQRT((J3*(1-J3))/G3)</f>
        <v>7.7459666924148338E-2</v>
      </c>
    </row>
    <row r="4" spans="1:14" x14ac:dyDescent="0.25">
      <c r="A4" s="2">
        <v>0.3</v>
      </c>
      <c r="B4" s="3">
        <f t="shared" si="0"/>
        <v>3.8592819309011838E-3</v>
      </c>
      <c r="C4" s="3">
        <f t="shared" si="1"/>
        <v>5.8992738595949748E-5</v>
      </c>
      <c r="D4" s="3">
        <f t="shared" si="2"/>
        <v>1.0366977604921212E-6</v>
      </c>
      <c r="E4" s="3">
        <f t="shared" si="3"/>
        <v>1.930210591270991E-8</v>
      </c>
      <c r="G4" s="5">
        <v>60</v>
      </c>
      <c r="H4" s="6">
        <v>36</v>
      </c>
      <c r="I4" s="1">
        <f t="shared" si="4"/>
        <v>3.6052387482172408E+16</v>
      </c>
      <c r="J4" s="1">
        <f t="shared" si="5"/>
        <v>0.6</v>
      </c>
      <c r="K4" s="1">
        <f t="shared" si="6"/>
        <v>6.3245553203367583E-2</v>
      </c>
    </row>
    <row r="5" spans="1:14" x14ac:dyDescent="0.25">
      <c r="A5" s="2">
        <v>0.4</v>
      </c>
      <c r="B5" s="3">
        <f t="shared" si="0"/>
        <v>3.5497439556481887E-2</v>
      </c>
      <c r="C5" s="3">
        <f t="shared" si="1"/>
        <v>4.9909084350730154E-3</v>
      </c>
      <c r="D5" s="3">
        <f t="shared" si="2"/>
        <v>8.0672167759811492E-4</v>
      </c>
      <c r="E5" s="3">
        <f t="shared" si="3"/>
        <v>1.3815505603273861E-4</v>
      </c>
      <c r="G5" s="5">
        <v>80</v>
      </c>
      <c r="H5" s="6">
        <v>48</v>
      </c>
      <c r="I5" s="1">
        <f t="shared" si="4"/>
        <v>2.1910242651571688E+22</v>
      </c>
      <c r="J5" s="1">
        <f t="shared" si="5"/>
        <v>0.6</v>
      </c>
      <c r="K5" s="1">
        <f t="shared" si="6"/>
        <v>5.4772255750516613E-2</v>
      </c>
    </row>
    <row r="6" spans="1:14" x14ac:dyDescent="0.25">
      <c r="A6" s="2">
        <v>0.5</v>
      </c>
      <c r="B6" s="3">
        <f t="shared" si="0"/>
        <v>0.12013435363769531</v>
      </c>
      <c r="C6" s="3">
        <f t="shared" si="1"/>
        <v>5.7163653445968542E-2</v>
      </c>
      <c r="D6" s="3">
        <f t="shared" si="2"/>
        <v>3.1270461465168424E-2</v>
      </c>
      <c r="E6" s="3">
        <f t="shared" si="3"/>
        <v>1.8123727937712542E-2</v>
      </c>
    </row>
    <row r="7" spans="1:14" x14ac:dyDescent="0.25">
      <c r="A7" s="2">
        <v>0.6</v>
      </c>
      <c r="B7" s="3">
        <f t="shared" si="0"/>
        <v>0.17970578775468943</v>
      </c>
      <c r="C7" s="3">
        <f t="shared" si="1"/>
        <v>0.12791152438482042</v>
      </c>
      <c r="D7" s="3">
        <f t="shared" si="2"/>
        <v>0.10466918336533666</v>
      </c>
      <c r="E7" s="3">
        <f t="shared" si="3"/>
        <v>9.07458824429421E-2</v>
      </c>
    </row>
    <row r="8" spans="1:14" x14ac:dyDescent="0.25">
      <c r="A8" s="2">
        <v>0.7</v>
      </c>
      <c r="B8" s="3">
        <f t="shared" si="0"/>
        <v>0.11439673970486114</v>
      </c>
      <c r="C8" s="3">
        <f t="shared" si="1"/>
        <v>5.1833775102982836E-2</v>
      </c>
      <c r="D8" s="3">
        <f t="shared" si="2"/>
        <v>2.7000610497882188E-2</v>
      </c>
      <c r="E8" s="3">
        <f t="shared" si="3"/>
        <v>1.4901612265523688E-2</v>
      </c>
    </row>
    <row r="9" spans="1:14" x14ac:dyDescent="0.25">
      <c r="A9" s="2">
        <v>0.8</v>
      </c>
      <c r="B9" s="3">
        <f t="shared" si="0"/>
        <v>2.2160876760150817E-2</v>
      </c>
      <c r="C9" s="3">
        <f t="shared" si="1"/>
        <v>1.9451783296442402E-3</v>
      </c>
      <c r="D9" s="3">
        <f t="shared" si="2"/>
        <v>1.9628786792935058E-4</v>
      </c>
      <c r="E9" s="3">
        <f t="shared" si="3"/>
        <v>2.0985843226764444E-5</v>
      </c>
    </row>
    <row r="10" spans="1:14" x14ac:dyDescent="0.25">
      <c r="A10" s="2">
        <v>0.9</v>
      </c>
      <c r="B10" s="3">
        <f t="shared" si="0"/>
        <v>3.5577648710511512E-4</v>
      </c>
      <c r="C10" s="3">
        <f t="shared" si="1"/>
        <v>5.0134885885265159E-7</v>
      </c>
      <c r="D10" s="3">
        <f t="shared" si="2"/>
        <v>8.1220258974733986E-10</v>
      </c>
      <c r="E10" s="3">
        <f t="shared" si="3"/>
        <v>1.3940798193091009E-12</v>
      </c>
    </row>
    <row r="12" spans="1:14" x14ac:dyDescent="0.25">
      <c r="B12" s="3"/>
    </row>
    <row r="13" spans="1:14" x14ac:dyDescent="0.25">
      <c r="F13" s="7" t="s">
        <v>27</v>
      </c>
    </row>
    <row r="14" spans="1:14" x14ac:dyDescent="0.25">
      <c r="A14" s="2" t="s">
        <v>5</v>
      </c>
    </row>
    <row r="15" spans="1:14" x14ac:dyDescent="0.25">
      <c r="A15" s="2" t="s">
        <v>1</v>
      </c>
      <c r="B15" s="2" t="s">
        <v>2</v>
      </c>
      <c r="C15" s="2" t="s">
        <v>3</v>
      </c>
      <c r="D15" s="2" t="s">
        <v>26</v>
      </c>
      <c r="E15" s="2" t="s">
        <v>4</v>
      </c>
      <c r="G15" s="2"/>
      <c r="H15" s="2"/>
      <c r="I15" s="2"/>
      <c r="K15" s="2"/>
      <c r="L15" s="2"/>
      <c r="M15" s="2"/>
      <c r="N15" s="2"/>
    </row>
    <row r="16" spans="1:14" x14ac:dyDescent="0.25">
      <c r="A16" s="2" t="s">
        <v>9</v>
      </c>
      <c r="B16" s="4">
        <f>-2*LN(B2) + (2*1*(20/(20-1-1)))</f>
        <v>35.682434579911835</v>
      </c>
      <c r="C16" s="4">
        <f>B16-MIN($B$16:$B$24)</f>
        <v>30.027343802012055</v>
      </c>
      <c r="D16" s="4">
        <f>EXP(-(C16/2))</f>
        <v>3.0174851417541573E-7</v>
      </c>
      <c r="E16" s="4">
        <f>D16/$G$25</f>
        <v>1.1387297392869081E-7</v>
      </c>
    </row>
    <row r="17" spans="1:7" x14ac:dyDescent="0.25">
      <c r="A17" s="2" t="s">
        <v>17</v>
      </c>
      <c r="B17" s="4">
        <f t="shared" ref="B17:B24" si="7">-2*LN(B3) + (2*1*(20/(20-1-1)))</f>
        <v>20.931430816975286</v>
      </c>
      <c r="C17" s="4">
        <f t="shared" ref="C17:C24" si="8">B17-MIN($B$16:$B$24)</f>
        <v>15.276340039075505</v>
      </c>
      <c r="D17" s="4">
        <f t="shared" ref="D17:D24" si="9">EXP(-(C17/2))</f>
        <v>4.8170916432868437E-4</v>
      </c>
      <c r="E17" s="4">
        <f t="shared" ref="E17:E24" si="10">D17/$G$25</f>
        <v>1.8178599904861037E-4</v>
      </c>
    </row>
    <row r="18" spans="1:7" x14ac:dyDescent="0.25">
      <c r="A18" s="2" t="s">
        <v>10</v>
      </c>
      <c r="B18" s="4">
        <f t="shared" si="7"/>
        <v>13.33677050437171</v>
      </c>
      <c r="C18" s="4">
        <f t="shared" si="8"/>
        <v>7.6816797264719288</v>
      </c>
      <c r="D18" s="4">
        <f t="shared" si="9"/>
        <v>2.1475557237863496E-2</v>
      </c>
      <c r="E18" s="4">
        <f t="shared" si="10"/>
        <v>8.1043831355196039E-3</v>
      </c>
    </row>
    <row r="19" spans="1:7" x14ac:dyDescent="0.25">
      <c r="A19" s="2" t="s">
        <v>11</v>
      </c>
      <c r="B19" s="4">
        <f t="shared" si="7"/>
        <v>8.8988116427650947</v>
      </c>
      <c r="C19" s="4">
        <f t="shared" si="8"/>
        <v>3.2437208648653133</v>
      </c>
      <c r="D19" s="4">
        <f t="shared" si="9"/>
        <v>0.19753086419753105</v>
      </c>
      <c r="E19" s="4">
        <f t="shared" si="10"/>
        <v>7.4543621234870752E-2</v>
      </c>
    </row>
    <row r="20" spans="1:7" x14ac:dyDescent="0.25">
      <c r="A20" s="2" t="s">
        <v>12</v>
      </c>
      <c r="B20" s="4">
        <f t="shared" si="7"/>
        <v>6.4605113199273374</v>
      </c>
      <c r="C20" s="4">
        <f t="shared" si="8"/>
        <v>0.80542054202755597</v>
      </c>
      <c r="D20" s="4">
        <f t="shared" si="9"/>
        <v>0.66850575676330937</v>
      </c>
      <c r="E20" s="4">
        <f t="shared" si="10"/>
        <v>0.25227875212281703</v>
      </c>
    </row>
    <row r="21" spans="1:7" x14ac:dyDescent="0.25">
      <c r="A21" s="2" t="s">
        <v>13</v>
      </c>
      <c r="B21" s="4">
        <f t="shared" si="7"/>
        <v>5.6550907778997814</v>
      </c>
      <c r="C21" s="4">
        <f t="shared" si="8"/>
        <v>0</v>
      </c>
      <c r="D21" s="4">
        <f t="shared" si="9"/>
        <v>1</v>
      </c>
      <c r="E21" s="4">
        <f t="shared" si="10"/>
        <v>0.37737708250153285</v>
      </c>
    </row>
    <row r="22" spans="1:7" x14ac:dyDescent="0.25">
      <c r="A22" s="2" t="s">
        <v>14</v>
      </c>
      <c r="B22" s="4">
        <f t="shared" si="7"/>
        <v>6.5583876212740781</v>
      </c>
      <c r="C22" s="4">
        <f t="shared" si="8"/>
        <v>0.90329684337429672</v>
      </c>
      <c r="D22" s="4">
        <f t="shared" si="9"/>
        <v>0.6365779373840782</v>
      </c>
      <c r="E22" s="4">
        <f t="shared" si="10"/>
        <v>0.24022992479484689</v>
      </c>
    </row>
    <row r="23" spans="1:7" x14ac:dyDescent="0.25">
      <c r="A23" s="2" t="s">
        <v>15</v>
      </c>
      <c r="B23" s="4">
        <f t="shared" si="7"/>
        <v>9.841075928016167</v>
      </c>
      <c r="C23" s="4">
        <f t="shared" si="8"/>
        <v>4.1859851501163856</v>
      </c>
      <c r="D23" s="4">
        <f t="shared" si="9"/>
        <v>0.12331754606814285</v>
      </c>
      <c r="E23" s="4">
        <f t="shared" si="10"/>
        <v>4.6537215756444122E-2</v>
      </c>
    </row>
    <row r="24" spans="1:7" x14ac:dyDescent="0.25">
      <c r="A24" s="2" t="s">
        <v>16</v>
      </c>
      <c r="B24" s="4">
        <f t="shared" si="7"/>
        <v>18.104637961222089</v>
      </c>
      <c r="C24" s="4">
        <f t="shared" si="8"/>
        <v>12.449547183322307</v>
      </c>
      <c r="D24" s="4">
        <f t="shared" si="9"/>
        <v>1.9797720015048955E-3</v>
      </c>
      <c r="E24" s="4">
        <f t="shared" si="10"/>
        <v>7.4712058194613775E-4</v>
      </c>
    </row>
    <row r="25" spans="1:7" x14ac:dyDescent="0.25">
      <c r="B25" s="4"/>
      <c r="C25" s="4"/>
      <c r="E25" s="4"/>
      <c r="F25" s="2" t="s">
        <v>18</v>
      </c>
      <c r="G25" s="4">
        <f>SUM(D16:D24)</f>
        <v>2.6498694445652728</v>
      </c>
    </row>
    <row r="26" spans="1:7" x14ac:dyDescent="0.25">
      <c r="A26" s="2" t="s">
        <v>6</v>
      </c>
    </row>
    <row r="27" spans="1:7" x14ac:dyDescent="0.25">
      <c r="A27" s="2" t="s">
        <v>1</v>
      </c>
      <c r="B27" s="2" t="s">
        <v>2</v>
      </c>
      <c r="C27" s="2" t="s">
        <v>3</v>
      </c>
      <c r="D27" s="2" t="s">
        <v>26</v>
      </c>
      <c r="E27" s="2" t="s">
        <v>4</v>
      </c>
    </row>
    <row r="28" spans="1:7" x14ac:dyDescent="0.25">
      <c r="A28" s="2" t="s">
        <v>9</v>
      </c>
      <c r="B28" s="4">
        <f>-2*LN(C2) + (2*1*(40/(40-1-1)))</f>
        <v>66.272783701530557</v>
      </c>
      <c r="C28" s="4">
        <f>B28-MIN($B$28:$B$36)</f>
        <v>60.054687604024117</v>
      </c>
      <c r="D28" s="4">
        <f>EXP(-(C28/2))</f>
        <v>9.1052165807070752E-14</v>
      </c>
      <c r="E28" s="4">
        <f>D28/$G$37</f>
        <v>4.7750731521251751E-14</v>
      </c>
    </row>
    <row r="29" spans="1:7" x14ac:dyDescent="0.25">
      <c r="A29" s="2" t="s">
        <v>17</v>
      </c>
      <c r="B29" s="4">
        <f t="shared" ref="B29:B36" si="11">-2*LN(C3) + (2*1*(40/(40-1-1)))</f>
        <v>36.770776175657453</v>
      </c>
      <c r="C29" s="4">
        <f t="shared" ref="C29:C36" si="12">B29-MIN($B$28:$B$36)</f>
        <v>30.552680078151013</v>
      </c>
      <c r="D29" s="4">
        <f t="shared" ref="D29:D36" si="13">EXP(-(C29/2))</f>
        <v>2.3204371899823904E-7</v>
      </c>
      <c r="E29" s="4">
        <f t="shared" ref="E29:E36" si="14">D29/$G$37</f>
        <v>1.2169130990860238E-7</v>
      </c>
    </row>
    <row r="30" spans="1:7" x14ac:dyDescent="0.25">
      <c r="A30" s="2" t="s">
        <v>10</v>
      </c>
      <c r="B30" s="4">
        <f t="shared" si="11"/>
        <v>21.581455550450297</v>
      </c>
      <c r="C30" s="4">
        <f t="shared" si="12"/>
        <v>15.363359452943856</v>
      </c>
      <c r="D30" s="4">
        <f t="shared" si="13"/>
        <v>4.6119955867675154E-4</v>
      </c>
      <c r="E30" s="4">
        <f t="shared" si="14"/>
        <v>2.4186812152010519E-4</v>
      </c>
    </row>
    <row r="31" spans="1:7" x14ac:dyDescent="0.25">
      <c r="A31" s="2" t="s">
        <v>11</v>
      </c>
      <c r="B31" s="4">
        <f t="shared" si="11"/>
        <v>12.70553782723707</v>
      </c>
      <c r="C31" s="4">
        <f t="shared" si="12"/>
        <v>6.4874417297306284</v>
      </c>
      <c r="D31" s="4">
        <f t="shared" si="13"/>
        <v>3.9018442310623416E-2</v>
      </c>
      <c r="E31" s="4">
        <f t="shared" si="14"/>
        <v>2.0462546350625554E-2</v>
      </c>
    </row>
    <row r="32" spans="1:7" x14ac:dyDescent="0.25">
      <c r="A32" s="2" t="s">
        <v>12</v>
      </c>
      <c r="B32" s="4">
        <f t="shared" si="11"/>
        <v>7.8289371815615532</v>
      </c>
      <c r="C32" s="4">
        <f t="shared" si="12"/>
        <v>1.6108410840551119</v>
      </c>
      <c r="D32" s="4">
        <f t="shared" si="13"/>
        <v>0.44689994682568501</v>
      </c>
      <c r="E32" s="4">
        <f t="shared" si="14"/>
        <v>0.23436893772468401</v>
      </c>
    </row>
    <row r="33" spans="1:7" x14ac:dyDescent="0.25">
      <c r="A33" s="2" t="s">
        <v>13</v>
      </c>
      <c r="B33" s="4">
        <f t="shared" si="11"/>
        <v>6.2180960975064412</v>
      </c>
      <c r="C33" s="4">
        <f t="shared" si="12"/>
        <v>0</v>
      </c>
      <c r="D33" s="4">
        <f t="shared" si="13"/>
        <v>1</v>
      </c>
      <c r="E33" s="4">
        <f t="shared" si="14"/>
        <v>0.52443268205646154</v>
      </c>
    </row>
    <row r="34" spans="1:7" x14ac:dyDescent="0.25">
      <c r="A34" s="2" t="s">
        <v>14</v>
      </c>
      <c r="B34" s="4">
        <f t="shared" si="11"/>
        <v>8.0246897842550347</v>
      </c>
      <c r="C34" s="4">
        <f t="shared" si="12"/>
        <v>1.8065936867485934</v>
      </c>
      <c r="D34" s="4">
        <f t="shared" si="13"/>
        <v>0.40523147036416735</v>
      </c>
      <c r="E34" s="4">
        <f t="shared" si="14"/>
        <v>0.21251662685676376</v>
      </c>
    </row>
    <row r="35" spans="1:7" x14ac:dyDescent="0.25">
      <c r="A35" s="2" t="s">
        <v>15</v>
      </c>
      <c r="B35" s="4">
        <f t="shared" si="11"/>
        <v>14.590066397739212</v>
      </c>
      <c r="C35" s="4">
        <f t="shared" si="12"/>
        <v>8.3719703002327712</v>
      </c>
      <c r="D35" s="4">
        <f t="shared" si="13"/>
        <v>1.5207217168268535E-2</v>
      </c>
      <c r="E35" s="4">
        <f t="shared" si="14"/>
        <v>7.9751616861701343E-3</v>
      </c>
    </row>
    <row r="36" spans="1:7" x14ac:dyDescent="0.25">
      <c r="A36" s="2" t="s">
        <v>16</v>
      </c>
      <c r="B36" s="4">
        <f t="shared" si="11"/>
        <v>31.117190464151058</v>
      </c>
      <c r="C36" s="4">
        <f t="shared" si="12"/>
        <v>24.899094366644619</v>
      </c>
      <c r="D36" s="4">
        <f t="shared" si="13"/>
        <v>3.9194971779426923E-6</v>
      </c>
      <c r="E36" s="4">
        <f t="shared" si="14"/>
        <v>2.055512417341218E-6</v>
      </c>
    </row>
    <row r="37" spans="1:7" x14ac:dyDescent="0.25">
      <c r="B37" s="4"/>
      <c r="C37" s="4"/>
      <c r="E37" s="4"/>
      <c r="F37" s="2" t="s">
        <v>18</v>
      </c>
      <c r="G37" s="4">
        <f>SUM(D28:D36)</f>
        <v>1.9068224277684089</v>
      </c>
    </row>
    <row r="38" spans="1:7" x14ac:dyDescent="0.25">
      <c r="A38" s="2" t="s">
        <v>7</v>
      </c>
    </row>
    <row r="39" spans="1:7" x14ac:dyDescent="0.25">
      <c r="A39" s="2" t="s">
        <v>1</v>
      </c>
      <c r="B39" s="2" t="s">
        <v>2</v>
      </c>
      <c r="C39" s="2" t="s">
        <v>3</v>
      </c>
      <c r="D39" s="2" t="s">
        <v>26</v>
      </c>
      <c r="E39" s="2" t="s">
        <v>4</v>
      </c>
    </row>
    <row r="40" spans="1:7" x14ac:dyDescent="0.25">
      <c r="A40" s="2" t="s">
        <v>9</v>
      </c>
      <c r="B40" s="4">
        <f>-2*LN(D2) + (2*1*(60/(60-1-1)))</f>
        <v>96.664897997556182</v>
      </c>
      <c r="C40" s="4">
        <f>B40-MIN($B$40:$B$48)</f>
        <v>90.082031406036165</v>
      </c>
      <c r="D40" s="4">
        <f>EXP(-(C40/2))</f>
        <v>2.7474855744737291E-20</v>
      </c>
      <c r="E40" s="4">
        <f>D40/$G$49</f>
        <v>1.7541144595212578E-20</v>
      </c>
    </row>
    <row r="41" spans="1:7" x14ac:dyDescent="0.25">
      <c r="A41" s="2" t="s">
        <v>17</v>
      </c>
      <c r="B41" s="4">
        <f t="shared" ref="B41:B48" si="15">-2*LN(D3) + (2*1*(60/(60-1-1)))</f>
        <v>52.411886708746522</v>
      </c>
      <c r="C41" s="4">
        <f t="shared" ref="C41:C48" si="16">B41-MIN($B$40:$B$48)</f>
        <v>45.829020117226513</v>
      </c>
      <c r="D41" s="4">
        <f t="shared" ref="D41:D48" si="17">EXP(-(C41/2))</f>
        <v>1.1177758596636208E-10</v>
      </c>
      <c r="E41" s="4">
        <f t="shared" ref="E41:E48" si="18">D41/$G$49</f>
        <v>7.1363679436800229E-11</v>
      </c>
    </row>
    <row r="42" spans="1:7" x14ac:dyDescent="0.25">
      <c r="A42" s="2" t="s">
        <v>10</v>
      </c>
      <c r="B42" s="4">
        <f t="shared" si="15"/>
        <v>29.627905770935794</v>
      </c>
      <c r="C42" s="4">
        <f t="shared" si="16"/>
        <v>23.045039179415781</v>
      </c>
      <c r="D42" s="4">
        <f t="shared" si="17"/>
        <v>9.9045175204399784E-6</v>
      </c>
      <c r="E42" s="4">
        <f t="shared" si="18"/>
        <v>6.323475383674493E-6</v>
      </c>
    </row>
    <row r="43" spans="1:7" x14ac:dyDescent="0.25">
      <c r="A43" s="2" t="s">
        <v>11</v>
      </c>
      <c r="B43" s="4">
        <f t="shared" si="15"/>
        <v>16.314029186115953</v>
      </c>
      <c r="C43" s="4">
        <f t="shared" si="16"/>
        <v>9.7311625945959417</v>
      </c>
      <c r="D43" s="4">
        <f t="shared" si="17"/>
        <v>7.7073466292589526E-3</v>
      </c>
      <c r="E43" s="4">
        <f t="shared" si="18"/>
        <v>4.920705787332543E-3</v>
      </c>
    </row>
    <row r="44" spans="1:7" x14ac:dyDescent="0.25">
      <c r="A44" s="2" t="s">
        <v>12</v>
      </c>
      <c r="B44" s="4">
        <f t="shared" si="15"/>
        <v>8.9991282176026779</v>
      </c>
      <c r="C44" s="4">
        <f t="shared" si="16"/>
        <v>2.416261626082667</v>
      </c>
      <c r="D44" s="4">
        <f t="shared" si="17"/>
        <v>0.2987551871501874</v>
      </c>
      <c r="E44" s="4">
        <f t="shared" si="18"/>
        <v>0.19073832398101059</v>
      </c>
    </row>
    <row r="45" spans="1:7" x14ac:dyDescent="0.25">
      <c r="A45" s="2" t="s">
        <v>13</v>
      </c>
      <c r="B45" s="4">
        <f t="shared" si="15"/>
        <v>6.5828665915200109</v>
      </c>
      <c r="C45" s="4">
        <f t="shared" si="16"/>
        <v>0</v>
      </c>
      <c r="D45" s="4">
        <f t="shared" si="17"/>
        <v>1</v>
      </c>
      <c r="E45" s="4">
        <f t="shared" si="18"/>
        <v>0.6384435557436009</v>
      </c>
    </row>
    <row r="46" spans="1:7" x14ac:dyDescent="0.25">
      <c r="A46" s="2" t="s">
        <v>14</v>
      </c>
      <c r="B46" s="4">
        <f t="shared" si="15"/>
        <v>9.2927571216428984</v>
      </c>
      <c r="C46" s="4">
        <f t="shared" si="16"/>
        <v>2.7098905301228875</v>
      </c>
      <c r="D46" s="4">
        <f t="shared" si="17"/>
        <v>0.25796141356753916</v>
      </c>
      <c r="E46" s="4">
        <f t="shared" si="18"/>
        <v>0.16469380212270526</v>
      </c>
    </row>
    <row r="47" spans="1:7" x14ac:dyDescent="0.25">
      <c r="A47" s="2" t="s">
        <v>15</v>
      </c>
      <c r="B47" s="4">
        <f t="shared" si="15"/>
        <v>19.140822041869168</v>
      </c>
      <c r="C47" s="4">
        <f t="shared" si="16"/>
        <v>12.557955450349157</v>
      </c>
      <c r="D47" s="4">
        <f t="shared" si="17"/>
        <v>1.8753167037162078E-3</v>
      </c>
      <c r="E47" s="4">
        <f t="shared" si="18"/>
        <v>1.1972838644659447E-3</v>
      </c>
    </row>
    <row r="48" spans="1:7" x14ac:dyDescent="0.25">
      <c r="A48" s="2" t="s">
        <v>16</v>
      </c>
      <c r="B48" s="4">
        <f t="shared" si="15"/>
        <v>43.931508141486937</v>
      </c>
      <c r="C48" s="4">
        <f t="shared" si="16"/>
        <v>37.348641549966928</v>
      </c>
      <c r="D48" s="4">
        <f t="shared" si="17"/>
        <v>7.7597107728683867E-9</v>
      </c>
      <c r="E48" s="4">
        <f t="shared" si="18"/>
        <v>4.9541373373720184E-9</v>
      </c>
    </row>
    <row r="49" spans="1:7" x14ac:dyDescent="0.25">
      <c r="B49" s="4"/>
      <c r="C49" s="4"/>
      <c r="E49" s="4"/>
      <c r="F49" s="2" t="s">
        <v>18</v>
      </c>
      <c r="G49" s="4">
        <f>SUM(D40:D48)</f>
        <v>1.5663091764397106</v>
      </c>
    </row>
    <row r="50" spans="1:7" x14ac:dyDescent="0.25">
      <c r="B50" s="4"/>
      <c r="C50" s="4"/>
      <c r="D50" s="4"/>
      <c r="E50" s="4"/>
    </row>
    <row r="51" spans="1:7" x14ac:dyDescent="0.25">
      <c r="A51" s="2" t="s">
        <v>8</v>
      </c>
    </row>
    <row r="52" spans="1:7" x14ac:dyDescent="0.25">
      <c r="A52" s="2" t="s">
        <v>1</v>
      </c>
      <c r="B52" s="2" t="s">
        <v>2</v>
      </c>
      <c r="C52" s="2" t="s">
        <v>3</v>
      </c>
      <c r="D52" s="2" t="s">
        <v>26</v>
      </c>
      <c r="E52" s="2" t="s">
        <v>4</v>
      </c>
    </row>
    <row r="53" spans="1:7" x14ac:dyDescent="0.25">
      <c r="A53" s="2" t="s">
        <v>9</v>
      </c>
      <c r="B53" s="4">
        <f>-2*LN(E2) + (2*1*(80/(80-1-1)))</f>
        <v>126.96004161812249</v>
      </c>
      <c r="C53" s="4">
        <f>B53-MIN($B$53:$B$61)</f>
        <v>120.10937520804822</v>
      </c>
      <c r="D53" s="4">
        <f>EXP(-(C53/2))</f>
        <v>8.2904968981583633E-27</v>
      </c>
      <c r="E53" s="4">
        <f>D53/$G$62</f>
        <v>6.070573168735057E-27</v>
      </c>
    </row>
    <row r="54" spans="1:7" x14ac:dyDescent="0.25">
      <c r="A54" s="2" t="s">
        <v>17</v>
      </c>
      <c r="B54" s="4">
        <f t="shared" ref="B54:B61" si="19">-2*LN(E3) + (2*1*(80/(80-1-1)))</f>
        <v>67.956026566376266</v>
      </c>
      <c r="C54" s="4">
        <f t="shared" ref="C54:C61" si="20">B54-MIN($B$53:$B$61)</f>
        <v>61.105360156302005</v>
      </c>
      <c r="D54" s="4">
        <f t="shared" ref="D54:D61" si="21">EXP(-(C54/2))</f>
        <v>5.3844287526534298E-14</v>
      </c>
      <c r="E54" s="4">
        <f t="shared" ref="E54:E61" si="22">D54/$G$62</f>
        <v>3.9426549598112052E-14</v>
      </c>
    </row>
    <row r="55" spans="1:7" x14ac:dyDescent="0.25">
      <c r="A55" s="2" t="s">
        <v>10</v>
      </c>
      <c r="B55" s="4">
        <f t="shared" si="19"/>
        <v>37.577385315961969</v>
      </c>
      <c r="C55" s="4">
        <f t="shared" si="20"/>
        <v>30.726718905887708</v>
      </c>
      <c r="D55" s="4">
        <f t="shared" si="21"/>
        <v>2.1270503292363075E-7</v>
      </c>
      <c r="E55" s="4">
        <f t="shared" si="22"/>
        <v>1.5574958673561943E-7</v>
      </c>
    </row>
    <row r="56" spans="1:7" x14ac:dyDescent="0.25">
      <c r="A56" s="2" t="s">
        <v>11</v>
      </c>
      <c r="B56" s="4">
        <f t="shared" si="19"/>
        <v>19.825549869535518</v>
      </c>
      <c r="C56" s="4">
        <f t="shared" si="20"/>
        <v>12.974883459461257</v>
      </c>
      <c r="D56" s="4">
        <f t="shared" si="21"/>
        <v>1.5224388403474475E-3</v>
      </c>
      <c r="E56" s="4">
        <f t="shared" si="22"/>
        <v>1.1147795468455393E-3</v>
      </c>
    </row>
    <row r="57" spans="1:7" x14ac:dyDescent="0.25">
      <c r="A57" s="2" t="s">
        <v>12</v>
      </c>
      <c r="B57" s="4">
        <f t="shared" si="19"/>
        <v>10.072348578184485</v>
      </c>
      <c r="C57" s="4">
        <f t="shared" si="20"/>
        <v>3.2216821681102239</v>
      </c>
      <c r="D57" s="4">
        <f t="shared" si="21"/>
        <v>0.19971956247280007</v>
      </c>
      <c r="E57" s="4">
        <f t="shared" si="22"/>
        <v>0.14624120026969772</v>
      </c>
    </row>
    <row r="58" spans="1:7" x14ac:dyDescent="0.25">
      <c r="A58" s="2" t="s">
        <v>13</v>
      </c>
      <c r="B58" s="4">
        <f t="shared" si="19"/>
        <v>6.8506664100742611</v>
      </c>
      <c r="C58" s="4">
        <f t="shared" si="20"/>
        <v>0</v>
      </c>
      <c r="D58" s="4">
        <f t="shared" si="21"/>
        <v>1</v>
      </c>
      <c r="E58" s="4">
        <f t="shared" si="22"/>
        <v>0.73223272902780578</v>
      </c>
    </row>
    <row r="59" spans="1:7" x14ac:dyDescent="0.25">
      <c r="A59" s="2" t="s">
        <v>14</v>
      </c>
      <c r="B59" s="4">
        <f t="shared" si="19"/>
        <v>10.463853783571446</v>
      </c>
      <c r="C59" s="4">
        <f t="shared" si="20"/>
        <v>3.6131873734971851</v>
      </c>
      <c r="D59" s="4">
        <f t="shared" si="21"/>
        <v>0.16421254457350518</v>
      </c>
      <c r="E59" s="4">
        <f t="shared" si="22"/>
        <v>0.12024179965365789</v>
      </c>
    </row>
    <row r="60" spans="1:7" x14ac:dyDescent="0.25">
      <c r="A60" s="2" t="s">
        <v>15</v>
      </c>
      <c r="B60" s="4">
        <f t="shared" si="19"/>
        <v>23.594607010539804</v>
      </c>
      <c r="C60" s="4">
        <f t="shared" si="20"/>
        <v>16.743940600465542</v>
      </c>
      <c r="D60" s="4">
        <f t="shared" si="21"/>
        <v>2.3125945400288126E-4</v>
      </c>
      <c r="E60" s="4">
        <f t="shared" si="22"/>
        <v>1.6933574111801006E-4</v>
      </c>
    </row>
    <row r="61" spans="1:7" x14ac:dyDescent="0.25">
      <c r="A61" s="2" t="s">
        <v>16</v>
      </c>
      <c r="B61" s="4">
        <f t="shared" si="19"/>
        <v>56.648855143363498</v>
      </c>
      <c r="C61" s="4">
        <f t="shared" si="20"/>
        <v>49.798188733289237</v>
      </c>
      <c r="D61" s="4">
        <f t="shared" si="21"/>
        <v>1.5362458127900731E-11</v>
      </c>
      <c r="E61" s="4">
        <f t="shared" si="22"/>
        <v>1.1248894639568147E-11</v>
      </c>
    </row>
    <row r="62" spans="1:7" x14ac:dyDescent="0.25">
      <c r="B62" s="4"/>
      <c r="C62" s="4"/>
      <c r="E62" s="4"/>
      <c r="F62" s="2" t="s">
        <v>18</v>
      </c>
      <c r="G62" s="4">
        <f>SUM(D53:D61)</f>
        <v>1.3656860180611048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" sqref="G2"/>
    </sheetView>
  </sheetViews>
  <sheetFormatPr defaultRowHeight="14.25" x14ac:dyDescent="0.2"/>
  <cols>
    <col min="1" max="1" width="16.7109375" style="1" customWidth="1"/>
    <col min="2" max="4" width="14" style="1" bestFit="1" customWidth="1"/>
    <col min="5" max="16384" width="9.140625" style="1"/>
  </cols>
  <sheetData>
    <row r="1" spans="1:7" ht="15" x14ac:dyDescent="0.25">
      <c r="A1" s="2" t="s">
        <v>21</v>
      </c>
      <c r="B1" s="2" t="s">
        <v>22</v>
      </c>
      <c r="C1" s="2"/>
      <c r="D1" s="2" t="s">
        <v>28</v>
      </c>
      <c r="E1" s="2" t="s">
        <v>29</v>
      </c>
      <c r="F1" s="2" t="s">
        <v>19</v>
      </c>
      <c r="G1" s="2" t="s">
        <v>30</v>
      </c>
    </row>
    <row r="2" spans="1:7" x14ac:dyDescent="0.2">
      <c r="A2" s="1">
        <v>1</v>
      </c>
      <c r="B2" s="1">
        <v>0</v>
      </c>
      <c r="D2" s="1">
        <v>101</v>
      </c>
      <c r="E2" s="1">
        <f>SUM(B2:B102)</f>
        <v>70</v>
      </c>
      <c r="F2" s="1">
        <f>E2/D2</f>
        <v>0.69306930693069302</v>
      </c>
      <c r="G2" s="1">
        <f>SQRT((F2*(1-F2))/D2)</f>
        <v>4.5893143507532673E-2</v>
      </c>
    </row>
    <row r="3" spans="1:7" x14ac:dyDescent="0.2">
      <c r="A3" s="1">
        <v>2</v>
      </c>
      <c r="B3" s="1">
        <v>1</v>
      </c>
    </row>
    <row r="4" spans="1:7" x14ac:dyDescent="0.2">
      <c r="A4" s="1">
        <v>3</v>
      </c>
      <c r="B4" s="1">
        <v>1</v>
      </c>
    </row>
    <row r="5" spans="1:7" x14ac:dyDescent="0.2">
      <c r="A5" s="1">
        <v>4</v>
      </c>
      <c r="B5" s="1">
        <v>1</v>
      </c>
    </row>
    <row r="6" spans="1:7" x14ac:dyDescent="0.2">
      <c r="A6" s="1">
        <v>5</v>
      </c>
      <c r="B6" s="1">
        <v>1</v>
      </c>
    </row>
    <row r="7" spans="1:7" x14ac:dyDescent="0.2">
      <c r="A7" s="1">
        <v>6</v>
      </c>
      <c r="B7" s="1">
        <v>1</v>
      </c>
    </row>
    <row r="8" spans="1:7" x14ac:dyDescent="0.2">
      <c r="A8" s="1">
        <v>7</v>
      </c>
      <c r="B8" s="1">
        <v>0</v>
      </c>
    </row>
    <row r="9" spans="1:7" x14ac:dyDescent="0.2">
      <c r="A9" s="1">
        <v>8</v>
      </c>
      <c r="B9" s="1">
        <v>1</v>
      </c>
    </row>
    <row r="10" spans="1:7" x14ac:dyDescent="0.2">
      <c r="A10" s="1">
        <v>9</v>
      </c>
      <c r="B10" s="1">
        <v>0</v>
      </c>
    </row>
    <row r="11" spans="1:7" x14ac:dyDescent="0.2">
      <c r="A11" s="1">
        <v>10</v>
      </c>
      <c r="B11" s="1">
        <v>1</v>
      </c>
    </row>
    <row r="12" spans="1:7" x14ac:dyDescent="0.2">
      <c r="A12" s="1">
        <v>11</v>
      </c>
      <c r="B12" s="1">
        <v>1</v>
      </c>
    </row>
    <row r="13" spans="1:7" x14ac:dyDescent="0.2">
      <c r="A13" s="1">
        <v>12</v>
      </c>
      <c r="B13" s="1">
        <v>1</v>
      </c>
    </row>
    <row r="14" spans="1:7" x14ac:dyDescent="0.2">
      <c r="A14" s="1">
        <v>13</v>
      </c>
      <c r="B14" s="1">
        <v>1</v>
      </c>
    </row>
    <row r="15" spans="1:7" x14ac:dyDescent="0.2">
      <c r="A15" s="1">
        <v>14</v>
      </c>
      <c r="B15" s="1">
        <v>1</v>
      </c>
    </row>
    <row r="16" spans="1:7" x14ac:dyDescent="0.2">
      <c r="A16" s="1">
        <v>15</v>
      </c>
      <c r="B16" s="1">
        <v>0</v>
      </c>
    </row>
    <row r="17" spans="1:2" x14ac:dyDescent="0.2">
      <c r="A17" s="1">
        <v>16</v>
      </c>
      <c r="B17" s="1">
        <v>0</v>
      </c>
    </row>
    <row r="18" spans="1:2" x14ac:dyDescent="0.2">
      <c r="A18" s="1">
        <v>17</v>
      </c>
      <c r="B18" s="1">
        <v>1</v>
      </c>
    </row>
    <row r="19" spans="1:2" x14ac:dyDescent="0.2">
      <c r="A19" s="1">
        <v>18</v>
      </c>
      <c r="B19" s="1">
        <v>1</v>
      </c>
    </row>
    <row r="20" spans="1:2" x14ac:dyDescent="0.2">
      <c r="A20" s="1">
        <v>19</v>
      </c>
      <c r="B20" s="1">
        <v>1</v>
      </c>
    </row>
    <row r="21" spans="1:2" x14ac:dyDescent="0.2">
      <c r="A21" s="1">
        <v>20</v>
      </c>
      <c r="B21" s="1">
        <v>1</v>
      </c>
    </row>
    <row r="22" spans="1:2" x14ac:dyDescent="0.2">
      <c r="A22" s="1">
        <v>21</v>
      </c>
      <c r="B22" s="1">
        <v>0</v>
      </c>
    </row>
    <row r="23" spans="1:2" x14ac:dyDescent="0.2">
      <c r="A23" s="1">
        <v>22</v>
      </c>
      <c r="B23" s="1">
        <v>1</v>
      </c>
    </row>
    <row r="24" spans="1:2" x14ac:dyDescent="0.2">
      <c r="A24" s="1">
        <v>23</v>
      </c>
      <c r="B24" s="1">
        <v>1</v>
      </c>
    </row>
    <row r="25" spans="1:2" x14ac:dyDescent="0.2">
      <c r="A25" s="1">
        <v>24</v>
      </c>
      <c r="B25" s="1">
        <v>1</v>
      </c>
    </row>
    <row r="26" spans="1:2" x14ac:dyDescent="0.2">
      <c r="A26" s="1">
        <v>25</v>
      </c>
      <c r="B26" s="1">
        <v>1</v>
      </c>
    </row>
    <row r="27" spans="1:2" x14ac:dyDescent="0.2">
      <c r="A27" s="1">
        <v>26</v>
      </c>
      <c r="B27" s="1">
        <v>1</v>
      </c>
    </row>
    <row r="28" spans="1:2" x14ac:dyDescent="0.2">
      <c r="A28" s="1">
        <v>27</v>
      </c>
      <c r="B28" s="1">
        <v>0</v>
      </c>
    </row>
    <row r="29" spans="1:2" x14ac:dyDescent="0.2">
      <c r="A29" s="1">
        <v>28</v>
      </c>
      <c r="B29" s="1">
        <v>0</v>
      </c>
    </row>
    <row r="30" spans="1:2" x14ac:dyDescent="0.2">
      <c r="A30" s="1">
        <v>29</v>
      </c>
      <c r="B30" s="1">
        <v>1</v>
      </c>
    </row>
    <row r="31" spans="1:2" x14ac:dyDescent="0.2">
      <c r="A31" s="1">
        <v>30</v>
      </c>
      <c r="B31" s="1">
        <v>1</v>
      </c>
    </row>
    <row r="32" spans="1:2" x14ac:dyDescent="0.2">
      <c r="A32" s="1">
        <v>31</v>
      </c>
      <c r="B32" s="1">
        <v>1</v>
      </c>
    </row>
    <row r="33" spans="1:2" x14ac:dyDescent="0.2">
      <c r="A33" s="1">
        <v>32</v>
      </c>
      <c r="B33" s="1">
        <v>1</v>
      </c>
    </row>
    <row r="34" spans="1:2" x14ac:dyDescent="0.2">
      <c r="A34" s="1">
        <v>33</v>
      </c>
      <c r="B34" s="1">
        <v>1</v>
      </c>
    </row>
    <row r="35" spans="1:2" x14ac:dyDescent="0.2">
      <c r="A35" s="1">
        <v>34</v>
      </c>
      <c r="B35" s="1">
        <v>0</v>
      </c>
    </row>
    <row r="36" spans="1:2" x14ac:dyDescent="0.2">
      <c r="A36" s="1">
        <v>35</v>
      </c>
      <c r="B36" s="1">
        <v>1</v>
      </c>
    </row>
    <row r="37" spans="1:2" x14ac:dyDescent="0.2">
      <c r="A37" s="1">
        <v>36</v>
      </c>
      <c r="B37" s="1">
        <v>1</v>
      </c>
    </row>
    <row r="38" spans="1:2" x14ac:dyDescent="0.2">
      <c r="A38" s="1">
        <v>37</v>
      </c>
      <c r="B38" s="1">
        <v>1</v>
      </c>
    </row>
    <row r="39" spans="1:2" x14ac:dyDescent="0.2">
      <c r="A39" s="1">
        <v>38</v>
      </c>
      <c r="B39" s="1">
        <v>1</v>
      </c>
    </row>
    <row r="40" spans="1:2" x14ac:dyDescent="0.2">
      <c r="A40" s="1">
        <v>39</v>
      </c>
      <c r="B40" s="1">
        <v>0</v>
      </c>
    </row>
    <row r="41" spans="1:2" x14ac:dyDescent="0.2">
      <c r="A41" s="1">
        <v>40</v>
      </c>
      <c r="B41" s="1">
        <v>0</v>
      </c>
    </row>
    <row r="42" spans="1:2" x14ac:dyDescent="0.2">
      <c r="A42" s="1">
        <v>41</v>
      </c>
      <c r="B42" s="1">
        <v>1</v>
      </c>
    </row>
    <row r="43" spans="1:2" x14ac:dyDescent="0.2">
      <c r="A43" s="1">
        <v>42</v>
      </c>
      <c r="B43" s="1">
        <v>0</v>
      </c>
    </row>
    <row r="44" spans="1:2" x14ac:dyDescent="0.2">
      <c r="A44" s="1">
        <v>43</v>
      </c>
      <c r="B44" s="1">
        <v>1</v>
      </c>
    </row>
    <row r="45" spans="1:2" x14ac:dyDescent="0.2">
      <c r="A45" s="1">
        <v>44</v>
      </c>
      <c r="B45" s="1">
        <v>1</v>
      </c>
    </row>
    <row r="46" spans="1:2" x14ac:dyDescent="0.2">
      <c r="A46" s="1">
        <v>45</v>
      </c>
      <c r="B46" s="1">
        <v>1</v>
      </c>
    </row>
    <row r="47" spans="1:2" x14ac:dyDescent="0.2">
      <c r="A47" s="1">
        <v>46</v>
      </c>
      <c r="B47" s="1">
        <v>0</v>
      </c>
    </row>
    <row r="48" spans="1:2" x14ac:dyDescent="0.2">
      <c r="A48" s="1">
        <v>47</v>
      </c>
      <c r="B48" s="1">
        <v>0</v>
      </c>
    </row>
    <row r="49" spans="1:2" x14ac:dyDescent="0.2">
      <c r="A49" s="1">
        <v>48</v>
      </c>
      <c r="B49" s="1">
        <v>0</v>
      </c>
    </row>
    <row r="50" spans="1:2" x14ac:dyDescent="0.2">
      <c r="A50" s="1">
        <v>49</v>
      </c>
      <c r="B50" s="1">
        <v>1</v>
      </c>
    </row>
    <row r="51" spans="1:2" x14ac:dyDescent="0.2">
      <c r="A51" s="1">
        <v>50</v>
      </c>
      <c r="B51" s="1">
        <v>0</v>
      </c>
    </row>
    <row r="52" spans="1:2" x14ac:dyDescent="0.2">
      <c r="A52" s="1">
        <v>51</v>
      </c>
      <c r="B52" s="1">
        <v>1</v>
      </c>
    </row>
    <row r="53" spans="1:2" x14ac:dyDescent="0.2">
      <c r="A53" s="1">
        <v>52</v>
      </c>
      <c r="B53" s="1">
        <v>0</v>
      </c>
    </row>
    <row r="54" spans="1:2" x14ac:dyDescent="0.2">
      <c r="A54" s="1">
        <v>53</v>
      </c>
      <c r="B54" s="1">
        <v>1</v>
      </c>
    </row>
    <row r="55" spans="1:2" x14ac:dyDescent="0.2">
      <c r="A55" s="1">
        <v>54</v>
      </c>
      <c r="B55" s="1">
        <v>0</v>
      </c>
    </row>
    <row r="56" spans="1:2" x14ac:dyDescent="0.2">
      <c r="A56" s="1">
        <v>55</v>
      </c>
      <c r="B56" s="1">
        <v>1</v>
      </c>
    </row>
    <row r="57" spans="1:2" x14ac:dyDescent="0.2">
      <c r="A57" s="1">
        <v>56</v>
      </c>
      <c r="B57" s="1">
        <v>1</v>
      </c>
    </row>
    <row r="58" spans="1:2" x14ac:dyDescent="0.2">
      <c r="A58" s="1">
        <v>57</v>
      </c>
      <c r="B58" s="1">
        <v>1</v>
      </c>
    </row>
    <row r="59" spans="1:2" x14ac:dyDescent="0.2">
      <c r="A59" s="1">
        <v>58</v>
      </c>
      <c r="B59" s="1">
        <v>0</v>
      </c>
    </row>
    <row r="60" spans="1:2" x14ac:dyDescent="0.2">
      <c r="A60" s="1">
        <v>59</v>
      </c>
      <c r="B60" s="1">
        <v>1</v>
      </c>
    </row>
    <row r="61" spans="1:2" x14ac:dyDescent="0.2">
      <c r="A61" s="1">
        <v>60</v>
      </c>
      <c r="B61" s="1">
        <v>0</v>
      </c>
    </row>
    <row r="62" spans="1:2" x14ac:dyDescent="0.2">
      <c r="A62" s="1">
        <v>61</v>
      </c>
      <c r="B62" s="1">
        <v>1</v>
      </c>
    </row>
    <row r="63" spans="1:2" x14ac:dyDescent="0.2">
      <c r="A63" s="1">
        <v>62</v>
      </c>
      <c r="B63" s="1">
        <v>1</v>
      </c>
    </row>
    <row r="64" spans="1:2" x14ac:dyDescent="0.2">
      <c r="A64" s="1">
        <v>63</v>
      </c>
      <c r="B64" s="1">
        <v>1</v>
      </c>
    </row>
    <row r="65" spans="1:2" x14ac:dyDescent="0.2">
      <c r="A65" s="1">
        <v>64</v>
      </c>
      <c r="B65" s="1">
        <v>1</v>
      </c>
    </row>
    <row r="66" spans="1:2" x14ac:dyDescent="0.2">
      <c r="A66" s="1">
        <v>65</v>
      </c>
      <c r="B66" s="1">
        <v>1</v>
      </c>
    </row>
    <row r="67" spans="1:2" x14ac:dyDescent="0.2">
      <c r="A67" s="1">
        <v>66</v>
      </c>
      <c r="B67" s="1">
        <v>1</v>
      </c>
    </row>
    <row r="68" spans="1:2" x14ac:dyDescent="0.2">
      <c r="A68" s="1">
        <v>67</v>
      </c>
      <c r="B68" s="1">
        <v>0</v>
      </c>
    </row>
    <row r="69" spans="1:2" x14ac:dyDescent="0.2">
      <c r="A69" s="1">
        <v>68</v>
      </c>
      <c r="B69" s="1">
        <v>1</v>
      </c>
    </row>
    <row r="70" spans="1:2" x14ac:dyDescent="0.2">
      <c r="A70" s="1">
        <v>69</v>
      </c>
      <c r="B70" s="1">
        <v>1</v>
      </c>
    </row>
    <row r="71" spans="1:2" x14ac:dyDescent="0.2">
      <c r="A71" s="1">
        <v>70</v>
      </c>
      <c r="B71" s="1">
        <v>0</v>
      </c>
    </row>
    <row r="72" spans="1:2" x14ac:dyDescent="0.2">
      <c r="A72" s="1">
        <v>71</v>
      </c>
      <c r="B72" s="1">
        <v>0</v>
      </c>
    </row>
    <row r="73" spans="1:2" x14ac:dyDescent="0.2">
      <c r="A73" s="1">
        <v>72</v>
      </c>
      <c r="B73" s="1">
        <v>1</v>
      </c>
    </row>
    <row r="74" spans="1:2" x14ac:dyDescent="0.2">
      <c r="A74" s="1">
        <v>73</v>
      </c>
      <c r="B74" s="1">
        <v>0</v>
      </c>
    </row>
    <row r="75" spans="1:2" x14ac:dyDescent="0.2">
      <c r="A75" s="1">
        <v>74</v>
      </c>
      <c r="B75" s="1">
        <v>0</v>
      </c>
    </row>
    <row r="76" spans="1:2" x14ac:dyDescent="0.2">
      <c r="A76" s="1">
        <v>75</v>
      </c>
      <c r="B76" s="1">
        <v>1</v>
      </c>
    </row>
    <row r="77" spans="1:2" x14ac:dyDescent="0.2">
      <c r="A77" s="1">
        <v>76</v>
      </c>
      <c r="B77" s="1">
        <v>1</v>
      </c>
    </row>
    <row r="78" spans="1:2" x14ac:dyDescent="0.2">
      <c r="A78" s="1">
        <v>77</v>
      </c>
      <c r="B78" s="1">
        <v>1</v>
      </c>
    </row>
    <row r="79" spans="1:2" x14ac:dyDescent="0.2">
      <c r="A79" s="1">
        <v>78</v>
      </c>
      <c r="B79" s="1">
        <v>1</v>
      </c>
    </row>
    <row r="80" spans="1:2" x14ac:dyDescent="0.2">
      <c r="A80" s="1">
        <v>79</v>
      </c>
      <c r="B80" s="1">
        <v>1</v>
      </c>
    </row>
    <row r="81" spans="1:2" x14ac:dyDescent="0.2">
      <c r="A81" s="1">
        <v>80</v>
      </c>
      <c r="B81" s="1">
        <v>1</v>
      </c>
    </row>
    <row r="82" spans="1:2" x14ac:dyDescent="0.2">
      <c r="A82" s="1">
        <v>81</v>
      </c>
      <c r="B82" s="1">
        <v>1</v>
      </c>
    </row>
    <row r="83" spans="1:2" x14ac:dyDescent="0.2">
      <c r="A83" s="1">
        <v>82</v>
      </c>
      <c r="B83" s="1">
        <v>0</v>
      </c>
    </row>
    <row r="84" spans="1:2" x14ac:dyDescent="0.2">
      <c r="A84" s="1">
        <v>83</v>
      </c>
      <c r="B84" s="1">
        <v>1</v>
      </c>
    </row>
    <row r="85" spans="1:2" x14ac:dyDescent="0.2">
      <c r="A85" s="1">
        <v>84</v>
      </c>
      <c r="B85" s="1">
        <v>1</v>
      </c>
    </row>
    <row r="86" spans="1:2" x14ac:dyDescent="0.2">
      <c r="A86" s="1">
        <v>85</v>
      </c>
      <c r="B86" s="1">
        <v>1</v>
      </c>
    </row>
    <row r="87" spans="1:2" x14ac:dyDescent="0.2">
      <c r="A87" s="1">
        <v>86</v>
      </c>
      <c r="B87" s="1">
        <v>0</v>
      </c>
    </row>
    <row r="88" spans="1:2" x14ac:dyDescent="0.2">
      <c r="A88" s="1">
        <v>87</v>
      </c>
      <c r="B88" s="1">
        <v>1</v>
      </c>
    </row>
    <row r="89" spans="1:2" x14ac:dyDescent="0.2">
      <c r="A89" s="1">
        <v>88</v>
      </c>
      <c r="B89" s="1">
        <v>1</v>
      </c>
    </row>
    <row r="90" spans="1:2" x14ac:dyDescent="0.2">
      <c r="A90" s="1">
        <v>89</v>
      </c>
      <c r="B90" s="1">
        <v>1</v>
      </c>
    </row>
    <row r="91" spans="1:2" x14ac:dyDescent="0.2">
      <c r="A91" s="1">
        <v>90</v>
      </c>
      <c r="B91" s="1">
        <v>1</v>
      </c>
    </row>
    <row r="92" spans="1:2" x14ac:dyDescent="0.2">
      <c r="A92" s="1">
        <v>91</v>
      </c>
      <c r="B92" s="1">
        <v>1</v>
      </c>
    </row>
    <row r="93" spans="1:2" x14ac:dyDescent="0.2">
      <c r="A93" s="1">
        <v>92</v>
      </c>
      <c r="B93" s="1">
        <v>1</v>
      </c>
    </row>
    <row r="94" spans="1:2" x14ac:dyDescent="0.2">
      <c r="A94" s="1">
        <v>93</v>
      </c>
      <c r="B94" s="1">
        <v>0</v>
      </c>
    </row>
    <row r="95" spans="1:2" x14ac:dyDescent="0.2">
      <c r="A95" s="1">
        <v>94</v>
      </c>
      <c r="B95" s="1">
        <v>1</v>
      </c>
    </row>
    <row r="96" spans="1:2" x14ac:dyDescent="0.2">
      <c r="A96" s="1">
        <v>95</v>
      </c>
      <c r="B96" s="1">
        <v>1</v>
      </c>
    </row>
    <row r="97" spans="1:2" x14ac:dyDescent="0.2">
      <c r="A97" s="1">
        <v>96</v>
      </c>
      <c r="B97" s="1">
        <v>1</v>
      </c>
    </row>
    <row r="98" spans="1:2" x14ac:dyDescent="0.2">
      <c r="A98" s="1">
        <v>97</v>
      </c>
      <c r="B98" s="1">
        <v>1</v>
      </c>
    </row>
    <row r="99" spans="1:2" x14ac:dyDescent="0.2">
      <c r="A99" s="1">
        <v>98</v>
      </c>
      <c r="B99" s="1">
        <v>0</v>
      </c>
    </row>
    <row r="100" spans="1:2" x14ac:dyDescent="0.2">
      <c r="A100" s="1">
        <v>99</v>
      </c>
      <c r="B100" s="1">
        <v>0</v>
      </c>
    </row>
    <row r="101" spans="1:2" x14ac:dyDescent="0.2">
      <c r="A101" s="1">
        <v>100</v>
      </c>
      <c r="B101" s="1">
        <v>0</v>
      </c>
    </row>
    <row r="102" spans="1:2" x14ac:dyDescent="0.2">
      <c r="A102" s="1">
        <v>101</v>
      </c>
      <c r="B102" s="1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Exercise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Liam Akerlof Berigan</cp:lastModifiedBy>
  <dcterms:created xsi:type="dcterms:W3CDTF">2014-09-27T13:09:50Z</dcterms:created>
  <dcterms:modified xsi:type="dcterms:W3CDTF">2023-10-18T16:17:49Z</dcterms:modified>
</cp:coreProperties>
</file>