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umainesystem-my.sharepoint.com/personal/liam_berigan_maine_edu/Documents/MaineAnalysis/WLE411/week 14 (Lab 8- matrix models)/"/>
    </mc:Choice>
  </mc:AlternateContent>
  <xr:revisionPtr revIDLastSave="507" documentId="8_{932634F8-564B-466F-BC1B-E6B308CBA83C}" xr6:coauthVersionLast="47" xr6:coauthVersionMax="47" xr10:uidLastSave="{4E84948B-9FB1-4DF3-A1CB-4B2F71563B73}"/>
  <bookViews>
    <workbookView xWindow="7908" yWindow="0" windowWidth="15228" windowHeight="12336" activeTab="1" xr2:uid="{00000000-000D-0000-FFFF-FFFF00000000}"/>
  </bookViews>
  <sheets>
    <sheet name="Part 1" sheetId="2" r:id="rId1"/>
    <sheet name="Part 3" sheetId="3" r:id="rId2"/>
  </sheets>
  <definedNames>
    <definedName name="solver_adj" localSheetId="1" hidden="1">'Part 3'!$B$8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'Part 3'!$N$9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1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3" l="1"/>
  <c r="I11" i="3"/>
  <c r="I10" i="3"/>
  <c r="I8" i="3"/>
  <c r="F5" i="3"/>
  <c r="E5" i="3"/>
  <c r="D4" i="3"/>
  <c r="F3" i="3"/>
  <c r="E3" i="3"/>
  <c r="D3" i="3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I11" i="2"/>
  <c r="I12" i="2"/>
  <c r="I10" i="2"/>
  <c r="J9" i="2"/>
  <c r="K9" i="2"/>
  <c r="L9" i="2"/>
  <c r="M9" i="2"/>
  <c r="N9" i="2"/>
  <c r="O9" i="2"/>
  <c r="P9" i="2"/>
  <c r="Q9" i="2"/>
  <c r="R9" i="2"/>
  <c r="S9" i="2"/>
  <c r="T9" i="2"/>
  <c r="U9" i="2"/>
  <c r="V9" i="2"/>
  <c r="I9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I8" i="2"/>
  <c r="K5" i="2"/>
  <c r="L5" i="2"/>
  <c r="K4" i="2"/>
  <c r="L4" i="2" s="1"/>
  <c r="K3" i="2"/>
  <c r="L3" i="2" s="1"/>
  <c r="M5" i="2" s="1"/>
  <c r="J4" i="2"/>
  <c r="J5" i="2"/>
  <c r="J3" i="2"/>
  <c r="F3" i="2"/>
  <c r="E3" i="2"/>
  <c r="D3" i="2"/>
  <c r="F5" i="2"/>
  <c r="E5" i="2"/>
  <c r="D4" i="2"/>
  <c r="J5" i="3" l="1"/>
  <c r="J4" i="3"/>
  <c r="J3" i="3"/>
  <c r="M3" i="2"/>
  <c r="M4" i="2"/>
  <c r="K4" i="3" l="1"/>
  <c r="K5" i="3"/>
  <c r="J8" i="3"/>
  <c r="J11" i="3" s="1"/>
  <c r="K3" i="3"/>
  <c r="N5" i="2"/>
  <c r="N3" i="2"/>
  <c r="O5" i="2" s="1"/>
  <c r="N4" i="2"/>
  <c r="L5" i="3" l="1"/>
  <c r="K8" i="3"/>
  <c r="J9" i="3" s="1"/>
  <c r="L3" i="3"/>
  <c r="L4" i="3"/>
  <c r="I9" i="3"/>
  <c r="J12" i="3"/>
  <c r="J10" i="3"/>
  <c r="O3" i="2"/>
  <c r="O4" i="2"/>
  <c r="K11" i="3" l="1"/>
  <c r="K12" i="3"/>
  <c r="L8" i="3"/>
  <c r="K9" i="3" s="1"/>
  <c r="M5" i="3"/>
  <c r="M4" i="3"/>
  <c r="M3" i="3"/>
  <c r="K10" i="3"/>
  <c r="P5" i="2"/>
  <c r="P3" i="2"/>
  <c r="P4" i="2"/>
  <c r="L12" i="3" l="1"/>
  <c r="L10" i="3"/>
  <c r="L11" i="3"/>
  <c r="N5" i="3"/>
  <c r="M8" i="3"/>
  <c r="L9" i="3" s="1"/>
  <c r="N3" i="3"/>
  <c r="N4" i="3"/>
  <c r="Q5" i="2"/>
  <c r="Q3" i="2"/>
  <c r="Q4" i="2"/>
  <c r="M12" i="3" l="1"/>
  <c r="M11" i="3"/>
  <c r="M10" i="3"/>
  <c r="O5" i="3"/>
  <c r="O4" i="3"/>
  <c r="N8" i="3"/>
  <c r="M9" i="3" s="1"/>
  <c r="O3" i="3"/>
  <c r="R5" i="2"/>
  <c r="R3" i="2"/>
  <c r="R4" i="2"/>
  <c r="N12" i="3" l="1"/>
  <c r="N10" i="3"/>
  <c r="P5" i="3"/>
  <c r="O8" i="3"/>
  <c r="N9" i="3" s="1"/>
  <c r="P3" i="3"/>
  <c r="P4" i="3"/>
  <c r="N11" i="3"/>
  <c r="S5" i="2"/>
  <c r="S3" i="2"/>
  <c r="S4" i="2"/>
  <c r="O12" i="3" l="1"/>
  <c r="O10" i="3"/>
  <c r="Q5" i="3"/>
  <c r="P8" i="3"/>
  <c r="O9" i="3" s="1"/>
  <c r="Q3" i="3"/>
  <c r="Q4" i="3"/>
  <c r="O11" i="3"/>
  <c r="T5" i="2"/>
  <c r="T3" i="2"/>
  <c r="T4" i="2"/>
  <c r="P12" i="3" l="1"/>
  <c r="P10" i="3"/>
  <c r="Q8" i="3"/>
  <c r="P9" i="3" s="1"/>
  <c r="R5" i="3"/>
  <c r="R4" i="3"/>
  <c r="R3" i="3"/>
  <c r="P11" i="3"/>
  <c r="U5" i="2"/>
  <c r="U3" i="2"/>
  <c r="U4" i="2"/>
  <c r="Q12" i="3" l="1"/>
  <c r="Q10" i="3"/>
  <c r="R8" i="3"/>
  <c r="Q9" i="3" s="1"/>
  <c r="S4" i="3"/>
  <c r="S3" i="3"/>
  <c r="S5" i="3"/>
  <c r="Q11" i="3"/>
  <c r="V5" i="2"/>
  <c r="V3" i="2"/>
  <c r="V4" i="2"/>
  <c r="R12" i="3" l="1"/>
  <c r="R10" i="3"/>
  <c r="T5" i="3"/>
  <c r="T4" i="3"/>
  <c r="T3" i="3"/>
  <c r="S8" i="3"/>
  <c r="R9" i="3" s="1"/>
  <c r="R11" i="3"/>
  <c r="W5" i="2"/>
  <c r="W3" i="2"/>
  <c r="W4" i="2"/>
  <c r="S11" i="3" l="1"/>
  <c r="U4" i="3"/>
  <c r="U3" i="3"/>
  <c r="U5" i="3"/>
  <c r="T8" i="3"/>
  <c r="S9" i="3" s="1"/>
  <c r="S10" i="3"/>
  <c r="S12" i="3"/>
  <c r="T12" i="3" l="1"/>
  <c r="T11" i="3"/>
  <c r="V3" i="3"/>
  <c r="U8" i="3"/>
  <c r="T9" i="3" s="1"/>
  <c r="V5" i="3"/>
  <c r="V4" i="3"/>
  <c r="T10" i="3"/>
  <c r="U11" i="3" l="1"/>
  <c r="V8" i="3"/>
  <c r="U9" i="3" s="1"/>
  <c r="W5" i="3"/>
  <c r="W4" i="3"/>
  <c r="W3" i="3"/>
  <c r="U10" i="3"/>
  <c r="U12" i="3"/>
  <c r="W8" i="3" l="1"/>
  <c r="V9" i="3" s="1"/>
  <c r="V10" i="3"/>
  <c r="V12" i="3"/>
  <c r="V11" i="3"/>
  <c r="W12" i="3" l="1"/>
  <c r="W10" i="3"/>
  <c r="W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tc={EAC9A656-0D2F-4313-961A-0DF2501AEC87}</author>
    <author>tc={6DC6CE55-AAEA-4ED3-97FE-57A3967E057C}</author>
    <author>tc={F36A5AC3-68F6-463F-84D4-31A08DB25A83}</author>
  </authors>
  <commentList>
    <comment ref="B4" authorId="0" shapeId="0" xr:uid="{EAC9A656-0D2F-4313-961A-0DF2501AEC87}">
      <text>
        <t>[Threaded comment]
Your version of Excel allows you to read this threaded comment; however, any edits to it will get removed if the file is opened in a newer version of Excel. Learn more: https://go.microsoft.com/fwlink/?linkid=870924
Comment:
    Adult survival can be increased to balance lambda</t>
      </text>
    </comment>
    <comment ref="B7" authorId="1" shapeId="0" xr:uid="{6DC6CE55-AAEA-4ED3-97FE-57A3967E057C}">
      <text>
        <t>[Threaded comment]
Your version of Excel allows you to read this threaded comment; however, any edits to it will get removed if the file is opened in a newer version of Excel. Learn more: https://go.microsoft.com/fwlink/?linkid=870924
Comment:
    Adult fecundity can be increased to balance lambda</t>
      </text>
    </comment>
    <comment ref="B8" authorId="2" shapeId="0" xr:uid="{F36A5AC3-68F6-463F-84D4-31A08DB25A83}">
      <text>
        <t>[Threaded comment]
Your version of Excel allows you to read this threaded comment; however, any edits to it will get removed if the file is opened in a newer version of Excel. Learn more: https://go.microsoft.com/fwlink/?linkid=870924
Comment:
    Duckling survival can be increased to balance lambda</t>
      </text>
    </comment>
  </commentList>
</comments>
</file>

<file path=xl/sharedStrings.xml><?xml version="1.0" encoding="utf-8"?>
<sst xmlns="http://schemas.openxmlformats.org/spreadsheetml/2006/main" count="78" uniqueCount="39">
  <si>
    <t>Vital Rate</t>
  </si>
  <si>
    <t>Value</t>
  </si>
  <si>
    <t>Projection Matrix:</t>
  </si>
  <si>
    <t>Pop Size</t>
  </si>
  <si>
    <t>Lambda</t>
  </si>
  <si>
    <t>Prop. Adults</t>
  </si>
  <si>
    <t>First Year Survival</t>
  </si>
  <si>
    <t>Second Year Survival</t>
  </si>
  <si>
    <t>Adult Survival</t>
  </si>
  <si>
    <t>Adult Fecundity</t>
  </si>
  <si>
    <t>Duckling Survival</t>
  </si>
  <si>
    <t>Prop. FY</t>
  </si>
  <si>
    <t>Prop. SY</t>
  </si>
  <si>
    <t>SA</t>
  </si>
  <si>
    <t>N(FY)</t>
  </si>
  <si>
    <t xml:space="preserve">N(SY) </t>
  </si>
  <si>
    <t>N(Adult)</t>
  </si>
  <si>
    <t>FY Fecundity</t>
  </si>
  <si>
    <t>SY  Fecundity</t>
  </si>
  <si>
    <t>SD*SFY*FFY</t>
  </si>
  <si>
    <t>SFY</t>
  </si>
  <si>
    <t>SSY</t>
  </si>
  <si>
    <t>SD*SSY*FSY</t>
  </si>
  <si>
    <t>SD*SA*FA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</si>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</sst>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1182700</xdr:colOff>
      <xdr:row>17</xdr:row>
      <xdr:rowOff>95250</xdr:rowOff>
    </xdr:from>
    <xdr:to>
      <xdr:col>6</xdr:col>
      <xdr:colOff>466725</xdr:colOff>
      <xdr:row>34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2700" y="3333750"/>
          <a:ext cx="4398950" cy="31432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1182700</xdr:colOff>
      <xdr:row>17</xdr:row>
      <xdr:rowOff>95250</xdr:rowOff>
    </xdr:from>
    <xdr:to>
      <xdr:col>6</xdr:col>
      <xdr:colOff>466725</xdr:colOff>
      <xdr:row>34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8C146A-F90A-4AB7-9C92-CBC8E0D03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2700" y="3204210"/>
          <a:ext cx="4518965" cy="301371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Akerlof Berigan" id="{EB7B0415-BDB1-4A7A-95CD-FD0952E6D632}" userId="S::liam.berigan@maine.edu::1a8d56fc-de3a-4c9a-bb6e-0d52f35feb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3-11-26T20:21:03.45" personId="{EB7B0415-BDB1-4A7A-95CD-FD0952E6D632}" id="{EAC9A656-0D2F-4313-961A-0DF2501AEC87}">
    <text>Adult survival can be increased to balance lambda</text>
  </threadedComment>
  <threadedComment ref="B7" dT="2023-11-26T20:22:15.76" personId="{EB7B0415-BDB1-4A7A-95CD-FD0952E6D632}" id="{6DC6CE55-AAEA-4ED3-97FE-57A3967E057C}">
    <text>Adult fecundity can be increased to balance lambda</text>
  </threadedComment>
  <threadedComment ref="B8" dT="2023-11-26T20:22:53.92" personId="{EB7B0415-BDB1-4A7A-95CD-FD0952E6D632}" id="{F36A5AC3-68F6-463F-84D4-31A08DB25A83}">
    <text>Duckling survival can be increased to balance lambda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"/>
  <sheetViews>
    <sheetView workbookViewId="0">
      <selection activeCell="B4" sqref="B4"/>
    </sheetView>
  </sheetViews>
  <sheetFormatPr defaultRowHeight="14.4" x14ac:dyDescent="0.3"/>
  <cols>
    <col min="1" max="1" width="22.33203125" customWidth="1"/>
    <col min="4" max="4" width="11.88671875" customWidth="1"/>
    <col min="5" max="5" width="12.88671875" customWidth="1"/>
    <col min="6" max="6" width="11.44140625" customWidth="1"/>
    <col min="8" max="8" width="14.88671875" customWidth="1"/>
  </cols>
  <sheetData>
    <row r="1" spans="1:24" x14ac:dyDescent="0.3">
      <c r="A1" s="1" t="s">
        <v>0</v>
      </c>
      <c r="B1" s="1" t="s">
        <v>1</v>
      </c>
      <c r="C1" s="1"/>
      <c r="D1" s="1" t="s">
        <v>2</v>
      </c>
    </row>
    <row r="2" spans="1:24" x14ac:dyDescent="0.3">
      <c r="A2" t="s">
        <v>6</v>
      </c>
      <c r="B2">
        <v>0.75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33</v>
      </c>
      <c r="S2" s="1" t="s">
        <v>34</v>
      </c>
      <c r="T2" s="1" t="s">
        <v>35</v>
      </c>
      <c r="U2" s="1" t="s">
        <v>36</v>
      </c>
      <c r="V2" s="1" t="s">
        <v>37</v>
      </c>
      <c r="W2" s="1" t="s">
        <v>38</v>
      </c>
      <c r="X2" s="1"/>
    </row>
    <row r="3" spans="1:24" x14ac:dyDescent="0.3">
      <c r="A3" t="s">
        <v>7</v>
      </c>
      <c r="B3">
        <v>0.88</v>
      </c>
      <c r="D3" s="2">
        <f>B8*B2*B5</f>
        <v>4.1850000000000004E-3</v>
      </c>
      <c r="E3" s="2">
        <f>B8*B3*B6</f>
        <v>1.9008000000000004E-2</v>
      </c>
      <c r="F3" s="2">
        <f>B8*B4*B7</f>
        <v>3.2039999999999999E-2</v>
      </c>
      <c r="G3" s="4"/>
      <c r="H3" s="1" t="s">
        <v>14</v>
      </c>
      <c r="I3" s="3">
        <v>900</v>
      </c>
      <c r="J3">
        <f>$D3*I$3+$E3*I$4+$F3*I$5</f>
        <v>533.51369999999997</v>
      </c>
      <c r="K3">
        <f t="shared" ref="K3:W3" si="0">$D3*J$3+$E3*J$4+$F3*J$5</f>
        <v>496.68843483449996</v>
      </c>
      <c r="L3">
        <f t="shared" si="0"/>
        <v>457.36267160698236</v>
      </c>
      <c r="M3">
        <f t="shared" si="0"/>
        <v>418.71039790135586</v>
      </c>
      <c r="N3">
        <f t="shared" si="0"/>
        <v>383.42247244640578</v>
      </c>
      <c r="O3">
        <f t="shared" si="0"/>
        <v>351.12883887297579</v>
      </c>
      <c r="P3">
        <f t="shared" si="0"/>
        <v>321.55378406610282</v>
      </c>
      <c r="Q3">
        <f t="shared" si="0"/>
        <v>294.46963309094934</v>
      </c>
      <c r="R3">
        <f t="shared" si="0"/>
        <v>269.66676866059248</v>
      </c>
      <c r="S3">
        <f t="shared" si="0"/>
        <v>246.95302428097446</v>
      </c>
      <c r="T3">
        <f t="shared" si="0"/>
        <v>226.1524342004947</v>
      </c>
      <c r="U3">
        <f t="shared" si="0"/>
        <v>207.10385565055253</v>
      </c>
      <c r="V3">
        <f t="shared" si="0"/>
        <v>189.65971857586874</v>
      </c>
      <c r="W3">
        <f t="shared" si="0"/>
        <v>173.6848825787996</v>
      </c>
    </row>
    <row r="4" spans="1:24" x14ac:dyDescent="0.3">
      <c r="A4" t="s">
        <v>8</v>
      </c>
      <c r="B4">
        <v>0.89</v>
      </c>
      <c r="D4" s="2">
        <f>B2</f>
        <v>0.75</v>
      </c>
      <c r="E4" s="2">
        <v>0</v>
      </c>
      <c r="F4" s="2">
        <v>0</v>
      </c>
      <c r="G4" s="4"/>
      <c r="H4" s="1" t="s">
        <v>15</v>
      </c>
      <c r="I4" s="3">
        <v>900</v>
      </c>
      <c r="J4">
        <f>$D4*I$3+$E4*I$4+$F4*I$5</f>
        <v>675</v>
      </c>
      <c r="K4">
        <f t="shared" ref="K4:W4" si="1">$D4*J$3+$E4*J$4+$F4*J$5</f>
        <v>400.13527499999998</v>
      </c>
      <c r="L4">
        <f t="shared" si="1"/>
        <v>372.51632612587497</v>
      </c>
      <c r="M4">
        <f t="shared" si="1"/>
        <v>343.02200370523678</v>
      </c>
      <c r="N4">
        <f t="shared" si="1"/>
        <v>314.03279842601688</v>
      </c>
      <c r="O4">
        <f t="shared" si="1"/>
        <v>287.56685433480436</v>
      </c>
      <c r="P4">
        <f t="shared" si="1"/>
        <v>263.34662915473183</v>
      </c>
      <c r="Q4">
        <f t="shared" si="1"/>
        <v>241.16533804957712</v>
      </c>
      <c r="R4">
        <f t="shared" si="1"/>
        <v>220.85222481821199</v>
      </c>
      <c r="S4">
        <f t="shared" si="1"/>
        <v>202.25007649544438</v>
      </c>
      <c r="T4">
        <f t="shared" si="1"/>
        <v>185.21476821073085</v>
      </c>
      <c r="U4">
        <f t="shared" si="1"/>
        <v>169.61432565037103</v>
      </c>
      <c r="V4">
        <f t="shared" si="1"/>
        <v>155.3278917379144</v>
      </c>
      <c r="W4">
        <f t="shared" si="1"/>
        <v>142.24478893190155</v>
      </c>
    </row>
    <row r="5" spans="1:24" x14ac:dyDescent="0.3">
      <c r="A5" t="s">
        <v>17</v>
      </c>
      <c r="B5">
        <v>0.27900000000000003</v>
      </c>
      <c r="D5" s="2">
        <v>0</v>
      </c>
      <c r="E5" s="2">
        <f>B3</f>
        <v>0.88</v>
      </c>
      <c r="F5" s="2">
        <f>B4</f>
        <v>0.89</v>
      </c>
      <c r="G5" s="4"/>
      <c r="H5" s="1" t="s">
        <v>16</v>
      </c>
      <c r="I5" s="3">
        <v>16000</v>
      </c>
      <c r="J5">
        <f t="shared" ref="J4:W5" si="2">$D5*I$3+$E5*I$4+$F5*I$5</f>
        <v>15032</v>
      </c>
      <c r="K5">
        <f t="shared" si="2"/>
        <v>13972.48</v>
      </c>
      <c r="L5">
        <f t="shared" si="2"/>
        <v>12787.626242</v>
      </c>
      <c r="M5">
        <f t="shared" si="2"/>
        <v>11708.80172237077</v>
      </c>
      <c r="N5">
        <f t="shared" si="2"/>
        <v>10722.692896170594</v>
      </c>
      <c r="O5">
        <f t="shared" si="2"/>
        <v>9819.5455402067255</v>
      </c>
      <c r="P5">
        <f t="shared" si="2"/>
        <v>8992.4543625986134</v>
      </c>
      <c r="Q5">
        <f t="shared" si="2"/>
        <v>8235.0294163689305</v>
      </c>
      <c r="R5">
        <f t="shared" si="2"/>
        <v>7541.401678051976</v>
      </c>
      <c r="S5">
        <f t="shared" si="2"/>
        <v>6906.197451306286</v>
      </c>
      <c r="T5">
        <f t="shared" si="2"/>
        <v>6324.4957989785853</v>
      </c>
      <c r="U5">
        <f t="shared" si="2"/>
        <v>5791.7902571163841</v>
      </c>
      <c r="V5">
        <f t="shared" si="2"/>
        <v>5303.9539354059089</v>
      </c>
      <c r="W5">
        <f t="shared" si="2"/>
        <v>4857.2075472406232</v>
      </c>
    </row>
    <row r="6" spans="1:24" x14ac:dyDescent="0.3">
      <c r="A6" t="s">
        <v>18</v>
      </c>
      <c r="B6">
        <v>1.08</v>
      </c>
      <c r="D6" s="4"/>
      <c r="E6" s="4"/>
      <c r="F6" s="4"/>
      <c r="G6" s="4"/>
      <c r="I6" s="3"/>
    </row>
    <row r="7" spans="1:24" x14ac:dyDescent="0.3">
      <c r="A7" t="s">
        <v>9</v>
      </c>
      <c r="B7">
        <v>1.8</v>
      </c>
    </row>
    <row r="8" spans="1:24" x14ac:dyDescent="0.3">
      <c r="A8" t="s">
        <v>10</v>
      </c>
      <c r="B8">
        <v>0.02</v>
      </c>
      <c r="D8" s="5" t="s">
        <v>19</v>
      </c>
      <c r="E8" s="5" t="s">
        <v>22</v>
      </c>
      <c r="F8" s="5" t="s">
        <v>23</v>
      </c>
      <c r="G8" s="5"/>
      <c r="H8" s="1" t="s">
        <v>3</v>
      </c>
      <c r="I8">
        <f>SUM(I3:I5)</f>
        <v>17800</v>
      </c>
      <c r="J8">
        <f t="shared" ref="J8:W8" si="3">SUM(J3:J5)</f>
        <v>16240.5137</v>
      </c>
      <c r="K8">
        <f t="shared" si="3"/>
        <v>14869.303709834499</v>
      </c>
      <c r="L8">
        <f t="shared" si="3"/>
        <v>13617.505239732858</v>
      </c>
      <c r="M8">
        <f t="shared" si="3"/>
        <v>12470.534123977362</v>
      </c>
      <c r="N8">
        <f t="shared" si="3"/>
        <v>11420.148167043017</v>
      </c>
      <c r="O8">
        <f t="shared" si="3"/>
        <v>10458.241233414505</v>
      </c>
      <c r="P8">
        <f t="shared" si="3"/>
        <v>9577.3547758194472</v>
      </c>
      <c r="Q8">
        <f t="shared" si="3"/>
        <v>8770.664387509456</v>
      </c>
      <c r="R8">
        <f t="shared" si="3"/>
        <v>8031.9206715307801</v>
      </c>
      <c r="S8">
        <f t="shared" si="3"/>
        <v>7355.400552082705</v>
      </c>
      <c r="T8">
        <f t="shared" si="3"/>
        <v>6735.863001389811</v>
      </c>
      <c r="U8">
        <f t="shared" si="3"/>
        <v>6168.5084384173078</v>
      </c>
      <c r="V8">
        <f t="shared" si="3"/>
        <v>5648.9415457196919</v>
      </c>
      <c r="W8">
        <f t="shared" si="3"/>
        <v>5173.1372187513243</v>
      </c>
    </row>
    <row r="9" spans="1:24" x14ac:dyDescent="0.3">
      <c r="D9" s="5" t="s">
        <v>20</v>
      </c>
      <c r="E9" s="5">
        <v>0</v>
      </c>
      <c r="F9" s="5">
        <v>0</v>
      </c>
      <c r="G9" s="5"/>
      <c r="H9" s="1" t="s">
        <v>4</v>
      </c>
      <c r="I9">
        <f>J8/I8</f>
        <v>0.91238841011235949</v>
      </c>
      <c r="J9">
        <f t="shared" ref="J9:W9" si="4">K8/J8</f>
        <v>0.91556855802132042</v>
      </c>
      <c r="K9">
        <f t="shared" si="4"/>
        <v>0.91581324219817328</v>
      </c>
      <c r="L9">
        <f t="shared" si="4"/>
        <v>0.91577230222692418</v>
      </c>
      <c r="M9">
        <f t="shared" si="4"/>
        <v>0.91577057193446543</v>
      </c>
      <c r="N9">
        <f t="shared" si="4"/>
        <v>0.91577106360104477</v>
      </c>
      <c r="O9">
        <f t="shared" si="4"/>
        <v>0.91577107106875777</v>
      </c>
      <c r="P9">
        <f t="shared" si="4"/>
        <v>0.91577106547763132</v>
      </c>
      <c r="Q9">
        <f t="shared" si="4"/>
        <v>0.9157710655271748</v>
      </c>
      <c r="R9">
        <f t="shared" si="4"/>
        <v>0.91577106558758636</v>
      </c>
      <c r="S9">
        <f t="shared" si="4"/>
        <v>0.91577106558561649</v>
      </c>
      <c r="T9">
        <f t="shared" si="4"/>
        <v>0.91577106558499766</v>
      </c>
      <c r="U9">
        <f t="shared" si="4"/>
        <v>0.91577106558503396</v>
      </c>
      <c r="V9">
        <f t="shared" si="4"/>
        <v>0.91577106558503985</v>
      </c>
    </row>
    <row r="10" spans="1:24" x14ac:dyDescent="0.3">
      <c r="D10" s="5">
        <v>0</v>
      </c>
      <c r="E10" s="5" t="s">
        <v>21</v>
      </c>
      <c r="F10" s="5" t="s">
        <v>13</v>
      </c>
      <c r="G10" s="5"/>
      <c r="H10" s="1" t="s">
        <v>11</v>
      </c>
      <c r="I10">
        <f>I3/I$8</f>
        <v>5.0561797752808987E-2</v>
      </c>
      <c r="J10">
        <f t="shared" ref="J10:W10" si="5">J3/J$8</f>
        <v>3.2850789688998565E-2</v>
      </c>
      <c r="K10">
        <f t="shared" si="5"/>
        <v>3.3403610856774159E-2</v>
      </c>
      <c r="L10">
        <f t="shared" si="5"/>
        <v>3.3586377501254754E-2</v>
      </c>
      <c r="M10">
        <f t="shared" si="5"/>
        <v>3.3575979484013634E-2</v>
      </c>
      <c r="N10">
        <f t="shared" si="5"/>
        <v>3.3574211721079987E-2</v>
      </c>
      <c r="O10">
        <f t="shared" si="5"/>
        <v>3.3574367911031244E-2</v>
      </c>
      <c r="P10">
        <f t="shared" si="5"/>
        <v>3.3574383699134749E-2</v>
      </c>
      <c r="Q10">
        <f t="shared" si="5"/>
        <v>3.3574381606747104E-2</v>
      </c>
      <c r="R10">
        <f t="shared" si="5"/>
        <v>3.357438148218133E-2</v>
      </c>
      <c r="S10">
        <f t="shared" si="5"/>
        <v>3.3574381508162589E-2</v>
      </c>
      <c r="T10">
        <f t="shared" si="5"/>
        <v>3.3574381508922113E-2</v>
      </c>
      <c r="U10">
        <f t="shared" si="5"/>
        <v>3.3574381508618058E-2</v>
      </c>
      <c r="V10">
        <f t="shared" si="5"/>
        <v>3.3574381508616857E-2</v>
      </c>
      <c r="W10">
        <f t="shared" si="5"/>
        <v>3.3574381508620244E-2</v>
      </c>
    </row>
    <row r="11" spans="1:24" x14ac:dyDescent="0.3">
      <c r="D11" s="5"/>
      <c r="E11" s="5"/>
      <c r="F11" s="5"/>
      <c r="G11" s="5"/>
      <c r="H11" s="1" t="s">
        <v>12</v>
      </c>
      <c r="I11">
        <f t="shared" ref="I11:W12" si="6">I4/I$8</f>
        <v>5.0561797752808987E-2</v>
      </c>
      <c r="J11">
        <f t="shared" si="6"/>
        <v>4.1562724706177244E-2</v>
      </c>
      <c r="K11">
        <f t="shared" si="6"/>
        <v>2.6910155499436875E-2</v>
      </c>
      <c r="L11">
        <f t="shared" si="6"/>
        <v>2.7355695449923896E-2</v>
      </c>
      <c r="M11">
        <f t="shared" si="6"/>
        <v>2.7506600783498203E-2</v>
      </c>
      <c r="N11">
        <f t="shared" si="6"/>
        <v>2.7498136962204441E-2</v>
      </c>
      <c r="O11">
        <f t="shared" si="6"/>
        <v>2.7496674432792446E-2</v>
      </c>
      <c r="P11">
        <f t="shared" si="6"/>
        <v>2.7496802125323759E-2</v>
      </c>
      <c r="Q11">
        <f t="shared" si="6"/>
        <v>2.749681522337433E-2</v>
      </c>
      <c r="R11">
        <f t="shared" si="6"/>
        <v>2.7496813508258968E-2</v>
      </c>
      <c r="S11">
        <f t="shared" si="6"/>
        <v>2.7496813404427937E-2</v>
      </c>
      <c r="T11">
        <f t="shared" si="6"/>
        <v>2.7496813425765262E-2</v>
      </c>
      <c r="U11">
        <f t="shared" si="6"/>
        <v>2.7496813426405885E-2</v>
      </c>
      <c r="V11">
        <f t="shared" si="6"/>
        <v>2.7496813426155779E-2</v>
      </c>
      <c r="W11">
        <f t="shared" si="6"/>
        <v>2.7496813426154613E-2</v>
      </c>
    </row>
    <row r="12" spans="1:24" x14ac:dyDescent="0.3">
      <c r="H12" s="1" t="s">
        <v>5</v>
      </c>
      <c r="I12">
        <f t="shared" si="6"/>
        <v>0.898876404494382</v>
      </c>
      <c r="J12">
        <f t="shared" si="6"/>
        <v>0.92558648560482426</v>
      </c>
      <c r="K12">
        <f t="shared" si="6"/>
        <v>0.939686233643789</v>
      </c>
      <c r="L12">
        <f t="shared" si="6"/>
        <v>0.93905792704882129</v>
      </c>
      <c r="M12">
        <f t="shared" si="6"/>
        <v>0.93891741973248821</v>
      </c>
      <c r="N12">
        <f t="shared" si="6"/>
        <v>0.93892765131671563</v>
      </c>
      <c r="O12">
        <f t="shared" si="6"/>
        <v>0.93892895765617634</v>
      </c>
      <c r="P12">
        <f t="shared" si="6"/>
        <v>0.93892881417554153</v>
      </c>
      <c r="Q12">
        <f t="shared" si="6"/>
        <v>0.9389288031698787</v>
      </c>
      <c r="R12">
        <f t="shared" si="6"/>
        <v>0.93892880500955977</v>
      </c>
      <c r="S12">
        <f t="shared" si="6"/>
        <v>0.9389288050874095</v>
      </c>
      <c r="T12">
        <f t="shared" si="6"/>
        <v>0.93892880506531262</v>
      </c>
      <c r="U12">
        <f t="shared" si="6"/>
        <v>0.938928805064976</v>
      </c>
      <c r="V12">
        <f t="shared" si="6"/>
        <v>0.93892880506522736</v>
      </c>
      <c r="W12">
        <f t="shared" si="6"/>
        <v>0.93892880506522514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37DB9-D474-4C45-9B9A-1E1EAE79497B}">
  <dimension ref="A1:X12"/>
  <sheetViews>
    <sheetView tabSelected="1" workbookViewId="0">
      <selection activeCell="C5" sqref="C5"/>
    </sheetView>
  </sheetViews>
  <sheetFormatPr defaultRowHeight="14.4" x14ac:dyDescent="0.3"/>
  <cols>
    <col min="1" max="1" width="22.33203125" customWidth="1"/>
    <col min="4" max="4" width="11.88671875" customWidth="1"/>
    <col min="5" max="5" width="12.88671875" customWidth="1"/>
    <col min="6" max="6" width="11.44140625" customWidth="1"/>
    <col min="8" max="8" width="14.88671875" customWidth="1"/>
  </cols>
  <sheetData>
    <row r="1" spans="1:24" x14ac:dyDescent="0.3">
      <c r="A1" s="1" t="s">
        <v>0</v>
      </c>
      <c r="B1" s="1" t="s">
        <v>1</v>
      </c>
      <c r="C1" s="1"/>
      <c r="D1" s="1" t="s">
        <v>2</v>
      </c>
    </row>
    <row r="2" spans="1:24" x14ac:dyDescent="0.3">
      <c r="A2" t="s">
        <v>6</v>
      </c>
      <c r="B2">
        <v>0.75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33</v>
      </c>
      <c r="S2" s="1" t="s">
        <v>34</v>
      </c>
      <c r="T2" s="1" t="s">
        <v>35</v>
      </c>
      <c r="U2" s="1" t="s">
        <v>36</v>
      </c>
      <c r="V2" s="1" t="s">
        <v>37</v>
      </c>
      <c r="W2" s="1" t="s">
        <v>38</v>
      </c>
      <c r="X2" s="1"/>
    </row>
    <row r="3" spans="1:24" x14ac:dyDescent="0.3">
      <c r="A3" t="s">
        <v>7</v>
      </c>
      <c r="B3">
        <v>0.88</v>
      </c>
      <c r="D3" s="2">
        <f>B8*B2*B5</f>
        <v>4.1850000000000004E-3</v>
      </c>
      <c r="E3" s="2">
        <f>B8*B3*B6</f>
        <v>1.9008000000000004E-2</v>
      </c>
      <c r="F3" s="2">
        <f>B8*B4*B7</f>
        <v>3.2039999999999999E-2</v>
      </c>
      <c r="G3" s="4"/>
      <c r="H3" s="1" t="s">
        <v>14</v>
      </c>
      <c r="I3" s="3">
        <v>900</v>
      </c>
      <c r="J3">
        <f>$D3*I$3+$E3*I$4+$F3*I$5</f>
        <v>533.51369999999997</v>
      </c>
      <c r="K3">
        <f t="shared" ref="K3:W4" si="0">$D3*J$3+$E3*J$4+$F3*J$5</f>
        <v>496.68843483449996</v>
      </c>
      <c r="L3">
        <f t="shared" si="0"/>
        <v>457.36267160698236</v>
      </c>
      <c r="M3">
        <f t="shared" si="0"/>
        <v>418.71039790135586</v>
      </c>
      <c r="N3">
        <f t="shared" si="0"/>
        <v>383.42247244640578</v>
      </c>
      <c r="O3">
        <f t="shared" si="0"/>
        <v>351.12883887297579</v>
      </c>
      <c r="P3">
        <f t="shared" si="0"/>
        <v>321.55378406610282</v>
      </c>
      <c r="Q3">
        <f t="shared" si="0"/>
        <v>294.46963309094934</v>
      </c>
      <c r="R3">
        <f t="shared" si="0"/>
        <v>269.66676866059248</v>
      </c>
      <c r="S3">
        <f t="shared" si="0"/>
        <v>246.95302428097446</v>
      </c>
      <c r="T3">
        <f t="shared" si="0"/>
        <v>226.1524342004947</v>
      </c>
      <c r="U3">
        <f t="shared" si="0"/>
        <v>207.10385565055253</v>
      </c>
      <c r="V3">
        <f t="shared" si="0"/>
        <v>189.65971857586874</v>
      </c>
      <c r="W3">
        <f t="shared" si="0"/>
        <v>173.6848825787996</v>
      </c>
    </row>
    <row r="4" spans="1:24" x14ac:dyDescent="0.3">
      <c r="A4" t="s">
        <v>8</v>
      </c>
      <c r="B4">
        <v>0.89</v>
      </c>
      <c r="D4" s="2">
        <f>B2</f>
        <v>0.75</v>
      </c>
      <c r="E4" s="2">
        <v>0</v>
      </c>
      <c r="F4" s="2">
        <v>0</v>
      </c>
      <c r="G4" s="4"/>
      <c r="H4" s="1" t="s">
        <v>15</v>
      </c>
      <c r="I4" s="3">
        <v>900</v>
      </c>
      <c r="J4">
        <f>$D4*I$3+$E4*I$4+$F4*I$5</f>
        <v>675</v>
      </c>
      <c r="K4">
        <f t="shared" si="0"/>
        <v>400.13527499999998</v>
      </c>
      <c r="L4">
        <f t="shared" si="0"/>
        <v>372.51632612587497</v>
      </c>
      <c r="M4">
        <f t="shared" si="0"/>
        <v>343.02200370523678</v>
      </c>
      <c r="N4">
        <f t="shared" si="0"/>
        <v>314.03279842601688</v>
      </c>
      <c r="O4">
        <f t="shared" si="0"/>
        <v>287.56685433480436</v>
      </c>
      <c r="P4">
        <f t="shared" si="0"/>
        <v>263.34662915473183</v>
      </c>
      <c r="Q4">
        <f t="shared" si="0"/>
        <v>241.16533804957712</v>
      </c>
      <c r="R4">
        <f t="shared" si="0"/>
        <v>220.85222481821199</v>
      </c>
      <c r="S4">
        <f t="shared" si="0"/>
        <v>202.25007649544438</v>
      </c>
      <c r="T4">
        <f t="shared" si="0"/>
        <v>185.21476821073085</v>
      </c>
      <c r="U4">
        <f t="shared" si="0"/>
        <v>169.61432565037103</v>
      </c>
      <c r="V4">
        <f t="shared" si="0"/>
        <v>155.3278917379144</v>
      </c>
      <c r="W4">
        <f t="shared" si="0"/>
        <v>142.24478893190155</v>
      </c>
    </row>
    <row r="5" spans="1:24" x14ac:dyDescent="0.3">
      <c r="A5" t="s">
        <v>17</v>
      </c>
      <c r="B5">
        <v>0.27900000000000003</v>
      </c>
      <c r="D5" s="2">
        <v>0</v>
      </c>
      <c r="E5" s="2">
        <f>B3</f>
        <v>0.88</v>
      </c>
      <c r="F5" s="2">
        <f>B4</f>
        <v>0.89</v>
      </c>
      <c r="G5" s="4"/>
      <c r="H5" s="1" t="s">
        <v>16</v>
      </c>
      <c r="I5" s="3">
        <v>16000</v>
      </c>
      <c r="J5">
        <f t="shared" ref="J5:W5" si="1">$D5*I$3+$E5*I$4+$F5*I$5</f>
        <v>15032</v>
      </c>
      <c r="K5">
        <f t="shared" si="1"/>
        <v>13972.48</v>
      </c>
      <c r="L5">
        <f t="shared" si="1"/>
        <v>12787.626242</v>
      </c>
      <c r="M5">
        <f t="shared" si="1"/>
        <v>11708.80172237077</v>
      </c>
      <c r="N5">
        <f t="shared" si="1"/>
        <v>10722.692896170594</v>
      </c>
      <c r="O5">
        <f t="shared" si="1"/>
        <v>9819.5455402067255</v>
      </c>
      <c r="P5">
        <f t="shared" si="1"/>
        <v>8992.4543625986134</v>
      </c>
      <c r="Q5">
        <f t="shared" si="1"/>
        <v>8235.0294163689305</v>
      </c>
      <c r="R5">
        <f t="shared" si="1"/>
        <v>7541.401678051976</v>
      </c>
      <c r="S5">
        <f t="shared" si="1"/>
        <v>6906.197451306286</v>
      </c>
      <c r="T5">
        <f t="shared" si="1"/>
        <v>6324.4957989785853</v>
      </c>
      <c r="U5">
        <f t="shared" si="1"/>
        <v>5791.7902571163841</v>
      </c>
      <c r="V5">
        <f t="shared" si="1"/>
        <v>5303.9539354059089</v>
      </c>
      <c r="W5">
        <f t="shared" si="1"/>
        <v>4857.2075472406232</v>
      </c>
    </row>
    <row r="6" spans="1:24" x14ac:dyDescent="0.3">
      <c r="A6" t="s">
        <v>18</v>
      </c>
      <c r="B6">
        <v>1.08</v>
      </c>
      <c r="D6" s="4"/>
      <c r="E6" s="4"/>
      <c r="F6" s="4"/>
      <c r="G6" s="4"/>
      <c r="I6" s="3"/>
    </row>
    <row r="7" spans="1:24" x14ac:dyDescent="0.3">
      <c r="A7" t="s">
        <v>9</v>
      </c>
      <c r="B7">
        <v>1.8</v>
      </c>
    </row>
    <row r="8" spans="1:24" x14ac:dyDescent="0.3">
      <c r="A8" t="s">
        <v>10</v>
      </c>
      <c r="B8">
        <v>0.02</v>
      </c>
      <c r="D8" s="5" t="s">
        <v>19</v>
      </c>
      <c r="E8" s="5" t="s">
        <v>22</v>
      </c>
      <c r="F8" s="5" t="s">
        <v>23</v>
      </c>
      <c r="G8" s="5"/>
      <c r="H8" s="1" t="s">
        <v>3</v>
      </c>
      <c r="I8">
        <f>SUM(I3:I5)</f>
        <v>17800</v>
      </c>
      <c r="J8">
        <f t="shared" ref="J8:W8" si="2">SUM(J3:J5)</f>
        <v>16240.5137</v>
      </c>
      <c r="K8">
        <f t="shared" si="2"/>
        <v>14869.303709834499</v>
      </c>
      <c r="L8">
        <f t="shared" si="2"/>
        <v>13617.505239732858</v>
      </c>
      <c r="M8">
        <f t="shared" si="2"/>
        <v>12470.534123977362</v>
      </c>
      <c r="N8">
        <f t="shared" si="2"/>
        <v>11420.148167043017</v>
      </c>
      <c r="O8">
        <f t="shared" si="2"/>
        <v>10458.241233414505</v>
      </c>
      <c r="P8">
        <f t="shared" si="2"/>
        <v>9577.3547758194472</v>
      </c>
      <c r="Q8">
        <f t="shared" si="2"/>
        <v>8770.664387509456</v>
      </c>
      <c r="R8">
        <f t="shared" si="2"/>
        <v>8031.9206715307801</v>
      </c>
      <c r="S8">
        <f t="shared" si="2"/>
        <v>7355.400552082705</v>
      </c>
      <c r="T8">
        <f t="shared" si="2"/>
        <v>6735.863001389811</v>
      </c>
      <c r="U8">
        <f t="shared" si="2"/>
        <v>6168.5084384173078</v>
      </c>
      <c r="V8">
        <f t="shared" si="2"/>
        <v>5648.9415457196919</v>
      </c>
      <c r="W8">
        <f t="shared" si="2"/>
        <v>5173.1372187513243</v>
      </c>
    </row>
    <row r="9" spans="1:24" x14ac:dyDescent="0.3">
      <c r="D9" s="5" t="s">
        <v>20</v>
      </c>
      <c r="E9" s="5">
        <v>0</v>
      </c>
      <c r="F9" s="5">
        <v>0</v>
      </c>
      <c r="G9" s="5"/>
      <c r="H9" s="1" t="s">
        <v>4</v>
      </c>
      <c r="I9">
        <f>J8/I8</f>
        <v>0.91238841011235949</v>
      </c>
      <c r="J9">
        <f t="shared" ref="J9:V9" si="3">K8/J8</f>
        <v>0.91556855802132042</v>
      </c>
      <c r="K9">
        <f t="shared" si="3"/>
        <v>0.91581324219817328</v>
      </c>
      <c r="L9">
        <f t="shared" si="3"/>
        <v>0.91577230222692418</v>
      </c>
      <c r="M9">
        <f t="shared" si="3"/>
        <v>0.91577057193446543</v>
      </c>
      <c r="N9">
        <f t="shared" si="3"/>
        <v>0.91577106360104477</v>
      </c>
      <c r="O9">
        <f t="shared" si="3"/>
        <v>0.91577107106875777</v>
      </c>
      <c r="P9">
        <f t="shared" si="3"/>
        <v>0.91577106547763132</v>
      </c>
      <c r="Q9">
        <f t="shared" si="3"/>
        <v>0.9157710655271748</v>
      </c>
      <c r="R9">
        <f t="shared" si="3"/>
        <v>0.91577106558758636</v>
      </c>
      <c r="S9">
        <f t="shared" si="3"/>
        <v>0.91577106558561649</v>
      </c>
      <c r="T9">
        <f t="shared" si="3"/>
        <v>0.91577106558499766</v>
      </c>
      <c r="U9">
        <f t="shared" si="3"/>
        <v>0.91577106558503396</v>
      </c>
      <c r="V9">
        <f t="shared" si="3"/>
        <v>0.91577106558503985</v>
      </c>
    </row>
    <row r="10" spans="1:24" x14ac:dyDescent="0.3">
      <c r="D10" s="5">
        <v>0</v>
      </c>
      <c r="E10" s="5" t="s">
        <v>21</v>
      </c>
      <c r="F10" s="5" t="s">
        <v>13</v>
      </c>
      <c r="G10" s="5"/>
      <c r="H10" s="1" t="s">
        <v>11</v>
      </c>
      <c r="I10">
        <f>I3/I$8</f>
        <v>5.0561797752808987E-2</v>
      </c>
      <c r="J10">
        <f t="shared" ref="J10:W10" si="4">J3/J$8</f>
        <v>3.2850789688998565E-2</v>
      </c>
      <c r="K10">
        <f t="shared" si="4"/>
        <v>3.3403610856774159E-2</v>
      </c>
      <c r="L10">
        <f t="shared" si="4"/>
        <v>3.3586377501254754E-2</v>
      </c>
      <c r="M10">
        <f t="shared" si="4"/>
        <v>3.3575979484013634E-2</v>
      </c>
      <c r="N10">
        <f t="shared" si="4"/>
        <v>3.3574211721079987E-2</v>
      </c>
      <c r="O10">
        <f t="shared" si="4"/>
        <v>3.3574367911031244E-2</v>
      </c>
      <c r="P10">
        <f t="shared" si="4"/>
        <v>3.3574383699134749E-2</v>
      </c>
      <c r="Q10">
        <f t="shared" si="4"/>
        <v>3.3574381606747104E-2</v>
      </c>
      <c r="R10">
        <f t="shared" si="4"/>
        <v>3.357438148218133E-2</v>
      </c>
      <c r="S10">
        <f t="shared" si="4"/>
        <v>3.3574381508162589E-2</v>
      </c>
      <c r="T10">
        <f t="shared" si="4"/>
        <v>3.3574381508922113E-2</v>
      </c>
      <c r="U10">
        <f t="shared" si="4"/>
        <v>3.3574381508618058E-2</v>
      </c>
      <c r="V10">
        <f t="shared" si="4"/>
        <v>3.3574381508616857E-2</v>
      </c>
      <c r="W10">
        <f t="shared" si="4"/>
        <v>3.3574381508620244E-2</v>
      </c>
    </row>
    <row r="11" spans="1:24" x14ac:dyDescent="0.3">
      <c r="D11" s="5"/>
      <c r="E11" s="5"/>
      <c r="F11" s="5"/>
      <c r="G11" s="5"/>
      <c r="H11" s="1" t="s">
        <v>12</v>
      </c>
      <c r="I11">
        <f t="shared" ref="I11:W12" si="5">I4/I$8</f>
        <v>5.0561797752808987E-2</v>
      </c>
      <c r="J11">
        <f t="shared" si="5"/>
        <v>4.1562724706177244E-2</v>
      </c>
      <c r="K11">
        <f t="shared" si="5"/>
        <v>2.6910155499436875E-2</v>
      </c>
      <c r="L11">
        <f t="shared" si="5"/>
        <v>2.7355695449923896E-2</v>
      </c>
      <c r="M11">
        <f t="shared" si="5"/>
        <v>2.7506600783498203E-2</v>
      </c>
      <c r="N11">
        <f t="shared" si="5"/>
        <v>2.7498136962204441E-2</v>
      </c>
      <c r="O11">
        <f t="shared" si="5"/>
        <v>2.7496674432792446E-2</v>
      </c>
      <c r="P11">
        <f t="shared" si="5"/>
        <v>2.7496802125323759E-2</v>
      </c>
      <c r="Q11">
        <f t="shared" si="5"/>
        <v>2.749681522337433E-2</v>
      </c>
      <c r="R11">
        <f t="shared" si="5"/>
        <v>2.7496813508258968E-2</v>
      </c>
      <c r="S11">
        <f t="shared" si="5"/>
        <v>2.7496813404427937E-2</v>
      </c>
      <c r="T11">
        <f t="shared" si="5"/>
        <v>2.7496813425765262E-2</v>
      </c>
      <c r="U11">
        <f t="shared" si="5"/>
        <v>2.7496813426405885E-2</v>
      </c>
      <c r="V11">
        <f t="shared" si="5"/>
        <v>2.7496813426155779E-2</v>
      </c>
      <c r="W11">
        <f t="shared" si="5"/>
        <v>2.7496813426154613E-2</v>
      </c>
    </row>
    <row r="12" spans="1:24" x14ac:dyDescent="0.3">
      <c r="H12" s="1" t="s">
        <v>5</v>
      </c>
      <c r="I12">
        <f t="shared" si="5"/>
        <v>0.898876404494382</v>
      </c>
      <c r="J12">
        <f t="shared" si="5"/>
        <v>0.92558648560482426</v>
      </c>
      <c r="K12">
        <f t="shared" si="5"/>
        <v>0.939686233643789</v>
      </c>
      <c r="L12">
        <f t="shared" si="5"/>
        <v>0.93905792704882129</v>
      </c>
      <c r="M12">
        <f t="shared" si="5"/>
        <v>0.93891741973248821</v>
      </c>
      <c r="N12">
        <f t="shared" si="5"/>
        <v>0.93892765131671563</v>
      </c>
      <c r="O12">
        <f t="shared" si="5"/>
        <v>0.93892895765617634</v>
      </c>
      <c r="P12">
        <f t="shared" si="5"/>
        <v>0.93892881417554153</v>
      </c>
      <c r="Q12">
        <f t="shared" si="5"/>
        <v>0.9389288031698787</v>
      </c>
      <c r="R12">
        <f t="shared" si="5"/>
        <v>0.93892880500955977</v>
      </c>
      <c r="S12">
        <f t="shared" si="5"/>
        <v>0.9389288050874095</v>
      </c>
      <c r="T12">
        <f t="shared" si="5"/>
        <v>0.93892880506531262</v>
      </c>
      <c r="U12">
        <f t="shared" si="5"/>
        <v>0.938928805064976</v>
      </c>
      <c r="V12">
        <f t="shared" si="5"/>
        <v>0.93892880506522736</v>
      </c>
      <c r="W12">
        <f t="shared" si="5"/>
        <v>0.93892880506522514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Liam Akerlof Berigan</cp:lastModifiedBy>
  <dcterms:created xsi:type="dcterms:W3CDTF">2013-11-06T17:02:27Z</dcterms:created>
  <dcterms:modified xsi:type="dcterms:W3CDTF">2023-11-26T20:22:56Z</dcterms:modified>
</cp:coreProperties>
</file>