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b\Documents\University\2020\ENE\Practical 2\"/>
    </mc:Choice>
  </mc:AlternateContent>
  <xr:revisionPtr revIDLastSave="0" documentId="13_ncr:1_{AF58634B-C4BF-4F1C-B972-7720110801A1}" xr6:coauthVersionLast="44" xr6:coauthVersionMax="44" xr10:uidLastSave="{00000000-0000-0000-0000-000000000000}"/>
  <bookViews>
    <workbookView xWindow="-120" yWindow="-120" windowWidth="29040" windowHeight="15840" xr2:uid="{A2AE633F-B38E-4142-98F4-8FC98A3A18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M11" i="1" l="1"/>
  <c r="M10" i="1"/>
  <c r="M9" i="1"/>
  <c r="M8" i="1"/>
  <c r="M4" i="1"/>
  <c r="M6" i="1"/>
  <c r="M5" i="1"/>
  <c r="M3" i="1"/>
  <c r="O2" i="1" l="1"/>
  <c r="D11" i="1"/>
  <c r="E11" i="1" s="1"/>
  <c r="D10" i="1"/>
  <c r="E10" i="1" s="1"/>
  <c r="D9" i="1"/>
  <c r="E9" i="1" s="1"/>
  <c r="D8" i="1"/>
  <c r="D6" i="1"/>
  <c r="E6" i="1" s="1"/>
  <c r="G6" i="1" s="1"/>
  <c r="F6" i="1" s="1"/>
  <c r="D5" i="1"/>
  <c r="E5" i="1" s="1"/>
  <c r="G5" i="1" s="1"/>
  <c r="F5" i="1" s="1"/>
  <c r="D4" i="1"/>
  <c r="E4" i="1" s="1"/>
  <c r="G4" i="1" s="1"/>
  <c r="F4" i="1" s="1"/>
  <c r="D3" i="1"/>
  <c r="E3" i="1" s="1"/>
  <c r="G3" i="1" s="1"/>
  <c r="F3" i="1" s="1"/>
  <c r="G8" i="1" l="1"/>
  <c r="E8" i="1"/>
  <c r="N11" i="1"/>
  <c r="K11" i="1" s="1"/>
  <c r="N6" i="1"/>
  <c r="K6" i="1" s="1"/>
  <c r="N3" i="1"/>
  <c r="N10" i="1"/>
  <c r="K10" i="1" s="1"/>
  <c r="N5" i="1"/>
  <c r="K5" i="1" s="1"/>
  <c r="J5" i="1" s="1"/>
  <c r="N4" i="1"/>
  <c r="K4" i="1" s="1"/>
  <c r="J4" i="1" s="1"/>
  <c r="N8" i="1"/>
  <c r="N9" i="1"/>
  <c r="K9" i="1" s="1"/>
  <c r="J10" i="1" l="1"/>
  <c r="G11" i="1"/>
  <c r="F11" i="1" s="1"/>
  <c r="G10" i="1"/>
  <c r="F10" i="1" s="1"/>
  <c r="G9" i="1"/>
  <c r="F9" i="1" s="1"/>
  <c r="F8" i="1"/>
  <c r="J11" i="1"/>
  <c r="I11" i="1"/>
  <c r="I5" i="1"/>
  <c r="I4" i="1"/>
  <c r="K8" i="1"/>
  <c r="I8" i="1" s="1"/>
  <c r="K3" i="1"/>
  <c r="I3" i="1" s="1"/>
  <c r="J6" i="1"/>
  <c r="I6" i="1"/>
  <c r="J9" i="1"/>
  <c r="I9" i="1"/>
  <c r="I10" i="1"/>
  <c r="J8" i="1" l="1"/>
  <c r="A15" i="1" s="1"/>
  <c r="J3" i="1"/>
</calcChain>
</file>

<file path=xl/sharedStrings.xml><?xml version="1.0" encoding="utf-8"?>
<sst xmlns="http://schemas.openxmlformats.org/spreadsheetml/2006/main" count="18" uniqueCount="17">
  <si>
    <t>H0</t>
  </si>
  <si>
    <t>Fn</t>
  </si>
  <si>
    <t>Q</t>
  </si>
  <si>
    <t>C1</t>
  </si>
  <si>
    <t>C2</t>
  </si>
  <si>
    <t>R1</t>
  </si>
  <si>
    <t>R2</t>
  </si>
  <si>
    <t>R3</t>
  </si>
  <si>
    <t>Fc</t>
  </si>
  <si>
    <t>n_comp</t>
  </si>
  <si>
    <t>n_chosen</t>
  </si>
  <si>
    <t>n_check</t>
  </si>
  <si>
    <t>Wc</t>
  </si>
  <si>
    <t>Error</t>
  </si>
  <si>
    <t>E6/E12</t>
  </si>
  <si>
    <t>E24/E96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</si>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</sst>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E+00"/>
    <numFmt numFmtId="168" formatCode="0.000E+00"/>
    <numFmt numFmtId="173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2" borderId="1" xfId="1"/>
    <xf numFmtId="11" fontId="1" fillId="2" borderId="1" xfId="1" applyNumberFormat="1"/>
    <xf numFmtId="11" fontId="0" fillId="0" borderId="0" xfId="2" applyNumberFormat="1" applyFont="1"/>
    <xf numFmtId="168" fontId="0" fillId="0" borderId="0" xfId="0" applyNumberFormat="1"/>
    <xf numFmtId="173" fontId="0" fillId="0" borderId="0" xfId="0" applyNumberFormat="1"/>
  </cellXfs>
  <cellStyles count="3">
    <cellStyle name="Check Cell" xfId="1" builtinId="2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53BE-27E3-40F5-AFD3-FC8CF914E8D3}">
  <dimension ref="A1:O33"/>
  <sheetViews>
    <sheetView tabSelected="1" zoomScale="130" zoomScaleNormal="130" workbookViewId="0">
      <selection activeCell="G24" sqref="G24:K27"/>
    </sheetView>
  </sheetViews>
  <sheetFormatPr defaultRowHeight="15" x14ac:dyDescent="0.25"/>
  <cols>
    <col min="1" max="1" width="12" bestFit="1" customWidth="1"/>
    <col min="4" max="4" width="10.42578125" bestFit="1" customWidth="1"/>
    <col min="7" max="7" width="12.85546875" customWidth="1"/>
    <col min="8" max="8" width="11.7109375" customWidth="1"/>
    <col min="9" max="9" width="14.42578125" customWidth="1"/>
    <col min="10" max="10" width="13.140625" customWidth="1"/>
    <col min="11" max="11" width="16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N1" t="s">
        <v>12</v>
      </c>
    </row>
    <row r="2" spans="1:15" x14ac:dyDescent="0.25">
      <c r="M2" s="1">
        <v>56800</v>
      </c>
      <c r="N2" s="1"/>
      <c r="O2">
        <f>PI()</f>
        <v>3.1415926535897931</v>
      </c>
    </row>
    <row r="3" spans="1:15" x14ac:dyDescent="0.25">
      <c r="A3">
        <v>1.7782794099999999</v>
      </c>
      <c r="B3">
        <v>1.784</v>
      </c>
      <c r="C3">
        <v>0.50600000000000001</v>
      </c>
      <c r="D3" s="8">
        <f>SUM(4*C3*C3*(1+A3))</f>
        <v>2.8453581880750396</v>
      </c>
      <c r="E3">
        <f>D3</f>
        <v>2.8453581880750396</v>
      </c>
      <c r="F3">
        <f>SUM(G3/H3)</f>
        <v>2.8453581880750396</v>
      </c>
      <c r="G3" s="7">
        <f>H3*E3</f>
        <v>2.8453581880750399E-10</v>
      </c>
      <c r="H3" s="7">
        <v>1E-10</v>
      </c>
      <c r="I3" s="6">
        <f>SUM(K3/A3)</f>
        <v>8727.6321492530551</v>
      </c>
      <c r="J3" s="6">
        <f>SUM(1/(N3*N3*K3*G3*H3))</f>
        <v>5586.2518698472995</v>
      </c>
      <c r="K3" s="6">
        <f>SUM((1+SQRT(1-4*C3*C3*(1+A3)/E3))/(2*N3*C3*H3))</f>
        <v>15520.168549070753</v>
      </c>
      <c r="M3" s="1">
        <f>SUM(M2*B3)</f>
        <v>101331.2</v>
      </c>
      <c r="N3" s="1">
        <f>SUM(2*O2*M3)</f>
        <v>636682.70699887606</v>
      </c>
    </row>
    <row r="4" spans="1:15" x14ac:dyDescent="0.25">
      <c r="A4">
        <v>1.7782794099999999</v>
      </c>
      <c r="B4">
        <v>1.8380000000000001</v>
      </c>
      <c r="C4">
        <v>0.56000000000000005</v>
      </c>
      <c r="D4" s="8">
        <f>SUM(4*C4*C4*(1+A4))</f>
        <v>3.4850736919040002</v>
      </c>
      <c r="E4">
        <f>D4</f>
        <v>3.4850736919040002</v>
      </c>
      <c r="F4">
        <f>SUM(G4/H4)</f>
        <v>3.4850736919040002</v>
      </c>
      <c r="G4" s="7">
        <f>H4*E4</f>
        <v>3.4850736919040001E-10</v>
      </c>
      <c r="H4" s="7">
        <v>1E-10</v>
      </c>
      <c r="I4" s="6">
        <f>SUM(K4/A4)</f>
        <v>7654.349109726536</v>
      </c>
      <c r="J4" s="6">
        <f>SUM(1/(N4*N4*K4*G4*H4))</f>
        <v>4899.2809613697309</v>
      </c>
      <c r="K4" s="6">
        <f>SUM((1+SQRT(1-4*C4*C4*(1+A4)/E4))/(2*N4*C4*H4))</f>
        <v>13611.571418778529</v>
      </c>
      <c r="M4" s="1">
        <f>SUM(M2*B4)</f>
        <v>104398.40000000001</v>
      </c>
      <c r="N4" s="1">
        <f>SUM(2*O2*M4)</f>
        <v>655954.49297305732</v>
      </c>
    </row>
    <row r="5" spans="1:15" x14ac:dyDescent="0.25">
      <c r="A5">
        <v>1.7782794099999999</v>
      </c>
      <c r="B5">
        <v>1.958</v>
      </c>
      <c r="C5">
        <v>0.71099999999999997</v>
      </c>
      <c r="D5" s="8">
        <f>SUM(4*C5*C5*(1+A5))</f>
        <v>5.6179143424904394</v>
      </c>
      <c r="E5">
        <f>D5</f>
        <v>5.6179143424904394</v>
      </c>
      <c r="F5">
        <f>SUM(G5/H5)</f>
        <v>5.6179143424904394</v>
      </c>
      <c r="G5" s="7">
        <f>H5*E5</f>
        <v>5.6179143424904394E-10</v>
      </c>
      <c r="H5" s="7">
        <v>1E-10</v>
      </c>
      <c r="I5" s="6">
        <f>SUM(K5/A5)</f>
        <v>5659.2582428317655</v>
      </c>
      <c r="J5" s="6">
        <f>SUM(1/(N5*N5*K5*G5*H5))</f>
        <v>3622.293126054054</v>
      </c>
      <c r="K5" s="6">
        <f>SUM((1+SQRT(1-4*C5*C5*(1+A5)/E5))/(2*N5*C5*H5))</f>
        <v>10063.742409100509</v>
      </c>
      <c r="M5" s="1">
        <f>SUM(M2*B5)</f>
        <v>111214.39999999999</v>
      </c>
      <c r="N5" s="1">
        <f>SUM(2*O2*M5)</f>
        <v>698780.68402679334</v>
      </c>
    </row>
    <row r="6" spans="1:15" x14ac:dyDescent="0.25">
      <c r="A6">
        <v>1.7782794099999999</v>
      </c>
      <c r="B6">
        <v>2.1960000000000002</v>
      </c>
      <c r="C6">
        <v>1.226</v>
      </c>
      <c r="D6" s="8">
        <f>SUM(4*C6*C6*(1+A6))</f>
        <v>16.703860409860635</v>
      </c>
      <c r="E6">
        <f>D6</f>
        <v>16.703860409860635</v>
      </c>
      <c r="F6">
        <f>SUM(G6/H6)</f>
        <v>16.703860409860635</v>
      </c>
      <c r="G6" s="7">
        <f>H6*E6</f>
        <v>1.6703860409860636E-9</v>
      </c>
      <c r="H6" s="7">
        <v>1E-10</v>
      </c>
      <c r="I6" s="6">
        <f>SUM(K6/A6)</f>
        <v>2926.3009905520526</v>
      </c>
      <c r="J6" s="6">
        <f>SUM(1/(N6*N6*K6*G6*H6))</f>
        <v>1873.0228429261263</v>
      </c>
      <c r="K6" s="6">
        <f>SUM((1+SQRT(1-4*C6*C6*(1+A6)/E6))/(2*N6*C6*H6))</f>
        <v>5203.7807989613193</v>
      </c>
      <c r="M6" s="1">
        <f>SUM(M2*B6)</f>
        <v>124732.8</v>
      </c>
      <c r="N6" s="1">
        <f>SUM(2*O2*M6)</f>
        <v>783719.29628336988</v>
      </c>
    </row>
    <row r="7" spans="1:15" x14ac:dyDescent="0.25">
      <c r="I7" s="6"/>
      <c r="J7" s="6"/>
      <c r="K7" s="6"/>
    </row>
    <row r="8" spans="1:15" x14ac:dyDescent="0.25">
      <c r="A8">
        <v>1.7782794099999999</v>
      </c>
      <c r="B8">
        <v>1.274</v>
      </c>
      <c r="C8">
        <v>0.57699999999999996</v>
      </c>
      <c r="D8">
        <f>SUM(4*C8*C8*(1+A8))</f>
        <v>3.6998791427675592</v>
      </c>
      <c r="E8">
        <f>D8</f>
        <v>3.6998791427675592</v>
      </c>
      <c r="F8">
        <f>SUM(G8/H8)</f>
        <v>3.6998791427675592</v>
      </c>
      <c r="G8" s="3">
        <f>H8*D8</f>
        <v>3.6998791427675592E-10</v>
      </c>
      <c r="H8" s="3">
        <v>1E-10</v>
      </c>
      <c r="I8" s="6">
        <f>SUM(K8/A8)</f>
        <v>10717.57568604367</v>
      </c>
      <c r="J8" s="6">
        <f>SUM(1/(N8*N8*K8*G8*H8))</f>
        <v>6859.9450793209053</v>
      </c>
      <c r="K8" s="6">
        <f>SUM((1+SQRT(1-4*C8*C8*(1+A8)/E8))/(2*N8*C8*H8))</f>
        <v>19058.844167608084</v>
      </c>
      <c r="M8" s="1">
        <f>SUM(M2*B8)</f>
        <v>72363.199999999997</v>
      </c>
      <c r="N8" s="1">
        <f>SUM(2*O2*M8)</f>
        <v>454671.39502049779</v>
      </c>
    </row>
    <row r="9" spans="1:15" x14ac:dyDescent="0.25">
      <c r="A9">
        <v>1.7782794099999999</v>
      </c>
      <c r="B9">
        <v>1.274</v>
      </c>
      <c r="C9">
        <v>0.57699999999999996</v>
      </c>
      <c r="D9">
        <f>SUM(4*C9*C9*(1+A9))</f>
        <v>3.6998791427675592</v>
      </c>
      <c r="E9">
        <f>D9</f>
        <v>3.6998791427675592</v>
      </c>
      <c r="F9">
        <f>SUM(G9/H9)</f>
        <v>3.6998791427675592</v>
      </c>
      <c r="G9" s="3">
        <f>G8</f>
        <v>3.6998791427675592E-10</v>
      </c>
      <c r="H9" s="3">
        <f>H8</f>
        <v>1E-10</v>
      </c>
      <c r="I9" s="6">
        <f>SUM(K9/A9)</f>
        <v>10717.57568604367</v>
      </c>
      <c r="J9" s="6">
        <f>SUM(1/(N9*N9*K9*G9*H9))</f>
        <v>6859.9450793209053</v>
      </c>
      <c r="K9" s="6">
        <f>SUM((1+SQRT(1-4*C9*C9*(1+A9)/E9))/(2*N9*C9*H9))</f>
        <v>19058.844167608084</v>
      </c>
      <c r="M9" s="1">
        <f>SUM(M2*B9)</f>
        <v>72363.199999999997</v>
      </c>
      <c r="N9" s="1">
        <f>SUM(2*O2*M9)</f>
        <v>454671.39502049779</v>
      </c>
    </row>
    <row r="10" spans="1:15" x14ac:dyDescent="0.25">
      <c r="A10">
        <v>1.7782794099999999</v>
      </c>
      <c r="B10">
        <v>1.274</v>
      </c>
      <c r="C10">
        <v>0.57699999999999996</v>
      </c>
      <c r="D10">
        <f>SUM(4*C10*C10*(1+A10))</f>
        <v>3.6998791427675592</v>
      </c>
      <c r="E10">
        <f>D10</f>
        <v>3.6998791427675592</v>
      </c>
      <c r="F10">
        <f>SUM(G10/H10)</f>
        <v>3.6998791427675592</v>
      </c>
      <c r="G10" s="3">
        <f>G8</f>
        <v>3.6998791427675592E-10</v>
      </c>
      <c r="H10" s="3">
        <f>H8</f>
        <v>1E-10</v>
      </c>
      <c r="I10" s="6">
        <f>SUM(K10/A10)</f>
        <v>10717.57568604367</v>
      </c>
      <c r="J10" s="6">
        <f>SUM(1/(N10*N10*K10*G10*H10))</f>
        <v>6859.9450793209053</v>
      </c>
      <c r="K10" s="6">
        <f>SUM((1+SQRT(1-4*C10*C10*(1+A10)/E10))/(2*N10*C10*H10))</f>
        <v>19058.844167608084</v>
      </c>
      <c r="M10" s="1">
        <f>SUM(M2*B10)</f>
        <v>72363.199999999997</v>
      </c>
      <c r="N10" s="1">
        <f>SUM(2*O2*M10)</f>
        <v>454671.39502049779</v>
      </c>
    </row>
    <row r="11" spans="1:15" x14ac:dyDescent="0.25">
      <c r="A11">
        <v>1.7782794099999999</v>
      </c>
      <c r="B11">
        <v>1.274</v>
      </c>
      <c r="C11">
        <v>0.57699999999999996</v>
      </c>
      <c r="D11">
        <f>SUM(4*C11*C11*(1+A11))</f>
        <v>3.6998791427675592</v>
      </c>
      <c r="E11">
        <f>D11</f>
        <v>3.6998791427675592</v>
      </c>
      <c r="F11">
        <f>SUM(G11/H11)</f>
        <v>3.6998791427675592</v>
      </c>
      <c r="G11" s="3">
        <f>G8</f>
        <v>3.6998791427675592E-10</v>
      </c>
      <c r="H11" s="3">
        <f>H8</f>
        <v>1E-10</v>
      </c>
      <c r="I11" s="6">
        <f>SUM(K11/A11)</f>
        <v>10717.57568604367</v>
      </c>
      <c r="J11" s="6">
        <f>SUM(1/(N11*N11*K11*G11*H11))</f>
        <v>6859.9450793209053</v>
      </c>
      <c r="K11" s="6">
        <f>SUM((1+SQRT(1-4*C11*C11*(1+A11)/E11))/(2*N11*C11*H11))</f>
        <v>19058.844167608084</v>
      </c>
      <c r="M11" s="1">
        <f>SUM(M2*B11)</f>
        <v>72363.199999999997</v>
      </c>
      <c r="N11" s="1">
        <f>SUM(2*O2*M11)</f>
        <v>454671.39502049779</v>
      </c>
    </row>
    <row r="12" spans="1:15" x14ac:dyDescent="0.25">
      <c r="G12" s="3"/>
      <c r="H12" s="3"/>
      <c r="I12" s="1"/>
      <c r="J12" s="1"/>
      <c r="K12" s="1"/>
    </row>
    <row r="13" spans="1:15" ht="15.75" thickBot="1" x14ac:dyDescent="0.3">
      <c r="A13" t="s">
        <v>13</v>
      </c>
    </row>
    <row r="14" spans="1:15" ht="16.5" thickTop="1" thickBot="1" x14ac:dyDescent="0.3">
      <c r="A14" t="s">
        <v>2</v>
      </c>
      <c r="F14" t="s">
        <v>15</v>
      </c>
      <c r="G14" s="5">
        <v>2.7E-10</v>
      </c>
      <c r="H14" s="4">
        <v>1E-10</v>
      </c>
      <c r="I14" s="5">
        <v>8660</v>
      </c>
      <c r="J14" s="5">
        <v>5620</v>
      </c>
      <c r="K14" s="5">
        <v>15400</v>
      </c>
    </row>
    <row r="15" spans="1:15" ht="16.5" thickTop="1" thickBot="1" x14ac:dyDescent="0.3">
      <c r="A15" s="2">
        <f>SQRT(G8/H8)/(SQRT((J8*K8)/(I8*I8))+SQRT(K8/J8)+SQRT(J8/K8))</f>
        <v>0.57699999999999996</v>
      </c>
      <c r="G15" s="5">
        <v>3.3E-10</v>
      </c>
      <c r="H15" s="4">
        <v>1E-10</v>
      </c>
      <c r="I15" s="5">
        <v>7680</v>
      </c>
      <c r="J15" s="5">
        <v>4870</v>
      </c>
      <c r="K15" s="5">
        <v>13700</v>
      </c>
    </row>
    <row r="16" spans="1:15" ht="16.5" thickTop="1" thickBot="1" x14ac:dyDescent="0.3">
      <c r="G16" s="5">
        <v>5.6000000000000003E-10</v>
      </c>
      <c r="H16" s="4">
        <v>1E-10</v>
      </c>
      <c r="I16" s="5">
        <v>5620</v>
      </c>
      <c r="J16" s="5">
        <v>3650</v>
      </c>
      <c r="K16" s="5">
        <v>10000</v>
      </c>
    </row>
    <row r="17" spans="6:11" ht="16.5" thickTop="1" thickBot="1" x14ac:dyDescent="0.3">
      <c r="G17" s="5">
        <v>1.6000000000000001E-9</v>
      </c>
      <c r="H17" s="4">
        <v>1E-10</v>
      </c>
      <c r="I17" s="5">
        <v>2940</v>
      </c>
      <c r="J17" s="5">
        <v>1870</v>
      </c>
      <c r="K17" s="5">
        <v>5200</v>
      </c>
    </row>
    <row r="18" spans="6:11" ht="16.5" thickTop="1" thickBot="1" x14ac:dyDescent="0.3"/>
    <row r="19" spans="6:11" ht="16.5" thickTop="1" thickBot="1" x14ac:dyDescent="0.3">
      <c r="G19" s="5">
        <v>3.6E-10</v>
      </c>
      <c r="H19" s="4">
        <v>1E-10</v>
      </c>
      <c r="I19" s="5">
        <v>10000</v>
      </c>
      <c r="J19" s="5">
        <v>6810</v>
      </c>
      <c r="K19" s="5">
        <v>19100</v>
      </c>
    </row>
    <row r="20" spans="6:11" ht="16.5" thickTop="1" thickBot="1" x14ac:dyDescent="0.3">
      <c r="G20" s="5">
        <v>3.6E-10</v>
      </c>
      <c r="H20" s="4">
        <v>1E-10</v>
      </c>
      <c r="I20" s="5">
        <v>10000</v>
      </c>
      <c r="J20" s="5">
        <v>6810</v>
      </c>
      <c r="K20" s="5">
        <v>19100</v>
      </c>
    </row>
    <row r="21" spans="6:11" ht="16.5" thickTop="1" thickBot="1" x14ac:dyDescent="0.3">
      <c r="G21" s="5">
        <v>3.6E-10</v>
      </c>
      <c r="H21" s="4">
        <v>1E-10</v>
      </c>
      <c r="I21" s="5">
        <v>10000</v>
      </c>
      <c r="J21" s="5">
        <v>6810</v>
      </c>
      <c r="K21" s="5">
        <v>19100</v>
      </c>
    </row>
    <row r="22" spans="6:11" ht="16.5" thickTop="1" thickBot="1" x14ac:dyDescent="0.3">
      <c r="G22" s="5">
        <v>3.6E-10</v>
      </c>
      <c r="H22" s="4">
        <v>1E-10</v>
      </c>
      <c r="I22" s="5">
        <v>10000</v>
      </c>
      <c r="J22" s="5">
        <v>6810</v>
      </c>
      <c r="K22" s="5">
        <v>19100</v>
      </c>
    </row>
    <row r="23" spans="6:11" ht="16.5" thickTop="1" thickBot="1" x14ac:dyDescent="0.3"/>
    <row r="24" spans="6:11" ht="16.5" thickTop="1" thickBot="1" x14ac:dyDescent="0.3">
      <c r="F24" t="s">
        <v>14</v>
      </c>
      <c r="G24" s="5">
        <v>2.7E-10</v>
      </c>
      <c r="H24" s="4">
        <v>1E-10</v>
      </c>
      <c r="I24" s="5">
        <v>10000</v>
      </c>
      <c r="J24" s="5">
        <v>4700</v>
      </c>
      <c r="K24" s="5">
        <v>15000</v>
      </c>
    </row>
    <row r="25" spans="6:11" ht="16.5" thickTop="1" thickBot="1" x14ac:dyDescent="0.3">
      <c r="G25" s="5">
        <v>3.3E-10</v>
      </c>
      <c r="H25" s="4">
        <v>1E-10</v>
      </c>
      <c r="I25" s="5">
        <v>6800</v>
      </c>
      <c r="J25" s="5">
        <v>4700</v>
      </c>
      <c r="K25" s="5">
        <v>15000</v>
      </c>
    </row>
    <row r="26" spans="6:11" ht="16.5" thickTop="1" thickBot="1" x14ac:dyDescent="0.3">
      <c r="G26" s="5">
        <v>5.6000000000000003E-10</v>
      </c>
      <c r="H26" s="4">
        <v>1E-10</v>
      </c>
      <c r="I26" s="5">
        <v>4700</v>
      </c>
      <c r="J26" s="5">
        <v>3300</v>
      </c>
      <c r="K26" s="5">
        <v>10000</v>
      </c>
    </row>
    <row r="27" spans="6:11" ht="16.5" thickTop="1" thickBot="1" x14ac:dyDescent="0.3">
      <c r="G27" s="5">
        <v>1.8E-9</v>
      </c>
      <c r="H27" s="4">
        <v>1E-10</v>
      </c>
      <c r="I27" s="5">
        <v>3300</v>
      </c>
      <c r="J27" s="5">
        <v>2200</v>
      </c>
      <c r="K27" s="5">
        <v>4700</v>
      </c>
    </row>
    <row r="28" spans="6:11" ht="16.5" thickTop="1" thickBot="1" x14ac:dyDescent="0.3">
      <c r="K28" t="s">
        <v>16</v>
      </c>
    </row>
    <row r="29" spans="6:11" ht="16.5" thickTop="1" thickBot="1" x14ac:dyDescent="0.3">
      <c r="G29" s="5">
        <v>3.9E-10</v>
      </c>
      <c r="H29" s="4">
        <v>1E-10</v>
      </c>
      <c r="I29" s="5">
        <v>10000</v>
      </c>
      <c r="J29" s="5">
        <v>6800</v>
      </c>
      <c r="K29" s="5">
        <v>22000</v>
      </c>
    </row>
    <row r="30" spans="6:11" ht="16.5" thickTop="1" thickBot="1" x14ac:dyDescent="0.3">
      <c r="G30" s="5">
        <v>3.9E-10</v>
      </c>
      <c r="H30" s="4">
        <v>1E-10</v>
      </c>
      <c r="I30" s="5">
        <v>10000</v>
      </c>
      <c r="J30" s="5">
        <v>6800</v>
      </c>
      <c r="K30" s="5">
        <v>22000</v>
      </c>
    </row>
    <row r="31" spans="6:11" ht="16.5" thickTop="1" thickBot="1" x14ac:dyDescent="0.3">
      <c r="G31" s="5">
        <v>3.9E-10</v>
      </c>
      <c r="H31" s="4">
        <v>1E-10</v>
      </c>
      <c r="I31" s="5">
        <v>10000</v>
      </c>
      <c r="J31" s="5">
        <v>6800</v>
      </c>
      <c r="K31" s="5">
        <v>22000</v>
      </c>
    </row>
    <row r="32" spans="6:11" ht="16.5" thickTop="1" thickBot="1" x14ac:dyDescent="0.3">
      <c r="G32" s="5">
        <v>3.9E-10</v>
      </c>
      <c r="H32" s="4">
        <v>1E-10</v>
      </c>
      <c r="I32" s="5">
        <v>10000</v>
      </c>
      <c r="J32" s="5">
        <v>6800</v>
      </c>
      <c r="K32" s="5">
        <v>22000</v>
      </c>
    </row>
    <row r="33" ht="15.75" thickTop="1" x14ac:dyDescent="0.25"/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Burgess</dc:creator>
  <cp:lastModifiedBy>Liam Burgess</cp:lastModifiedBy>
  <dcterms:created xsi:type="dcterms:W3CDTF">2020-05-16T14:23:48Z</dcterms:created>
  <dcterms:modified xsi:type="dcterms:W3CDTF">2020-05-20T18:52:16Z</dcterms:modified>
</cp:coreProperties>
</file>