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Lhaye\Documents\Coding\Portfolio Optimization\Training Set\"/>
    </mc:Choice>
  </mc:AlternateContent>
  <xr:revisionPtr revIDLastSave="0" documentId="13_ncr:1_{C25FFABD-6A1B-4FB2-B90A-809868D2F7DD}" xr6:coauthVersionLast="47" xr6:coauthVersionMax="47" xr10:uidLastSave="{00000000-0000-0000-0000-000000000000}"/>
  <bookViews>
    <workbookView xWindow="57480" yWindow="-120" windowWidth="29040" windowHeight="15720" xr2:uid="{00000000-000D-0000-FFFF-FFFF00000000}"/>
  </bookViews>
  <sheets>
    <sheet name="Criteria" sheetId="1" r:id="rId1"/>
    <sheet name="Yfinance Op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3" i="1" l="1"/>
  <c r="AA4" i="1"/>
  <c r="AA19" i="1"/>
  <c r="AA18" i="1"/>
  <c r="AA16" i="1"/>
  <c r="AA15" i="1"/>
  <c r="Z2" i="1" a="1"/>
  <c r="Z2" i="1" s="1"/>
  <c r="X2" i="1" a="1"/>
  <c r="Y2" i="1" a="1"/>
  <c r="Z23" i="1" l="1" a="1"/>
  <c r="Z23" i="1" s="1"/>
  <c r="Z24" i="1" a="1"/>
  <c r="Z24" i="1" s="1"/>
  <c r="X2" i="1"/>
  <c r="Y2" i="1"/>
  <c r="Z26" i="1" l="1"/>
  <c r="Y24" i="1"/>
  <c r="Y23" i="1"/>
  <c r="X23" i="1"/>
  <c r="X24" i="1"/>
  <c r="X26" i="1" l="1"/>
  <c r="Y2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<sst xmlns="http://schemas.openxmlformats.org/spreadsheetml/2006/main" count="618" uniqueCount="226">
  <si>
    <t>Security</t>
  </si>
  <si>
    <t>ER- Full</t>
  </si>
  <si>
    <t>Beta - Full</t>
  </si>
  <si>
    <t>Corr - Full</t>
  </si>
  <si>
    <t>STD - Full</t>
  </si>
  <si>
    <t>Er - Short</t>
  </si>
  <si>
    <t>Beta - Short</t>
  </si>
  <si>
    <t>Corr - Short</t>
  </si>
  <si>
    <t>STD - Short</t>
  </si>
  <si>
    <t>Market Cap</t>
  </si>
  <si>
    <t>P/E</t>
  </si>
  <si>
    <t>Sharpe</t>
  </si>
  <si>
    <t>Volume</t>
  </si>
  <si>
    <t>Profit</t>
  </si>
  <si>
    <t>Revenue</t>
  </si>
  <si>
    <t>Prime Rate</t>
  </si>
  <si>
    <t>Inflation</t>
  </si>
  <si>
    <t>Disposible Income</t>
  </si>
  <si>
    <t>N/A</t>
  </si>
  <si>
    <t>High</t>
  </si>
  <si>
    <t>Low</t>
  </si>
  <si>
    <t>Negative</t>
  </si>
  <si>
    <t>Sector</t>
  </si>
  <si>
    <t>Country</t>
  </si>
  <si>
    <t>Canada</t>
  </si>
  <si>
    <t>Medium</t>
  </si>
  <si>
    <t>Product Type</t>
  </si>
  <si>
    <t xml:space="preserve">Common </t>
  </si>
  <si>
    <t>ETF</t>
  </si>
  <si>
    <t>USA</t>
  </si>
  <si>
    <t>Europe</t>
  </si>
  <si>
    <t>Real Estate</t>
  </si>
  <si>
    <t>Energy</t>
  </si>
  <si>
    <t>Finance</t>
  </si>
  <si>
    <t>Manufacturing</t>
  </si>
  <si>
    <t>Retail</t>
  </si>
  <si>
    <t>Tech</t>
  </si>
  <si>
    <t>Food</t>
  </si>
  <si>
    <t>//</t>
  </si>
  <si>
    <t>Study</t>
  </si>
  <si>
    <t>ER - Full</t>
  </si>
  <si>
    <t>STD - Full2</t>
  </si>
  <si>
    <t>Market Cap2</t>
  </si>
  <si>
    <t>Profit2</t>
  </si>
  <si>
    <t>Revenue2</t>
  </si>
  <si>
    <t>42.01 B</t>
  </si>
  <si>
    <t>15.69 B</t>
  </si>
  <si>
    <t>Good?</t>
  </si>
  <si>
    <t>6.85 B</t>
  </si>
  <si>
    <t>22.98 M</t>
  </si>
  <si>
    <t>9.47 B</t>
  </si>
  <si>
    <t>2.65 B</t>
  </si>
  <si>
    <t>39572.352 Billion</t>
  </si>
  <si>
    <t>14.171 Billion</t>
  </si>
  <si>
    <t>6070.103 Billion</t>
  </si>
  <si>
    <t>2063.324 Billion</t>
  </si>
  <si>
    <t>1.64 B</t>
  </si>
  <si>
    <t>302.29 Billion</t>
  </si>
  <si>
    <t>5.48 B</t>
  </si>
  <si>
    <t>3548.056 Billion</t>
  </si>
  <si>
    <t>181434.153 Billion</t>
  </si>
  <si>
    <t>0.329 Billion</t>
  </si>
  <si>
    <t>20.7 B</t>
  </si>
  <si>
    <t>128.039 Billion</t>
  </si>
  <si>
    <t>30.98 B</t>
  </si>
  <si>
    <t>23.24 B</t>
  </si>
  <si>
    <t>STD</t>
  </si>
  <si>
    <t>ROYAL BANK OF CANADA (XTSE:RY)</t>
  </si>
  <si>
    <t>MCAN Mortgage Corporation (XTSE:MKP)</t>
  </si>
  <si>
    <t>THE BANK OF NOVA SCOTIA (XTSE:BNS)</t>
  </si>
  <si>
    <t>CELESTICA INC. (XTSE:CLS)</t>
  </si>
  <si>
    <t>Premium Brands Holdings Corporation (XTSE:PBH)</t>
  </si>
  <si>
    <t>Capgemini SE (XPAR:CAP)</t>
  </si>
  <si>
    <t>Carrefour SA (XPAR:CA)</t>
  </si>
  <si>
    <t>Allianz SE (XFRA:ALV)</t>
  </si>
  <si>
    <t>Nestle Ltd. (XSWX:NESN)</t>
  </si>
  <si>
    <t>JPMORGAN CHASE &amp; CO. (XNYS:JPM)</t>
  </si>
  <si>
    <t>53711.994 Billion</t>
  </si>
  <si>
    <t>19773.085 Billion</t>
  </si>
  <si>
    <t>Betapro CrOil InvLvDlyBear ETF (XTSE:HOD)</t>
  </si>
  <si>
    <t>95.36 B</t>
  </si>
  <si>
    <t>590523.073 Billion</t>
  </si>
  <si>
    <t>APPLE INC. (XNAS:AAPL)</t>
  </si>
  <si>
    <t>1.38 B</t>
  </si>
  <si>
    <t>2876.228 Billion</t>
  </si>
  <si>
    <t>REALTY INCOME CORPORATION (XNYS:O)</t>
  </si>
  <si>
    <t>Broad</t>
  </si>
  <si>
    <t>606.276 Billion</t>
  </si>
  <si>
    <t>iShares S&amp;P/TSX 60 Index ETF (XTSE:XIU)</t>
  </si>
  <si>
    <t>BMO NASDAQ 100 Hedged Idx ETF (XTSE:ZQQ)</t>
  </si>
  <si>
    <t>282.219 Billion</t>
  </si>
  <si>
    <t>198.289 Billion</t>
  </si>
  <si>
    <t>iShares:US Indust (BATS:IYJ)</t>
  </si>
  <si>
    <t>Sel Sector:Energy SPDR (ARCX:XLE)</t>
  </si>
  <si>
    <t>2163.676 Billion</t>
  </si>
  <si>
    <t>Mean</t>
  </si>
  <si>
    <t>ADJ</t>
  </si>
  <si>
    <t>579.51 M</t>
  </si>
  <si>
    <t>LEON'S FURNITURE LIMITED (XTSE:LNF)</t>
  </si>
  <si>
    <t>44.072 Billion</t>
  </si>
  <si>
    <t>47.9B</t>
  </si>
  <si>
    <t>6253.133 Billion</t>
  </si>
  <si>
    <t>TotalEnergies SE (XPAR:TTE)</t>
  </si>
  <si>
    <t>_analysis'</t>
  </si>
  <si>
    <t xml:space="preserve"> '_data'</t>
  </si>
  <si>
    <t xml:space="preserve"> '_download_options'</t>
  </si>
  <si>
    <t xml:space="preserve"> '_earnings'</t>
  </si>
  <si>
    <t xml:space="preserve"> '_earnings_dates'</t>
  </si>
  <si>
    <t xml:space="preserve"> '_expirations'</t>
  </si>
  <si>
    <t xml:space="preserve"> '_fast_info'</t>
  </si>
  <si>
    <t xml:space="preserve"> '_fetch_ticker_tz'</t>
  </si>
  <si>
    <t xml:space="preserve"> '_financials'</t>
  </si>
  <si>
    <t xml:space="preserve"> '_fundamentals'</t>
  </si>
  <si>
    <t xml:space="preserve"> '_funds_data'</t>
  </si>
  <si>
    <t xml:space="preserve"> '_get_ticker_tz'</t>
  </si>
  <si>
    <t xml:space="preserve"> '_holders'</t>
  </si>
  <si>
    <t xml:space="preserve"> '_isin'</t>
  </si>
  <si>
    <t xml:space="preserve"> '_lazy_load_price_history'</t>
  </si>
  <si>
    <t xml:space="preserve"> '_message_handler'</t>
  </si>
  <si>
    <t xml:space="preserve"> '_news'</t>
  </si>
  <si>
    <t xml:space="preserve"> '_options2df'</t>
  </si>
  <si>
    <t xml:space="preserve"> '_price_history'</t>
  </si>
  <si>
    <t xml:space="preserve"> '_quote'</t>
  </si>
  <si>
    <t xml:space="preserve"> '_shares'</t>
  </si>
  <si>
    <t xml:space="preserve"> '_tz'</t>
  </si>
  <si>
    <t xml:space="preserve"> '_underlying'</t>
  </si>
  <si>
    <t xml:space="preserve"> 'actions'</t>
  </si>
  <si>
    <t xml:space="preserve"> 'analyst_price_targets'</t>
  </si>
  <si>
    <t xml:space="preserve"> 'balance_sheet'</t>
  </si>
  <si>
    <t xml:space="preserve"> 'balancesheet'</t>
  </si>
  <si>
    <t xml:space="preserve"> 'basic_info'</t>
  </si>
  <si>
    <t xml:space="preserve"> 'calendar'</t>
  </si>
  <si>
    <t xml:space="preserve"> 'capital_gains'</t>
  </si>
  <si>
    <t xml:space="preserve"> 'cash_flow'</t>
  </si>
  <si>
    <t xml:space="preserve"> 'cashflow'</t>
  </si>
  <si>
    <t xml:space="preserve"> 'dividends'</t>
  </si>
  <si>
    <t xml:space="preserve"> 'earnings'</t>
  </si>
  <si>
    <t xml:space="preserve"> 'earnings_dates'</t>
  </si>
  <si>
    <t xml:space="preserve"> 'earnings_estimate'</t>
  </si>
  <si>
    <t xml:space="preserve"> 'earnings_history'</t>
  </si>
  <si>
    <t xml:space="preserve"> 'eps_revisions'</t>
  </si>
  <si>
    <t xml:space="preserve"> 'eps_trend'</t>
  </si>
  <si>
    <t xml:space="preserve"> 'fast_info'</t>
  </si>
  <si>
    <t xml:space="preserve"> 'financials'</t>
  </si>
  <si>
    <t xml:space="preserve"> 'funds_data'</t>
  </si>
  <si>
    <t xml:space="preserve"> 'get_actions'</t>
  </si>
  <si>
    <t xml:space="preserve"> 'get_analyst_price_targets'</t>
  </si>
  <si>
    <t xml:space="preserve"> 'get_balance_sheet'</t>
  </si>
  <si>
    <t xml:space="preserve"> 'get_balancesheet'</t>
  </si>
  <si>
    <t xml:space="preserve"> 'get_calendar'</t>
  </si>
  <si>
    <t xml:space="preserve"> 'get_capital_gains'</t>
  </si>
  <si>
    <t xml:space="preserve"> 'get_cash_flow'</t>
  </si>
  <si>
    <t xml:space="preserve"> 'get_cashflow'</t>
  </si>
  <si>
    <t xml:space="preserve"> 'get_dividends'</t>
  </si>
  <si>
    <t xml:space="preserve"> 'get_earnings'</t>
  </si>
  <si>
    <t xml:space="preserve"> 'get_earnings_dates'</t>
  </si>
  <si>
    <t xml:space="preserve"> 'get_earnings_estimate'</t>
  </si>
  <si>
    <t xml:space="preserve"> 'get_earnings_history'</t>
  </si>
  <si>
    <t xml:space="preserve"> 'get_eps_revisions'</t>
  </si>
  <si>
    <t xml:space="preserve"> 'get_eps_trend'</t>
  </si>
  <si>
    <t xml:space="preserve"> 'get_fast_info'</t>
  </si>
  <si>
    <t xml:space="preserve"> 'get_financials'</t>
  </si>
  <si>
    <t xml:space="preserve"> 'get_funds_data'</t>
  </si>
  <si>
    <t xml:space="preserve"> 'get_growth_estimates'</t>
  </si>
  <si>
    <t xml:space="preserve"> 'get_history_metadata'</t>
  </si>
  <si>
    <t xml:space="preserve"> 'get_income_stmt'</t>
  </si>
  <si>
    <t xml:space="preserve"> 'get_incomestmt'</t>
  </si>
  <si>
    <t xml:space="preserve"> 'get_info'</t>
  </si>
  <si>
    <t xml:space="preserve"> 'get_insider_purchases'</t>
  </si>
  <si>
    <t xml:space="preserve"> 'get_insider_roster_holders'</t>
  </si>
  <si>
    <t xml:space="preserve"> 'get_insider_transactions'</t>
  </si>
  <si>
    <t xml:space="preserve"> 'get_institutional_holders'</t>
  </si>
  <si>
    <t xml:space="preserve"> 'get_isin'</t>
  </si>
  <si>
    <t xml:space="preserve"> 'get_major_holders'</t>
  </si>
  <si>
    <t xml:space="preserve"> 'get_mutualfund_holders'</t>
  </si>
  <si>
    <t xml:space="preserve"> 'get_news'</t>
  </si>
  <si>
    <t xml:space="preserve"> 'get_recommendations'</t>
  </si>
  <si>
    <t xml:space="preserve"> 'get_recommendations_summary'</t>
  </si>
  <si>
    <t xml:space="preserve"> 'get_revenue_estimate'</t>
  </si>
  <si>
    <t xml:space="preserve"> 'get_sec_filings'</t>
  </si>
  <si>
    <t xml:space="preserve"> 'get_shares'</t>
  </si>
  <si>
    <t xml:space="preserve"> 'get_shares_full'</t>
  </si>
  <si>
    <t xml:space="preserve"> 'get_splits'</t>
  </si>
  <si>
    <t xml:space="preserve"> 'get_sustainability'</t>
  </si>
  <si>
    <t xml:space="preserve"> 'get_upgrades_downgrades'</t>
  </si>
  <si>
    <t xml:space="preserve"> 'growth_estimates'</t>
  </si>
  <si>
    <t xml:space="preserve"> 'history'</t>
  </si>
  <si>
    <t xml:space="preserve"> 'history_metadata'</t>
  </si>
  <si>
    <t xml:space="preserve"> 'income_stmt'</t>
  </si>
  <si>
    <t xml:space="preserve"> 'incomestmt'</t>
  </si>
  <si>
    <t xml:space="preserve"> 'info'</t>
  </si>
  <si>
    <t xml:space="preserve"> 'insider_purchases'</t>
  </si>
  <si>
    <t xml:space="preserve"> 'insider_roster_holders'</t>
  </si>
  <si>
    <t xml:space="preserve"> 'insider_transactions'</t>
  </si>
  <si>
    <t xml:space="preserve"> 'institutional_holders'</t>
  </si>
  <si>
    <t xml:space="preserve"> 'isin'</t>
  </si>
  <si>
    <t xml:space="preserve"> 'live'</t>
  </si>
  <si>
    <t xml:space="preserve"> 'major_holders'</t>
  </si>
  <si>
    <t xml:space="preserve"> 'mutualfund_holders'</t>
  </si>
  <si>
    <t xml:space="preserve"> 'news'</t>
  </si>
  <si>
    <t xml:space="preserve"> 'option_chain'</t>
  </si>
  <si>
    <t xml:space="preserve"> 'options'</t>
  </si>
  <si>
    <t xml:space="preserve"> 'quarterly_balance_sheet'</t>
  </si>
  <si>
    <t xml:space="preserve"> 'quarterly_balancesheet'</t>
  </si>
  <si>
    <t xml:space="preserve"> 'quarterly_cash_flow'</t>
  </si>
  <si>
    <t xml:space="preserve"> 'quarterly_cashflow'</t>
  </si>
  <si>
    <t xml:space="preserve"> 'quarterly_earnings'</t>
  </si>
  <si>
    <t xml:space="preserve"> 'quarterly_financials'</t>
  </si>
  <si>
    <t xml:space="preserve"> 'quarterly_income_stmt'</t>
  </si>
  <si>
    <t xml:space="preserve"> 'quarterly_incomestmt'</t>
  </si>
  <si>
    <t xml:space="preserve"> 'recommendations'</t>
  </si>
  <si>
    <t xml:space="preserve"> 'recommendations_summary'</t>
  </si>
  <si>
    <t xml:space="preserve"> 'revenue_estimate'</t>
  </si>
  <si>
    <t xml:space="preserve"> 'sec_filings'</t>
  </si>
  <si>
    <t xml:space="preserve"> 'session'</t>
  </si>
  <si>
    <t xml:space="preserve"> 'shares'</t>
  </si>
  <si>
    <t xml:space="preserve"> 'splits'</t>
  </si>
  <si>
    <t xml:space="preserve"> 'sustainability'</t>
  </si>
  <si>
    <t xml:space="preserve"> 'ticker'</t>
  </si>
  <si>
    <t xml:space="preserve"> 'ttm_cash_flow'</t>
  </si>
  <si>
    <t xml:space="preserve"> 'ttm_cashflow'</t>
  </si>
  <si>
    <t xml:space="preserve"> 'ttm_financials'</t>
  </si>
  <si>
    <t xml:space="preserve"> 'ttm_income_stmt'</t>
  </si>
  <si>
    <t xml:space="preserve"> 'ttm_incomestmt'</t>
  </si>
  <si>
    <t xml:space="preserve"> 'upgrades_downgrades'</t>
  </si>
  <si>
    <t xml:space="preserve"> 'ws'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</si>
</sst>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u/>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92D050"/>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0">
    <xf numFmtId="0" fontId="0" fillId="0" borderId="0" xfId="0"/>
    <xf numFmtId="0" fontId="3" fillId="0" borderId="0" xfId="0" applyFont="1"/>
    <xf numFmtId="0" fontId="2" fillId="0" borderId="0" xfId="0" applyFont="1"/>
    <xf numFmtId="0" fontId="3" fillId="2" borderId="0" xfId="0" applyFont="1" applyFill="1"/>
    <xf numFmtId="44" fontId="3" fillId="0" borderId="0" xfId="1" applyFont="1"/>
    <xf numFmtId="10" fontId="3" fillId="0" borderId="0" xfId="2" applyNumberFormat="1" applyFont="1"/>
    <xf numFmtId="3" fontId="3" fillId="3" borderId="0" xfId="0" applyNumberFormat="1" applyFont="1" applyFill="1"/>
    <xf numFmtId="0" fontId="3" fillId="3" borderId="0" xfId="0" applyFont="1" applyFill="1"/>
    <xf numFmtId="0" fontId="5" fillId="0" borderId="0" xfId="0" applyFont="1"/>
    <xf numFmtId="0" fontId="0" fillId="0" borderId="0" xfId="0" quotePrefix="1"/>
  </cellXfs>
  <cellStyles count="3">
    <cellStyle name="Currency" xfId="1" builtinId="4"/>
    <cellStyle name="Normal" xfId="0" builtinId="0"/>
    <cellStyle name="Percent" xfId="2" builtinId="5"/>
  </cellStyles>
  <dxfs count="40">
    <dxf>
      <font>
        <color theme="9"/>
      </font>
    </dxf>
    <dxf>
      <font>
        <color rgb="FFFF0000"/>
      </font>
    </dxf>
    <dxf>
      <font>
        <color theme="5"/>
      </font>
    </dxf>
    <dxf>
      <font>
        <color theme="9"/>
      </font>
    </dxf>
    <dxf>
      <font>
        <color rgb="FFFF0000"/>
      </font>
    </dxf>
    <dxf>
      <font>
        <color theme="5"/>
      </font>
    </dxf>
    <dxf>
      <font>
        <color theme="9"/>
      </font>
    </dxf>
    <dxf>
      <font>
        <color rgb="FFFF0000"/>
      </font>
    </dxf>
    <dxf>
      <font>
        <color theme="5"/>
      </font>
    </dxf>
    <dxf>
      <font>
        <color theme="9"/>
      </font>
    </dxf>
    <dxf>
      <font>
        <color rgb="FFFF0000"/>
      </font>
    </dxf>
    <dxf>
      <font>
        <color theme="5"/>
      </font>
    </dxf>
    <dxf>
      <font>
        <color theme="9"/>
      </font>
    </dxf>
    <dxf>
      <font>
        <color rgb="FFFF0000"/>
      </font>
    </dxf>
    <dxf>
      <font>
        <color theme="5"/>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numFmt numFmtId="14" formatCode="0.00%"/>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fill>
        <patternFill patternType="solid">
          <fgColor indexed="64"/>
          <bgColor theme="2"/>
        </patternFill>
      </fill>
    </dxf>
    <dxf>
      <font>
        <b val="0"/>
        <i val="0"/>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Structure" Target="richData/rdsupportingpropertybagstructure.xml"/><Relationship Id="rId5" Type="http://schemas.openxmlformats.org/officeDocument/2006/relationships/sharedStrings" Target="sharedStrings.xml"/><Relationship Id="rId10" Type="http://schemas.microsoft.com/office/2017/06/relationships/richStyles" Target="richData/richStyles.xml"/><Relationship Id="rId4" Type="http://schemas.openxmlformats.org/officeDocument/2006/relationships/styles" Target="styles.xml"/><Relationship Id="rId9" Type="http://schemas.microsoft.com/office/2017/06/relationships/rdArray" Target="richData/rdarray.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
  <a r="1" c="839">
    <v t="i">3</v>
    <v t="i">4</v>
    <v t="i">5</v>
    <v t="i">6</v>
    <v t="i">9</v>
    <v t="i">10</v>
    <v t="i">11</v>
    <v t="i">12</v>
    <v t="i">13</v>
    <v t="i">16</v>
    <v t="i">17</v>
    <v t="i">18</v>
    <v t="i">19</v>
    <v t="i">20</v>
    <v t="i">23</v>
    <v t="i">24</v>
    <v t="i">25</v>
    <v t="i">26</v>
    <v t="i">27</v>
    <v t="i">30</v>
    <v t="i">31</v>
    <v t="i">32</v>
    <v t="i">33</v>
    <v t="i">34</v>
    <v t="i">37</v>
    <v t="i">38</v>
    <v t="i">39</v>
    <v t="i">40</v>
    <v t="i">41</v>
    <v t="i">44</v>
    <v t="i">45</v>
    <v t="i">46</v>
    <v t="i">47</v>
    <v t="i">48</v>
    <v t="i">52</v>
    <v t="i">53</v>
    <v t="i">54</v>
    <v t="i">55</v>
    <v t="i">58</v>
    <v t="i">59</v>
    <v t="i">60</v>
    <v t="i">61</v>
    <v t="i">62</v>
    <v t="i">65</v>
    <v t="i">66</v>
    <v t="i">67</v>
    <v t="i">68</v>
    <v t="i">69</v>
    <v t="i">72</v>
    <v t="i">73</v>
    <v t="i">74</v>
    <v t="i">75</v>
    <v t="i">76</v>
    <v t="i">79</v>
    <v t="i">80</v>
    <v t="i">81</v>
    <v t="i">82</v>
    <v t="i">83</v>
    <v t="i">86</v>
    <v t="i">87</v>
    <v t="i">88</v>
    <v t="i">89</v>
    <v t="i">90</v>
    <v t="i">93</v>
    <v t="i">94</v>
    <v t="i">95</v>
    <v t="i">96</v>
    <v t="i">97</v>
    <v t="i">100</v>
    <v t="i">101</v>
    <v t="i">102</v>
    <v t="i">103</v>
    <v t="i">107</v>
    <v t="i">108</v>
    <v t="i">109</v>
    <v t="i">110</v>
    <v t="i">111</v>
    <v t="i">114</v>
    <v t="i">115</v>
    <v t="i">116</v>
    <v t="i">117</v>
    <v t="i">118</v>
    <v t="i">121</v>
    <v t="i">122</v>
    <v t="i">123</v>
    <v t="i">124</v>
    <v t="i">125</v>
    <v t="i">128</v>
    <v t="i">129</v>
    <v t="i">130</v>
    <v t="i">131</v>
    <v t="i">132</v>
    <v t="i">135</v>
    <v t="i">136</v>
    <v t="i">137</v>
    <v t="i">138</v>
    <v t="i">139</v>
    <v t="i">143</v>
    <v t="i">144</v>
    <v t="i">145</v>
    <v t="i">146</v>
    <v t="i">149</v>
    <v t="i">150</v>
    <v t="i">151</v>
    <v t="i">152</v>
    <v t="i">153</v>
    <v t="i">156</v>
    <v t="i">157</v>
    <v t="i">158</v>
    <v t="i">159</v>
    <v t="i">160</v>
    <v t="i">163</v>
    <v t="i">164</v>
    <v t="i">165</v>
    <v t="i">166</v>
    <v t="i">167</v>
    <v t="i">170</v>
    <v t="i">171</v>
    <v t="i">172</v>
    <v t="i">173</v>
    <v t="i">174</v>
    <v t="i">177</v>
    <v t="i">178</v>
    <v t="i">179</v>
    <v t="i">180</v>
    <v t="i">184</v>
    <v t="i">185</v>
    <v t="i">186</v>
    <v t="i">187</v>
    <v t="i">188</v>
    <v t="i">191</v>
    <v t="i">192</v>
    <v t="i">193</v>
    <v t="i">194</v>
    <v t="i">195</v>
    <v t="i">198</v>
    <v t="i">199</v>
    <v t="i">200</v>
    <v t="i">201</v>
    <v t="i">202</v>
    <v t="i">205</v>
    <v t="i">206</v>
    <v t="i">207</v>
    <v t="i">208</v>
    <v t="i">209</v>
    <v t="i">213</v>
    <v t="i">214</v>
    <v t="i">215</v>
    <v t="i">216</v>
    <v t="i">219</v>
    <v t="i">220</v>
    <v t="i">221</v>
    <v t="i">222</v>
    <v t="i">223</v>
    <v t="i">226</v>
    <v t="i">227</v>
    <v t="i">228</v>
    <v t="i">229</v>
    <v t="i">230</v>
    <v t="i">233</v>
    <v t="i">234</v>
    <v t="i">235</v>
    <v t="i">236</v>
    <v t="i">237</v>
    <v t="i">240</v>
    <v t="i">241</v>
    <v t="i">242</v>
    <v t="i">243</v>
    <v t="i">244</v>
    <v t="i">248</v>
    <v t="i">249</v>
    <v t="i">250</v>
    <v t="i">251</v>
    <v t="i">254</v>
    <v t="i">255</v>
    <v t="i">256</v>
    <v t="i">257</v>
    <v t="i">258</v>
    <v t="i">261</v>
    <v t="i">262</v>
    <v t="i">263</v>
    <v t="i">264</v>
    <v t="i">265</v>
    <v t="i">268</v>
    <v t="i">269</v>
    <v t="i">270</v>
    <v t="i">275</v>
    <v t="i">276</v>
    <v t="i">277</v>
    <v t="i">278</v>
    <v t="i">279</v>
    <v t="i">283</v>
    <v t="i">284</v>
    <v t="i">285</v>
    <v t="i">286</v>
    <v t="i">289</v>
    <v t="i">290</v>
    <v t="i">291</v>
    <v t="i">292</v>
    <v t="i">293</v>
    <v t="i">296</v>
    <v t="i">297</v>
    <v t="i">298</v>
    <v t="i">299</v>
    <v t="i">300</v>
    <v t="i">303</v>
    <v t="i">304</v>
    <v t="i">305</v>
    <v t="i">306</v>
    <v t="i">307</v>
    <v t="i">310</v>
    <v t="i">311</v>
    <v t="i">312</v>
    <v t="i">313</v>
    <v t="i">314</v>
    <v t="i">317</v>
    <v t="i">318</v>
    <v t="i">319</v>
    <v t="i">320</v>
    <v t="i">321</v>
    <v t="i">324</v>
    <v t="i">325</v>
    <v t="i">326</v>
    <v t="i">327</v>
    <v t="i">328</v>
    <v t="i">331</v>
    <v t="i">332</v>
    <v t="i">333</v>
    <v t="i">334</v>
    <v t="i">335</v>
    <v t="i">338</v>
    <v t="i">339</v>
    <v t="i">340</v>
    <v t="i">341</v>
    <v t="i">342</v>
    <v t="i">345</v>
    <v t="i">346</v>
    <v t="i">347</v>
    <v t="i">348</v>
    <v t="i">349</v>
    <v t="i">352</v>
    <v t="i">353</v>
    <v t="i">354</v>
    <v t="i">355</v>
    <v t="i">356</v>
    <v t="i">361</v>
    <v t="i">362</v>
    <v t="i">363</v>
    <v t="i">367</v>
    <v t="i">368</v>
    <v t="i">369</v>
    <v t="i">370</v>
    <v t="i">373</v>
    <v t="i">374</v>
    <v t="i">375</v>
    <v t="i">376</v>
    <v t="i">377</v>
    <v t="i">380</v>
    <v t="i">381</v>
    <v t="i">382</v>
    <v t="i">383</v>
    <v t="i">384</v>
    <v t="i">387</v>
    <v t="i">388</v>
    <v t="i">389</v>
    <v t="i">390</v>
    <v t="i">391</v>
    <v t="i">394</v>
    <v t="i">395</v>
    <v t="i">396</v>
    <v t="i">397</v>
    <v t="i">398</v>
    <v t="i">401</v>
    <v t="i">402</v>
    <v t="i">403</v>
    <v t="i">404</v>
    <v t="i">405</v>
    <v t="i">408</v>
    <v t="i">409</v>
    <v t="i">410</v>
    <v t="i">411</v>
    <v t="i">412</v>
    <v t="i">416</v>
    <v t="i">417</v>
    <v t="i">418</v>
    <v t="i">419</v>
    <v t="i">422</v>
    <v t="i">423</v>
    <v t="i">424</v>
    <v t="i">425</v>
    <v t="i">426</v>
    <v t="i">429</v>
    <v t="i">430</v>
    <v t="i">431</v>
    <v t="i">432</v>
    <v t="i">433</v>
    <v t="i">436</v>
    <v t="i">437</v>
    <v t="i">438</v>
    <v t="i">439</v>
    <v t="i">440</v>
    <v t="i">443</v>
    <v t="i">444</v>
    <v t="i">445</v>
    <v t="i">446</v>
    <v t="i">447</v>
    <v t="i">450</v>
    <v t="i">451</v>
    <v t="i">452</v>
    <v t="i">453</v>
    <v t="i">454</v>
    <v t="i">457</v>
    <v t="i">458</v>
    <v t="i">459</v>
    <v t="i">460</v>
    <v t="i">464</v>
    <v t="i">465</v>
    <v t="i">466</v>
    <v t="i">467</v>
    <v t="i">468</v>
    <v t="i">471</v>
    <v t="i">472</v>
    <v t="i">473</v>
    <v t="i">474</v>
    <v t="i">475</v>
    <v t="i">478</v>
    <v t="i">479</v>
    <v t="i">480</v>
    <v t="i">481</v>
    <v t="i">482</v>
    <v t="i">485</v>
    <v t="i">486</v>
    <v t="i">487</v>
    <v t="i">488</v>
    <v t="i">489</v>
    <v t="i">492</v>
    <v t="i">493</v>
    <v t="i">494</v>
    <v t="i">495</v>
    <v t="i">496</v>
    <v t="i">499</v>
    <v t="i">500</v>
    <v t="i">501</v>
    <v t="i">502</v>
    <v t="i">503</v>
    <v t="i">507</v>
    <v t="i">508</v>
    <v t="i">509</v>
    <v t="i">510</v>
    <v t="i">513</v>
    <v t="i">514</v>
    <v t="i">515</v>
    <v t="i">516</v>
    <v t="i">517</v>
    <v t="i">520</v>
    <v t="i">521</v>
    <v t="i">522</v>
    <v t="i">523</v>
    <v t="i">524</v>
    <v t="i">527</v>
    <v t="i">528</v>
    <v t="i">529</v>
    <v t="i">530</v>
    <v t="i">531</v>
    <v t="i">534</v>
    <v t="i">535</v>
    <v t="i">536</v>
    <v t="i">537</v>
    <v t="i">538</v>
    <v t="i">541</v>
    <v t="i">542</v>
    <v t="i">543</v>
    <v t="i">544</v>
    <v t="i">545</v>
    <v t="i">549</v>
    <v t="i">550</v>
    <v t="i">551</v>
    <v t="i">552</v>
    <v t="i">555</v>
    <v t="i">556</v>
    <v t="i">557</v>
    <v t="i">558</v>
    <v t="i">559</v>
    <v t="i">562</v>
    <v t="i">563</v>
    <v t="i">564</v>
    <v t="i">565</v>
    <v t="i">566</v>
    <v t="i">569</v>
    <v t="i">570</v>
    <v t="i">571</v>
    <v t="i">572</v>
    <v t="i">573</v>
    <v t="i">576</v>
    <v t="i">577</v>
    <v t="i">578</v>
    <v t="i">579</v>
    <v t="i">580</v>
    <v t="i">584</v>
    <v t="i">585</v>
    <v t="i">586</v>
    <v t="i">587</v>
    <v t="i">590</v>
    <v t="i">591</v>
    <v t="i">592</v>
    <v t="i">593</v>
    <v t="i">594</v>
    <v t="i">597</v>
    <v t="i">598</v>
    <v t="i">599</v>
    <v t="i">600</v>
    <v t="i">601</v>
    <v t="i">604</v>
    <v t="i">605</v>
    <v t="i">606</v>
    <v t="i">607</v>
    <v t="i">608</v>
    <v t="i">612</v>
    <v t="i">613</v>
    <v t="i">614</v>
    <v t="i">615</v>
    <v t="i">618</v>
    <v t="i">619</v>
    <v t="i">620</v>
    <v t="i">621</v>
    <v t="i">622</v>
    <v t="i">625</v>
    <v t="i">626</v>
    <v t="i">627</v>
    <v t="i">628</v>
    <v t="i">629</v>
    <v t="i">632</v>
    <v t="i">633</v>
    <v t="i">634</v>
    <v t="i">635</v>
    <v t="i">636</v>
    <v t="i">639</v>
    <v t="i">640</v>
    <v t="i">641</v>
    <v t="i">642</v>
    <v t="i">643</v>
    <v t="i">647</v>
    <v t="i">648</v>
    <v t="i">649</v>
    <v t="i">650</v>
    <v t="i">653</v>
    <v t="i">654</v>
    <v t="i">655</v>
    <v t="i">656</v>
    <v t="i">657</v>
    <v t="i">660</v>
    <v t="i">661</v>
    <v t="i">662</v>
    <v t="i">663</v>
    <v t="i">664</v>
    <v t="i">667</v>
    <v t="i">668</v>
    <v t="i">669</v>
    <v t="i">670</v>
    <v t="i">671</v>
    <v t="i">674</v>
    <v t="i">675</v>
    <v t="i">676</v>
    <v t="i">677</v>
    <v t="i">678</v>
    <v t="i">681</v>
    <v t="i">682</v>
    <v t="i">683</v>
    <v t="i">684</v>
    <v t="i">685</v>
    <v t="i">688</v>
    <v t="i">689</v>
    <v t="i">690</v>
    <v t="i">691</v>
    <v t="i">692</v>
    <v t="i">695</v>
    <v t="i">696</v>
    <v t="i">697</v>
    <v t="i">698</v>
    <v t="i">699</v>
    <v t="i">702</v>
    <v t="i">703</v>
    <v t="i">704</v>
    <v t="i">705</v>
    <v t="i">706</v>
    <v t="i">709</v>
    <v t="i">710</v>
    <v t="i">711</v>
    <v t="i">712</v>
    <v t="i">713</v>
    <v t="i">716</v>
    <v t="i">717</v>
    <v t="i">718</v>
    <v t="i">719</v>
    <v t="i">720</v>
    <v t="i">725</v>
    <v t="i">726</v>
    <v t="i">727</v>
    <v t="i">731</v>
    <v t="i">732</v>
    <v t="i">733</v>
    <v t="i">734</v>
    <v t="i">737</v>
    <v t="i">738</v>
    <v t="i">739</v>
    <v t="i">740</v>
    <v t="i">741</v>
    <v t="i">744</v>
    <v t="i">745</v>
    <v t="i">746</v>
    <v t="i">747</v>
    <v t="i">748</v>
    <v t="i">751</v>
    <v t="i">752</v>
    <v t="i">753</v>
    <v t="i">754</v>
    <v t="i">755</v>
    <v t="i">758</v>
    <v t="i">759</v>
    <v t="i">760</v>
    <v t="i">761</v>
    <v t="i">762</v>
    <v t="i">765</v>
    <v t="i">766</v>
    <v t="i">767</v>
    <v t="i">768</v>
    <v t="i">769</v>
    <v t="i">772</v>
    <v t="i">773</v>
    <v t="i">774</v>
    <v t="i">775</v>
    <v t="i">776</v>
    <v t="i">780</v>
    <v t="i">781</v>
    <v t="i">782</v>
    <v t="i">783</v>
    <v t="i">786</v>
    <v t="i">787</v>
    <v t="i">788</v>
    <v t="i">789</v>
    <v t="i">790</v>
    <v t="i">793</v>
    <v t="i">794</v>
    <v t="i">795</v>
    <v t="i">796</v>
    <v t="i">797</v>
    <v t="i">800</v>
    <v t="i">801</v>
    <v t="i">802</v>
    <v t="i">803</v>
    <v t="i">804</v>
    <v t="i">807</v>
    <v t="i">808</v>
    <v t="i">809</v>
    <v t="i">810</v>
    <v t="i">811</v>
    <v t="i">814</v>
    <v t="i">815</v>
    <v t="i">816</v>
    <v t="i">817</v>
    <v t="i">821</v>
    <v t="i">822</v>
    <v t="i">823</v>
    <v t="i">824</v>
    <v t="i">825</v>
    <v t="i">828</v>
    <v t="i">829</v>
    <v t="i">830</v>
    <v t="i">831</v>
    <v t="i">832</v>
    <v t="i">835</v>
    <v t="i">836</v>
    <v t="i">837</v>
    <v t="i">838</v>
    <v t="i">839</v>
    <v t="i">842</v>
    <v t="i">843</v>
    <v t="i">844</v>
    <v t="i">845</v>
    <v t="i">846</v>
    <v t="i">849</v>
    <v t="i">850</v>
    <v t="i">851</v>
    <v t="i">852</v>
    <v t="i">853</v>
    <v t="i">856</v>
    <v t="i">857</v>
    <v t="i">858</v>
    <v t="i">859</v>
    <v t="i">860</v>
    <v t="i">863</v>
    <v t="i">864</v>
    <v t="i">865</v>
    <v t="i">866</v>
    <v t="i">867</v>
    <v t="i">871</v>
    <v t="i">872</v>
    <v t="i">873</v>
    <v t="i">874</v>
    <v t="i">877</v>
    <v t="i">878</v>
    <v t="i">879</v>
    <v t="i">880</v>
    <v t="i">881</v>
    <v t="i">884</v>
    <v t="i">885</v>
    <v t="i">886</v>
    <v t="i">887</v>
    <v t="i">888</v>
    <v t="i">891</v>
    <v t="i">892</v>
    <v t="i">893</v>
    <v t="i">894</v>
    <v t="i">895</v>
    <v t="i">898</v>
    <v t="i">899</v>
    <v t="i">900</v>
    <v t="i">901</v>
    <v t="i">902</v>
    <v t="i">905</v>
    <v t="i">906</v>
    <v t="i">907</v>
    <v t="i">908</v>
    <v t="i">909</v>
    <v t="i">913</v>
    <v t="i">914</v>
    <v t="i">915</v>
    <v t="i">916</v>
    <v t="i">919</v>
    <v t="i">920</v>
    <v t="i">921</v>
    <v t="i">922</v>
    <v t="i">923</v>
    <v t="i">926</v>
    <v t="i">927</v>
    <v t="i">928</v>
    <v t="i">929</v>
    <v t="i">930</v>
    <v t="i">933</v>
    <v t="i">934</v>
    <v t="i">935</v>
    <v t="i">936</v>
    <v t="i">937</v>
    <v t="i">940</v>
    <v t="i">941</v>
    <v t="i">942</v>
    <v t="i">943</v>
    <v t="i">944</v>
    <v t="i">948</v>
    <v t="i">949</v>
    <v t="i">950</v>
    <v t="i">951</v>
    <v t="i">954</v>
    <v t="i">955</v>
    <v t="i">956</v>
    <v t="i">957</v>
    <v t="i">958</v>
    <v t="i">961</v>
    <v t="i">962</v>
    <v t="i">963</v>
    <v t="i">964</v>
    <v t="i">965</v>
    <v t="i">968</v>
    <v t="i">969</v>
    <v t="i">970</v>
    <v t="i">971</v>
    <v t="i">972</v>
    <v t="i">976</v>
    <v t="i">977</v>
    <v t="i">978</v>
    <v t="i">979</v>
    <v t="i">982</v>
    <v t="i">983</v>
    <v t="i">984</v>
    <v t="i">985</v>
    <v t="i">986</v>
    <v t="i">989</v>
    <v t="i">990</v>
    <v t="i">991</v>
    <v t="i">992</v>
    <v t="i">993</v>
    <v t="i">996</v>
    <v t="i">997</v>
    <v t="i">998</v>
    <v t="i">999</v>
    <v t="i">1000</v>
    <v t="i">1003</v>
    <v t="i">1004</v>
    <v t="i">1005</v>
    <v t="i">1006</v>
    <v t="i">1007</v>
    <v t="i">1010</v>
    <v t="i">1011</v>
    <v t="i">1012</v>
    <v t="i">1013</v>
    <v t="i">1014</v>
    <v t="i">1018</v>
    <v t="i">1019</v>
    <v t="i">1020</v>
    <v t="i">1021</v>
    <v t="i">1024</v>
    <v t="i">1025</v>
    <v t="i">1026</v>
    <v t="i">1027</v>
    <v t="i">1028</v>
    <v t="i">1031</v>
    <v t="i">1032</v>
    <v t="i">1033</v>
    <v t="i">1034</v>
    <v t="i">1035</v>
    <v t="i">1038</v>
    <v t="i">1039</v>
    <v t="i">1040</v>
    <v t="i">1041</v>
    <v t="i">1042</v>
    <v t="i">1045</v>
    <v t="i">1046</v>
    <v t="i">1047</v>
    <v t="i">1048</v>
    <v t="i">1049</v>
    <v t="i">1052</v>
    <v t="i">1053</v>
    <v t="i">1054</v>
    <v t="i">1055</v>
    <v t="i">1056</v>
    <v t="i">1059</v>
    <v t="i">1060</v>
    <v t="i">1061</v>
    <v t="i">1062</v>
    <v t="i">1063</v>
    <v t="i">1066</v>
    <v t="i">1067</v>
    <v t="i">1068</v>
    <v t="i">1069</v>
    <v t="i">1070</v>
    <v t="i">1073</v>
    <v t="i">1074</v>
    <v t="i">1075</v>
    <v t="i">1076</v>
    <v t="i">1077</v>
    <v t="i">1080</v>
    <v t="i">1081</v>
    <v t="i">1082</v>
    <v t="i">1083</v>
    <v t="i">1084</v>
    <v t="i">1087</v>
    <v t="i">1088</v>
    <v t="i">1091</v>
    <v t="i">1094</v>
    <v t="i">1095</v>
    <v t="i">1097</v>
    <v t="i">1098</v>
    <v t="i">1101</v>
    <v t="i">1102</v>
    <v t="i">1103</v>
    <v t="i">1104</v>
    <v t="i">1105</v>
    <v t="i">1108</v>
    <v t="i">1109</v>
    <v t="i">1110</v>
    <v t="i">1111</v>
    <v t="i">1112</v>
    <v t="i">1115</v>
    <v t="i">1116</v>
    <v t="i">1117</v>
    <v t="i">1118</v>
    <v t="i">1119</v>
    <v t="i">1122</v>
    <v t="i">1123</v>
    <v t="i">1124</v>
    <v t="i">1125</v>
    <v t="i">1126</v>
    <v t="i">1129</v>
    <v t="i">1130</v>
    <v t="i">1131</v>
    <v t="i">1132</v>
    <v t="i">1133</v>
    <v t="i">1136</v>
    <v t="i">1137</v>
    <v t="i">1138</v>
    <v t="i">1139</v>
    <v t="i">1140</v>
    <v t="i">1144</v>
    <v t="i">1145</v>
    <v t="i">1146</v>
    <v t="i">1147</v>
    <v t="i">1150</v>
    <v t="i">1151</v>
    <v t="i">1152</v>
    <v t="i">1153</v>
    <v t="i">1154</v>
    <v t="i">1157</v>
    <v t="i">1158</v>
    <v t="i">1159</v>
    <v t="i">1160</v>
    <v t="i">1161</v>
    <v t="i">1164</v>
    <v t="i">1165</v>
    <v t="i">1166</v>
    <v t="i">1167</v>
    <v t="i">1168</v>
    <v t="i">1171</v>
    <v t="i">1172</v>
    <v t="i">1173</v>
    <v t="i">1174</v>
    <v t="i">1175</v>
    <v t="i">1178</v>
    <v t="i">1179</v>
    <v t="i">1180</v>
    <v t="i">1181</v>
    <v t="i">1182</v>
    <v t="i">1185</v>
    <v t="i">1186</v>
    <v t="i">1187</v>
    <v t="i">1188</v>
    <v t="i">1189</v>
    <v t="i">1192</v>
    <v t="i">1193</v>
    <v t="i">1194</v>
    <v t="i">1195</v>
    <v t="i">1196</v>
    <v t="i">1199</v>
    <v t="i">1200</v>
    <v t="i">1201</v>
    <v t="i">1202</v>
    <v t="i">1206</v>
    <v t="i">1207</v>
    <v t="i">1208</v>
    <v t="i">1209</v>
    <v t="i">1210</v>
    <v t="i">1213</v>
    <v t="i">1214</v>
    <v t="i">1215</v>
    <v t="i">1216</v>
    <v t="i">1217</v>
    <v t="i">1220</v>
    <v t="i">1221</v>
    <v t="i">1222</v>
    <v t="i">1223</v>
  </a>
  <a r="1" c="839">
    <v>27.35</v>
    <v>27.68</v>
    <v>29.1</v>
    <v>29.88</v>
    <v>29.824999999999999</v>
    <v>30.355</v>
    <v>30.855</v>
    <v>31.454999999999998</v>
    <v>32.590000000000003</v>
    <v>33.07</v>
    <v>33.04</v>
    <v>33.130000000000003</v>
    <v>33.024999999999999</v>
    <v>31.97</v>
    <v>31.15</v>
    <v>31.995000000000001</v>
    <v>32.075000000000003</v>
    <v>32.630000000000003</v>
    <v>32.484999999999999</v>
    <v>32.33</v>
    <v>33.274999999999999</v>
    <v>33.454999999999998</v>
    <v>33.465000000000003</v>
    <v>34.15</v>
    <v>33.799999999999997</v>
    <v>32.130000000000003</v>
    <v>32.515000000000001</v>
    <v>32.840000000000003</v>
    <v>33.799999999999997</v>
    <v>33.524999999999999</v>
    <v>33.53</v>
    <v>34.215000000000003</v>
    <v>34.244999999999997</v>
    <v>33.094999999999999</v>
    <v>33.33</v>
    <v>33.26</v>
    <v>33.6</v>
    <v>34.770000000000003</v>
    <v>35.405000000000001</v>
    <v>35.68</v>
    <v>36.409999999999997</v>
    <v>36.244999999999997</v>
    <v>37.520000000000003</v>
    <v>38.155000000000001</v>
    <v>38.49</v>
    <v>37.104999999999997</v>
    <v>38.46</v>
    <v>38.814999999999998</v>
    <v>37.104999999999997</v>
    <v>36.914999999999999</v>
    <v>37.325000000000003</v>
    <v>38.715000000000003</v>
    <v>38.200000000000003</v>
    <v>39.384999999999998</v>
    <v>38.805</v>
    <v>39.734999999999999</v>
    <v>39.445</v>
    <v>39.68</v>
    <v>38.954999999999998</v>
    <v>38.9</v>
    <v>39.094999999999999</v>
    <v>38.704999999999998</v>
    <v>39.445</v>
    <v>39.99</v>
    <v>39.1</v>
    <v>39</v>
    <v>39.67</v>
    <v>40.4</v>
    <v>39.43</v>
    <v>40.75</v>
    <v>41.13</v>
    <v>41.5</v>
    <v>42.34</v>
    <v>42.25</v>
    <v>42.975000000000001</v>
    <v>41.545000000000002</v>
    <v>40.615000000000002</v>
    <v>39.024999999999999</v>
    <v>38.865000000000002</v>
    <v>39.445</v>
    <v>40.075000000000003</v>
    <v>39.755000000000003</v>
    <v>39.4</v>
    <v>40.954999999999998</v>
    <v>41.81</v>
    <v>40.950000000000003</v>
    <v>41.02</v>
    <v>38.08</v>
    <v>38.04</v>
    <v>38.020000000000003</v>
    <v>37.53</v>
    <v>39.31</v>
    <v>40.450000000000003</v>
    <v>40.39</v>
    <v>39.39</v>
    <v>39.594999999999999</v>
    <v>39.664999999999999</v>
    <v>41.23</v>
    <v>41.65</v>
    <v>42.034999999999997</v>
    <v>42.494999999999997</v>
    <v>43.52</v>
    <v>41.854999999999997</v>
    <v>42.715000000000003</v>
    <v>42.84</v>
    <v>42.594999999999999</v>
    <v>42.01</v>
    <v>42.99</v>
    <v>42.89</v>
    <v>42.335000000000001</v>
    <v>41.414999999999999</v>
    <v>39.700000000000003</v>
    <v>39.24</v>
    <v>38.590000000000003</v>
    <v>35.994999999999997</v>
    <v>34.174999999999997</v>
    <v>34.825000000000003</v>
    <v>35.484999999999999</v>
    <v>33.68</v>
    <v>32.299999999999997</v>
    <v>32.57</v>
    <v>34.369999999999997</v>
    <v>35.914999999999999</v>
    <v>35.075000000000003</v>
    <v>34.585000000000001</v>
    <v>35.924999999999997</v>
    <v>33.450000000000003</v>
    <v>31.475000000000001</v>
    <v>32.365000000000002</v>
    <v>31.97</v>
    <v>31.855</v>
    <v>31.195</v>
    <v>30.84</v>
    <v>30.545000000000002</v>
    <v>30.79</v>
    <v>31.664999999999999</v>
    <v>32.204999999999998</v>
    <v>32.884999999999998</v>
    <v>32.479999999999997</v>
    <v>32.164999999999999</v>
    <v>33.06</v>
    <v>32.805</v>
    <v>33.685000000000002</v>
    <v>34.164999999999999</v>
    <v>35.354999999999997</v>
    <v>34.79</v>
    <v>33.450000000000003</v>
    <v>32.704999999999998</v>
    <v>33.619999999999997</v>
    <v>33.72</v>
    <v>33.93</v>
    <v>34.42</v>
    <v>35.655000000000001</v>
    <v>35.93</v>
    <v>35.32</v>
    <v>34.880000000000003</v>
    <v>35.200000000000003</v>
    <v>36.21</v>
    <v>36.195</v>
    <v>35.664999999999999</v>
    <v>36.335000000000001</v>
    <v>36.68</v>
    <v>37.31</v>
    <v>37.08</v>
    <v>37.700000000000003</v>
    <v>36.365000000000002</v>
    <v>36</v>
    <v>35.46</v>
    <v>36.134999999999998</v>
    <v>35.36</v>
    <v>34.44</v>
    <v>34.79</v>
    <v>35.950000000000003</v>
    <v>36.53</v>
    <v>36.08</v>
    <v>36.935000000000002</v>
    <v>35.784999999999997</v>
    <v>35.755000000000003</v>
    <v>35.744999999999997</v>
    <v>35.6</v>
    <v>34.755000000000003</v>
    <v>34.270000000000003</v>
    <v>31.86</v>
    <v>30.77</v>
    <v>31.094999999999999</v>
    <v>31.75</v>
    <v>34.17</v>
    <v>36.174999999999997</v>
    <v>36.615000000000002</v>
    <v>37.119999999999997</v>
    <v>37.68</v>
    <v>36.43</v>
    <v>36.255000000000003</v>
    <v>37.58</v>
    <v>36.784999999999997</v>
    <v>36.76</v>
    <v>36.594999999999999</v>
    <v>38.11</v>
    <v>39.064999999999998</v>
    <v>40.020000000000003</v>
    <v>40.22</v>
    <v>40.4</v>
    <v>40.76</v>
    <v>40.700000000000003</v>
    <v>40.685000000000002</v>
    <v>40.854999999999997</v>
    <v>41.115000000000002</v>
    <v>41.045000000000002</v>
    <v>41.22</v>
    <v>41.225000000000001</v>
    <v>41.24</v>
    <v>40.81</v>
    <v>39.854999999999997</v>
    <v>40.604999999999997</v>
    <v>41.07</v>
    <v>40.53</v>
    <v>41.4</v>
    <v>40.450000000000003</v>
    <v>40.01</v>
    <v>39.975000000000001</v>
    <v>39.924999999999997</v>
    <v>40.61</v>
    <v>40.024999999999999</v>
    <v>40.15</v>
    <v>40.26</v>
    <v>39.865000000000002</v>
    <v>40.354999999999997</v>
    <v>40.155000000000001</v>
    <v>40.17</v>
    <v>40.344999999999999</v>
    <v>38.854999999999997</v>
    <v>37.795000000000002</v>
    <v>37.515000000000001</v>
    <v>37.284999999999997</v>
    <v>37.325000000000003</v>
    <v>37.545000000000002</v>
    <v>38.270000000000003</v>
    <v>37.94</v>
    <v>37.15</v>
    <v>35.9</v>
    <v>36.295000000000002</v>
    <v>36.67</v>
    <v>37.445</v>
    <v>36.314999999999998</v>
    <v>37.935000000000002</v>
    <v>37.020000000000003</v>
    <v>37.71</v>
    <v>37.594999999999999</v>
    <v>35.645000000000003</v>
    <v>35.234999999999999</v>
    <v>35.31</v>
    <v>36.645000000000003</v>
    <v>36.94</v>
    <v>37.185000000000002</v>
    <v>37.380000000000003</v>
    <v>38.045000000000002</v>
    <v>38.409999999999997</v>
    <v>38.4</v>
    <v>39.125</v>
    <v>39.314999999999998</v>
    <v>40.034999999999997</v>
    <v>40.365000000000002</v>
    <v>40.840000000000003</v>
    <v>40.46</v>
    <v>39.884999999999998</v>
    <v>40.54</v>
    <v>41.375</v>
    <v>40.44</v>
    <v>40.835000000000001</v>
    <v>39.35</v>
    <v>38.515000000000001</v>
    <v>38.865000000000002</v>
    <v>38.844999999999999</v>
    <v>39.664999999999999</v>
    <v>39.869999999999997</v>
    <v>39.659999999999997</v>
    <v>40.465000000000003</v>
    <v>40.729999999999997</v>
    <v>40.174999999999997</v>
    <v>39.79</v>
    <v>39.340000000000003</v>
    <v>37.524999999999999</v>
    <v>37.354999999999997</v>
    <v>37.24</v>
    <v>37.770000000000003</v>
    <v>38.494999999999997</v>
    <v>38.755000000000003</v>
    <v>38.555</v>
    <v>39.375</v>
    <v>40.08</v>
    <v>40.93</v>
    <v>40.590000000000003</v>
    <v>39.695</v>
    <v>39.82</v>
    <v>39.664999999999999</v>
    <v>38.994999999999997</v>
    <v>37.369999999999997</v>
    <v>36.615000000000002</v>
    <v>34.884999999999998</v>
    <v>34.875</v>
    <v>34.325000000000003</v>
    <v>35.21</v>
    <v>36.265000000000001</v>
    <v>35.634999999999998</v>
    <v>35.295000000000002</v>
    <v>35.299999999999997</v>
    <v>35.97</v>
    <v>36.564999999999998</v>
    <v>36.994999999999997</v>
    <v>37.15</v>
    <v>37.395000000000003</v>
    <v>39.700000000000003</v>
    <v>39.72</v>
    <v>39.67</v>
    <v>39.465000000000003</v>
    <v>39.630000000000003</v>
    <v>39.954999999999998</v>
    <v>40.134999999999998</v>
    <v>40.96</v>
    <v>41.424999999999997</v>
    <v>41.115000000000002</v>
    <v>40.92</v>
    <v>40.950000000000003</v>
    <v>40.270000000000003</v>
    <v>40.494999999999997</v>
    <v>40.905000000000001</v>
    <v>40.28</v>
    <v>40.134999999999998</v>
    <v>40.445</v>
    <v>41.28</v>
    <v>40.799999999999997</v>
    <v>38.984999999999999</v>
    <v>38.22</v>
    <v>37.090000000000003</v>
    <v>38.545000000000002</v>
    <v>38.215000000000003</v>
    <v>38.164999999999999</v>
    <v>37.840000000000003</v>
    <v>37.594999999999999</v>
    <v>37.594999999999999</v>
    <v>38.1</v>
    <v>37.174999999999997</v>
    <v>37.67</v>
    <v>37.844999999999999</v>
    <v>38.53</v>
    <v>39.225000000000001</v>
    <v>38.734999999999999</v>
    <v>37.585000000000001</v>
    <v>37.909999999999997</v>
    <v>38.075000000000003</v>
    <v>37.229999999999997</v>
    <v>36.564999999999998</v>
    <v>36.909999999999997</v>
    <v>37.634999999999998</v>
    <v>37.234999999999999</v>
    <v>37.445</v>
    <v>37.594999999999999</v>
    <v>37.484999999999999</v>
    <v>37.634999999999998</v>
    <v>36.734999999999999</v>
    <v>37.340000000000003</v>
    <v>36.965000000000003</v>
    <v>36.76</v>
    <v>36.28</v>
    <v>36.270000000000003</v>
    <v>35.28</v>
    <v>35.99</v>
    <v>35.515000000000001</v>
    <v>35.174999999999997</v>
    <v>35.954999999999998</v>
    <v>35.93</v>
    <v>36.43</v>
    <v>36.865000000000002</v>
    <v>37.24</v>
    <v>37.24</v>
    <v>36.895000000000003</v>
    <v>36.11</v>
    <v>37.085000000000001</v>
    <v>37.195</v>
    <v>37.71</v>
    <v>38.090000000000003</v>
    <v>38.43</v>
    <v>37.435000000000002</v>
    <v>36.840000000000003</v>
    <v>37.92</v>
    <v>38.045000000000002</v>
    <v>38.130000000000003</v>
    <v>38.520000000000003</v>
    <v>39.314999999999998</v>
    <v>39.755000000000003</v>
    <v>39.575000000000003</v>
    <v>39.17</v>
    <v>39.984999999999999</v>
    <v>40.094999999999999</v>
    <v>40.450000000000003</v>
    <v>39.54</v>
    <v>40</v>
    <v>40.755000000000003</v>
    <v>40.884999999999998</v>
    <v>41.155000000000001</v>
    <v>41.32</v>
    <v>41.61</v>
    <v>41.585000000000001</v>
    <v>40.369999999999997</v>
    <v>40.43</v>
    <v>40.935000000000002</v>
    <v>41.7</v>
    <v>41.594999999999999</v>
    <v>41.555</v>
    <v>41.29</v>
    <v>40.774999999999999</v>
    <v>41.405000000000001</v>
    <v>42.43</v>
    <v>43.405000000000001</v>
    <v>43.49</v>
    <v>43.71</v>
    <v>44.164999999999999</v>
    <v>44.56</v>
    <v>44.604999999999997</v>
    <v>44.69</v>
    <v>44.295000000000002</v>
    <v>43.03</v>
    <v>43.884999999999998</v>
    <v>43.575000000000003</v>
    <v>43.71</v>
    <v>43.57</v>
    <v>43.6</v>
    <v>42.97</v>
    <v>42.3</v>
    <v>41.564999999999998</v>
    <v>41.564999999999998</v>
    <v>42.55</v>
    <v>43.555</v>
    <v>44.55</v>
    <v>44.63</v>
    <v>43.92</v>
    <v>43.145000000000003</v>
    <v>43.365000000000002</v>
    <v>41.35</v>
    <v>41.45</v>
    <v>41.98</v>
    <v>44.27</v>
    <v>44.284999999999997</v>
    <v>44.74</v>
    <v>45.594999999999999</v>
    <v>45.89</v>
    <v>45.744999999999997</v>
    <v>45.84</v>
    <v>45.575000000000003</v>
    <v>44.884999999999998</v>
    <v>44.284999999999997</v>
    <v>43.704999999999998</v>
    <v>44.34</v>
    <v>44.37</v>
    <v>44</v>
    <v>44.05</v>
    <v>44.03</v>
    <v>44.854999999999997</v>
    <v>46.645000000000003</v>
    <v>45.774999999999999</v>
    <v>45.56</v>
    <v>43.914999999999999</v>
    <v>43.03</v>
    <v>43.895000000000003</v>
    <v>44.545000000000002</v>
    <v>44.97</v>
    <v>45.395000000000003</v>
    <v>44.725000000000001</v>
    <v>43.994999999999997</v>
    <v>45.64</v>
    <v>45.844999999999999</v>
    <v>45.27</v>
    <v>44.424999999999997</v>
    <v>44.664999999999999</v>
    <v>44.64</v>
    <v>43.524999999999999</v>
    <v>44.37</v>
    <v>45.09</v>
    <v>45.305</v>
    <v>45.814999999999998</v>
    <v>45.16</v>
    <v>45.11</v>
    <v>42.545000000000002</v>
    <v>41.634999999999998</v>
    <v>42.4</v>
    <v>42.39</v>
    <v>41.765000000000001</v>
    <v>42.854999999999997</v>
    <v>43.34</v>
    <v>41.725000000000001</v>
    <v>42.41</v>
    <v>42.88</v>
    <v>42.645000000000003</v>
    <v>43.064999999999998</v>
    <v>43.24</v>
    <v>43.94</v>
    <v>43.22</v>
    <v>43.405000000000001</v>
    <v>43.805</v>
    <v>45.1</v>
    <v>44.49</v>
    <v>44.8</v>
    <v>43.72</v>
    <v>43.63</v>
    <v>43.174999999999997</v>
    <v>43.56</v>
    <v>43.715000000000003</v>
    <v>44.25</v>
    <v>42.88</v>
    <v>42.51</v>
    <v>42.244999999999997</v>
    <v>42.274999999999999</v>
    <v>42.06</v>
    <v>42.23</v>
    <v>42.664999999999999</v>
    <v>43.405000000000001</v>
    <v>43.25</v>
    <v>42.83</v>
    <v>43.555</v>
    <v>43.02</v>
    <v>42.24</v>
    <v>40.81</v>
    <v>40.6</v>
    <v>41.115000000000002</v>
    <v>40.625</v>
    <v>40.765000000000001</v>
    <v>40.93</v>
    <v>41.034999999999997</v>
    <v>40.299999999999997</v>
    <v>40.700000000000003</v>
    <v>42.375</v>
    <v>42.58</v>
    <v>42.715000000000003</v>
    <v>43.95</v>
    <v>44.685000000000002</v>
    <v>44.094999999999999</v>
    <v>44.49</v>
    <v>44.74</v>
    <v>44.954999999999998</v>
    <v>47.27</v>
    <v>48.85</v>
    <v>47.87</v>
    <v>48.48</v>
    <v>48.555</v>
    <v>48.524999999999999</v>
    <v>48.36</v>
    <v>48.63</v>
    <v>48.625</v>
    <v>49.795000000000002</v>
    <v>49.805</v>
    <v>49.14</v>
    <v>49.68</v>
    <v>49.87</v>
    <v>49.76</v>
    <v>50.24</v>
    <v>50.395000000000003</v>
    <v>51.475000000000001</v>
    <v>51.02</v>
    <v>51.22</v>
    <v>51.664999999999999</v>
    <v>52.344999999999999</v>
    <v>53.055</v>
    <v>53.715000000000003</v>
    <v>54.265000000000001</v>
    <v>55.16</v>
    <v>54.83</v>
    <v>55.494999999999997</v>
    <v>56.305</v>
    <v>55.48</v>
    <v>54.52</v>
    <v>53.424999999999997</v>
    <v>53.515000000000001</v>
    <v>53.15</v>
    <v>52.92</v>
    <v>52.655000000000001</v>
    <v>52.585000000000001</v>
    <v>52.63</v>
    <v>52.715000000000003</v>
    <v>52.84</v>
    <v>53.26</v>
    <v>53.414999999999999</v>
    <v>52.16</v>
    <v>51.51</v>
    <v>51.195</v>
    <v>51.05</v>
    <v>51.935000000000002</v>
    <v>52.45</v>
    <v>52.98</v>
    <v>53.04</v>
    <v>52.295000000000002</v>
    <v>52.225000000000001</v>
    <v>51.75</v>
    <v>51.734999999999999</v>
    <v>51.59</v>
    <v>52.45</v>
    <v>52.65</v>
    <v>51.625</v>
    <v>51.774999999999999</v>
    <v>52.33</v>
    <v>52.395000000000003</v>
    <v>52.835000000000001</v>
    <v>51.515000000000001</v>
    <v>51.84</v>
    <v>52.35</v>
    <v>49.954999999999998</v>
    <v>49.034999999999997</v>
    <v>49.024999999999999</v>
    <v>49.21</v>
    <v>48.37</v>
    <v>48.805</v>
    <v>48.92</v>
    <v>48.54</v>
    <v>46.87</v>
    <v>46.62</v>
    <v>46.25</v>
    <v>47.27</v>
    <v>47.23</v>
    <v>47.88</v>
    <v>47.2</v>
    <v>48.73</v>
    <v>48.37</v>
    <v>48.35</v>
    <v>48.83</v>
    <v>48.73</v>
    <v>49.28</v>
    <v>49.82</v>
    <v>49.82</v>
    <v>49.05</v>
    <v>49.07</v>
    <v>48.33</v>
    <v>49.07</v>
    <v>49.86</v>
    <v>49.22</v>
    <v>50.16</v>
    <v>49.15</v>
    <v>48.83</v>
    <v>48.92</v>
    <v>48.32</v>
    <v>48.7</v>
    <v>47.81</v>
    <v>47.59</v>
    <v>47.6</v>
    <v>47.63</v>
    <v>47.24</v>
    <v>47.37</v>
    <v>49.02</v>
    <v>48.48</v>
    <v>46.25</v>
    <v>45.83</v>
    <v>46.12</v>
    <v>47.24</v>
    <v>47.82</v>
    <v>49.1</v>
    <v>49.08</v>
    <v>49.58</v>
    <v>50.49</v>
    <v>50</v>
    <v>49.9</v>
    <v>48.65</v>
    <v>48.5</v>
    <v>48.74</v>
    <v>49.24</v>
    <v>50.46</v>
    <v>49.67</v>
    <v>49.22</v>
    <v>49.79</v>
    <v>48.78</v>
    <v>47.13</v>
    <v>46.2</v>
    <v>45.64</v>
    <v>45.07</v>
    <v>45.4</v>
    <v>43.81</v>
    <v>43.95</v>
    <v>44.3</v>
    <v>43.4</v>
    <v>43.93</v>
    <v>44.68</v>
    <v>44.72</v>
    <v>45.8</v>
    <v>45.25</v>
    <v>45.67</v>
    <v>46.52</v>
    <v>45.46</v>
    <v>43.97</v>
    <v>44.89</v>
    <v>44.91</v>
    <v>46.92</v>
    <v>46.79</v>
    <v>47.82</v>
    <v>48.22</v>
    <v>49.81</v>
    <v>49.61</v>
    <v>50.11</v>
    <v>51.47</v>
    <v>51.71</v>
    <v>48.75</v>
    <v>48.48</v>
    <v>49.25</v>
    <v>49.06</v>
    <v>49.4</v>
    <v>49.02</v>
    <v>48.58</v>
    <v>48.61</v>
    <v>49.39</v>
    <v>48.22</v>
    <v>47.9</v>
    <v>47.5</v>
    <v>47.35</v>
    <v>47.28</v>
    <v>47.63</v>
    <v>47.59</v>
    <v>48.34</v>
    <v>48.26</v>
    <v>47.57</v>
    <v>47.7</v>
    <v>47.07</v>
    <v>46.7</v>
    <v>47.85</v>
    <v>46.61</v>
    <v>47.17</v>
    <v>47.04</v>
    <v>47.21</v>
    <v>48.3</v>
    <v>48.71</v>
    <v>47.59</v>
    <v>46.7</v>
    <v>47.02</v>
    <v>47.52</v>
    <v>47.52</v>
    <v>47.23</v>
    <v>48.14</v>
    <v>46.58</v>
    <v>46.64</v>
    <v>45.66</v>
    <v>45.9</v>
    <v>45.55</v>
    <v>46.06</v>
    <v>45.02</v>
    <v>44.78</v>
    <v>43.95</v>
    <v>43.8</v>
    <v>42.84</v>
    <v>42.48</v>
    <v>42.5</v>
    <v>43.17</v>
    <v>43.47</v>
    <v>43.48</v>
    <v>43.43</v>
    <v>44.38</v>
    <v>45.18</v>
    <v>45.61</v>
    <v>46.23</v>
    <v>47.01</v>
    <v>46.99</v>
    <v>46.91</v>
    <v>47.27</v>
    <v>45.45</v>
    <v>45.26</v>
    <v>45.14</v>
    <v>44.33</v>
    <v>45.01</v>
    <v>46.97</v>
    <v>45.65</v>
    <v>45.39</v>
    <v>45.45</v>
    <v>44.95</v>
    <v>44.53</v>
    <v>43.78</v>
    <v>44.26</v>
    <v>44.8</v>
    <v>44.15</v>
    <v>43.73</v>
    <v>44.4</v>
    <v>44.56</v>
    <v>43.95</v>
    <v>43.42</v>
    <v>43.93</v>
    <v>44.18</v>
    <v>42.9</v>
    <v>43.13</v>
    <v>42.67</v>
    <v>43.1</v>
    <v>43.3</v>
    <v>43.5</v>
    <v>42.66</v>
    <v>41.89</v>
    <v>41.26</v>
    <v>41.08</v>
    <v>40.799999999999997</v>
    <v>40.85</v>
    <v>38.75</v>
    <v>38.979999999999997</v>
    <v>39.409999999999997</v>
    <v>39.950000000000003</v>
    <v>40.74</v>
    <v>40.909999999999997</v>
    <v>41.4</v>
    <v>42.02</v>
    <v>41.39</v>
    <v>42.21</v>
    <v>42.59</v>
    <v>42.85</v>
    <v>44.01</v>
    <v>44.13</v>
    <v>43.47</v>
    <v>44.08</v>
    <v>44.45</v>
    <v>44.69</v>
    <v>44.28</v>
    <v>43.73</v>
    <v>44.28</v>
    <v>44.82</v>
    <v>45.06</v>
    <v>42.05</v>
    <v>39.24</v>
    <v>37.840000000000003</v>
    <v>35.85</v>
    <v>39.26</v>
    <v>36.61</v>
    <v>37.72</v>
    <v>37.99</v>
    <v>38.21</v>
    <v>39.07</v>
    <v>39.880000000000003</v>
    <v>39.619999999999997</v>
    <v>40.520000000000003</v>
    <v>40.22</v>
    <v>40.69</v>
    <v>40.68</v>
    <v>40.9</v>
    <v>40.549999999999997</v>
    <v>39.56</v>
    <v>40</v>
    <v>40.04</v>
    <v>38.67</v>
    <v>39.28</v>
    <v>39.82</v>
    <v>41.82</v>
  </a>
</arrayData>
</file>

<file path=xl/richData/rdrichvalue.xml><?xml version="1.0" encoding="utf-8"?>
<rvData xmlns="http://schemas.microsoft.com/office/spreadsheetml/2017/richdata" count="4">
  <rv s="0">
    <v>https://www.bing.com/financeapi/forcetrigger?t=aaxkec&amp;q=XTSE%3aCNQ&amp;form=skydnc</v>
    <v>Learn more on Bing</v>
  </rv>
  <rv s="1">
    <v>en-CA</v>
    <v>aaxkec</v>
    <v>268435456</v>
    <v>1</v>
    <v>Powered by Refinitiv</v>
    <v>0</v>
    <v>CANADIAN NATURAL RESOURCES LIMITED (XTSE:CNQ)</v>
    <v>2</v>
    <v>3</v>
    <v>Finance</v>
    <v>4</v>
    <v>53.024999999999999</v>
    <v>34.92</v>
    <v>1.5249999999999999</v>
    <v>-1.03</v>
    <v>0</v>
    <v>-2.2925000000000001E-2</v>
    <v>0</v>
    <v>CAD</v>
    <v>Canadian Natural Resources Limited is a senior crude oil and natural gas production company. Its exploration and production segment are focused on North America, in Western Canada, the United Kingdom portion of the North Sea, and Cote d'Ivoire in Offshore Africa. Its Oil Sands Mining and Upgrading segment produces synthetic crude oil through bitumen mining and upgrading operations at Horizon Oil Sands and through its direct and indirect interest in the Athabasca Oil Sands Project (AOSP). Within Western Canada in the Midstream and Refining segment, it maintains certain activities: pipeline operations, an electricity co-generation system, and an investment in the Northwest Redwater Partnership, a general partnership formed to upgrade and refine bitumen in the Province of Alberta. It owns a 70% interest in light crude oil and liquids rich Duvernay assets. It owns 90% of AOSP: the Muskeg River and Jackpine mines, the Scotford Upgrader and the Quest Carbon Capture and Storage facility.</v>
    <v>10640</v>
    <v>Toronto Stock Exchange</v>
    <v>XTSE</v>
    <v>XTSE</v>
    <v>2100, 855-2 Street Sw, CALGARY, AB, T2P 4J8 CA</v>
    <v>44.84</v>
    <v>Oil &amp; Gas</v>
    <v>Stock</v>
    <v>45791.833333333336</v>
    <v>0</v>
    <v>43.87</v>
    <v>91956803200</v>
    <v>CANADIAN NATURAL RESOURCES LIMITED</v>
    <v>CANADIAN NATURAL RESOURCES LIMITED</v>
    <v>44.47</v>
    <v>12.235200000000001</v>
    <v>44.93</v>
    <v>43.9</v>
    <v>43.9</v>
    <v>2094688000</v>
    <v>CNQ</v>
    <v>CANADIAN NATURAL RESOURCES LIMITED (XTSE:CNQ)</v>
    <v>6831437</v>
    <v>8916020</v>
    <v>2015</v>
  </rv>
  <rv s="2">
    <v>1</v>
  </rv>
  <rv s="3">
    <v>5</v>
    <v>aaxkec</v>
    <v>Daily</v>
    <v>44562</v>
    <v>45785</v>
    <v>0</v>
    <v>1</v>
    <v>638822592000000000,638824125150617364,0</v>
    <v>0</v>
    <v>aaxkec</v>
    <v>XTSE:CNQ</v>
    <v>1</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6">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 s="5">
      <v>10</v>
      <v>1</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yyyy/mm/dd\ h:mm"/>
    </x:dxf>
    <x:dxf>
      <x:numFmt numFmtId="14" formatCode="0.00%"/>
    </x:dxf>
    <x:dxf>
      <x:numFmt numFmtId="3" formatCode="#,##0"/>
    </x:dxf>
    <x:dxf>
      <x:numFmt numFmtId="4" formatCode="#,##0.00"/>
    </x:dxf>
    <x:dxf>
      <x:numFmt numFmtId="1" formatCode="0"/>
    </x:dxf>
    <x:dxf>
      <x:numFmt numFmtId="19" formatCode="yyyy/mm/dd"/>
    </x:dxf>
  </dxfs>
  <richProperties>
    <rPr n="NumberFormat" t="s"/>
    <rPr n="IsTitleField" t="b"/>
  </richProperties>
  <richStyles>
    <rSty dxfid="1">
      <rpv i="0">_-[$$-en-CA]* #,##0.00_-;-[$$-en-CA]* #,##0.00_-;_-[$$-en-CA]* "-"??_-;_-@_-</rpv>
    </rSty>
    <rSty dxfid="5">
      <rpv i="0">#,##0.00</rpv>
    </rSty>
    <rSty>
      <rpv i="1">1</rpv>
    </rSty>
    <rSty dxfid="4">
      <rpv i="0">#,##0</rpv>
    </rSty>
    <rSty dxfid="3"/>
    <rSty dxfid="1">
      <rpv i="0">_-[$$-en-CA]* #,##0_-;-[$$-en-CA]* #,##0_-;_-[$$-en-CA]* "-"_-;_-@_-</rpv>
    </rSty>
    <rSty dxfid="2"/>
    <rSty dxfid="6">
      <rpv i="0">0</rpv>
    </rSty>
    <rSty dxfid="0">
      <rpv i="0">0.00</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F8FE14-5DFC-4CB1-AF85-AFFAB686803E}" name="Table1" displayName="Table1" ref="A1:AC21" totalsRowShown="0" headerRowDxfId="39" dataDxfId="38">
  <autoFilter ref="A1:AC21" xr:uid="{F3F8FE14-5DFC-4CB1-AF85-AFFAB686803E}"/>
  <sortState xmlns:xlrd2="http://schemas.microsoft.com/office/spreadsheetml/2017/richdata2" ref="A2:AC21">
    <sortCondition ref="U1:U21"/>
  </sortState>
  <tableColumns count="29">
    <tableColumn id="1" xr3:uid="{9D6148BC-E211-49FE-AB6A-A29E3AD4C0F0}" name="Security"/>
    <tableColumn id="2" xr3:uid="{4E743018-6176-4319-8725-5BB6385BAA28}" name="ER- Full"/>
    <tableColumn id="3" xr3:uid="{0B662381-4C00-4A08-856A-F06A788F1611}" name="Beta - Full" dataDxfId="37"/>
    <tableColumn id="4" xr3:uid="{662D956B-4174-46B2-A6D9-A87A56EFB5A0}" name="Corr - Full" dataDxfId="36"/>
    <tableColumn id="5" xr3:uid="{88B71241-C153-448F-A9D7-C32CB0B68060}" name="STD - Full"/>
    <tableColumn id="6" xr3:uid="{5FD8AC50-4490-472B-BE17-E1782E7BF3A4}" name="Er - Short" dataDxfId="35"/>
    <tableColumn id="7" xr3:uid="{82426D68-633B-4283-A618-418CB7171635}" name="Beta - Short" dataDxfId="34"/>
    <tableColumn id="8" xr3:uid="{1EE9D8D3-E9F1-4E5C-AD83-A7D6A3421C9B}" name="Corr - Short" dataDxfId="33"/>
    <tableColumn id="9" xr3:uid="{0B436B94-DB9E-49D9-994F-FA6C8B90E9BF}" name="STD - Short" dataDxfId="32"/>
    <tableColumn id="10" xr3:uid="{91375906-5523-4D28-8468-BC361307942E}" name="Market Cap"/>
    <tableColumn id="11" xr3:uid="{E7908EB0-FD4A-4FA8-975D-98E62FC07F77}" name="P/E" dataDxfId="31"/>
    <tableColumn id="12" xr3:uid="{2F57FFDB-126F-429E-860D-B6F6F342525D}" name="Sharpe" dataDxfId="30"/>
    <tableColumn id="13" xr3:uid="{80E219F0-FEB1-4836-820E-450E9745C42B}" name="Volume" dataDxfId="29"/>
    <tableColumn id="14" xr3:uid="{02644BC1-ED5B-41D2-B523-9DB3FF99BC77}" name="Profit"/>
    <tableColumn id="15" xr3:uid="{B0D7C28C-29AB-417B-AA32-42FA50B368A2}" name="Revenue"/>
    <tableColumn id="16" xr3:uid="{417F4D2B-A7AF-4B5B-BE31-A9ACFE7EE0A7}" name="Prime Rate" dataDxfId="28"/>
    <tableColumn id="17" xr3:uid="{3B9F8341-FFE4-4755-92F6-21FC0E65147A}" name="Inflation" dataDxfId="27"/>
    <tableColumn id="18" xr3:uid="{AA633730-F16D-4129-AB98-32B0D51BBB3D}" name="Disposible Income" dataDxfId="26"/>
    <tableColumn id="19" xr3:uid="{CA336109-034E-4C74-970D-72B8B77B74B6}" name="Product Type" dataDxfId="25"/>
    <tableColumn id="20" xr3:uid="{482B8BA2-F6CB-44DE-89C3-3716EA622B53}" name="Sector" dataDxfId="24"/>
    <tableColumn id="21" xr3:uid="{72D89ECD-9EAA-4B93-8B8D-C1162EE751F8}" name="Country" dataDxfId="23"/>
    <tableColumn id="22" xr3:uid="{664859A3-F3D7-4F65-A8A9-DD7222FDA4A7}" name="//" dataDxfId="22"/>
    <tableColumn id="23" xr3:uid="{4AED8F77-D471-4483-80AA-B87D7FEF81D5}" name="Study" dataDxfId="21"/>
    <tableColumn id="24" xr3:uid="{E29637CC-E86C-443F-9BEF-A10239C0332C}" name="ER - Full" dataDxfId="20"/>
    <tableColumn id="25" xr3:uid="{79AFB621-AADF-46C7-93D5-E6235660120F}" name="STD - Full2" dataDxfId="19">
      <calculatedColumnFormula array="1">_xlfn.LET(
_xlpm.data,_xlfn.STOCKHISTORY(Table1[[#This Row],[Study]],"2022-01-01","2025-05-08",0,0,1),
_xlpm.n,ROWS(_xlpm.data),
_xlpm.STD,_xlfn.STDEV.S(_xlpm.data),
_xlpm.STD/_FV(Table1[[#This Row],[Study]],"Price"))</calculatedColumnFormula>
    </tableColumn>
    <tableColumn id="26" xr3:uid="{01443510-B6B6-46AE-A16C-F4B1479ABE34}" name="Market Cap2" dataDxfId="18" dataCellStyle="Currency">
      <calculatedColumnFormula array="1">ROUND((_FV(Table1[[#This Row],[Study]],"Market cap",TRUE)*_FV(Table1[[#This Row],[Study]],"Price"))/1000000000,3) &amp; " Billion"</calculatedColumnFormula>
    </tableColumn>
    <tableColumn id="27" xr3:uid="{134C4E54-76D7-4CDD-90DD-DA9309C194BA}" name="Profit2" dataDxfId="17" dataCellStyle="Percent"/>
    <tableColumn id="28" xr3:uid="{82B15FE4-1D22-4B27-9E7F-22A26F47AA3B}" name="Revenue2" dataDxfId="16"/>
    <tableColumn id="30" xr3:uid="{232D1A2D-3AFA-4CFA-894C-7591810559F2}" name="Good?" dataDxfId="15"/>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6"/>
  <sheetViews>
    <sheetView tabSelected="1" workbookViewId="0">
      <selection activeCell="W22" sqref="W22"/>
    </sheetView>
  </sheetViews>
  <sheetFormatPr defaultRowHeight="14.5" x14ac:dyDescent="0.35"/>
  <cols>
    <col min="1" max="1" width="9.7265625" customWidth="1"/>
    <col min="2" max="2" width="9.1796875" customWidth="1"/>
    <col min="3" max="3" width="9.36328125" hidden="1" customWidth="1"/>
    <col min="4" max="4" width="9.08984375" hidden="1" customWidth="1"/>
    <col min="5" max="5" width="10.6328125" customWidth="1"/>
    <col min="6" max="6" width="8.6328125" hidden="1" customWidth="1"/>
    <col min="7" max="7" width="10.7265625" hidden="1" customWidth="1"/>
    <col min="8" max="8" width="10.54296875" hidden="1" customWidth="1"/>
    <col min="9" max="9" width="10.08984375" hidden="1" customWidth="1"/>
    <col min="10" max="10" width="12.54296875" customWidth="1"/>
    <col min="11" max="11" width="4.90625" hidden="1" customWidth="1"/>
    <col min="12" max="12" width="6.81640625" hidden="1" customWidth="1"/>
    <col min="13" max="13" width="7.6328125" hidden="1" customWidth="1"/>
    <col min="14" max="14" width="7.6328125" customWidth="1"/>
    <col min="15" max="15" width="10.36328125" customWidth="1"/>
    <col min="16" max="16" width="10.1796875" hidden="1" customWidth="1"/>
    <col min="17" max="17" width="8.1796875" hidden="1" customWidth="1"/>
    <col min="18" max="18" width="16.7265625" hidden="1" customWidth="1"/>
    <col min="19" max="19" width="13.90625" customWidth="1"/>
    <col min="20" max="20" width="14.26953125" bestFit="1" customWidth="1"/>
    <col min="21" max="21" width="9.54296875" customWidth="1"/>
    <col min="22" max="22" width="4.90625" bestFit="1" customWidth="1"/>
    <col min="23" max="23" width="50.1796875" bestFit="1" customWidth="1"/>
    <col min="24" max="24" width="9.90625" customWidth="1"/>
    <col min="25" max="25" width="12" bestFit="1" customWidth="1"/>
    <col min="26" max="26" width="22.453125" bestFit="1" customWidth="1"/>
    <col min="27" max="27" width="9" bestFit="1" customWidth="1"/>
    <col min="28" max="28" width="11.7265625" bestFit="1" customWidth="1"/>
    <col min="29" max="29" width="9.90625" bestFit="1" customWidth="1"/>
  </cols>
  <sheetData>
    <row r="1" spans="1:29"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26</v>
      </c>
      <c r="T1" s="2" t="s">
        <v>22</v>
      </c>
      <c r="U1" s="2" t="s">
        <v>23</v>
      </c>
      <c r="V1" s="2" t="s">
        <v>38</v>
      </c>
      <c r="W1" s="2" t="s">
        <v>39</v>
      </c>
      <c r="X1" s="2" t="s">
        <v>40</v>
      </c>
      <c r="Y1" s="2" t="s">
        <v>41</v>
      </c>
      <c r="Z1" s="2" t="s">
        <v>42</v>
      </c>
      <c r="AA1" s="2" t="s">
        <v>43</v>
      </c>
      <c r="AB1" s="2" t="s">
        <v>44</v>
      </c>
      <c r="AC1" s="2" t="s">
        <v>47</v>
      </c>
    </row>
    <row r="2" spans="1:29" x14ac:dyDescent="0.35">
      <c r="A2">
        <v>3</v>
      </c>
      <c r="B2" t="s">
        <v>19</v>
      </c>
      <c r="C2" s="1" t="s">
        <v>18</v>
      </c>
      <c r="D2" s="1" t="s">
        <v>18</v>
      </c>
      <c r="E2" t="s">
        <v>25</v>
      </c>
      <c r="F2" s="1" t="s">
        <v>18</v>
      </c>
      <c r="G2" s="1" t="s">
        <v>18</v>
      </c>
      <c r="H2" s="1" t="s">
        <v>18</v>
      </c>
      <c r="I2" s="1" t="s">
        <v>18</v>
      </c>
      <c r="J2" t="s">
        <v>25</v>
      </c>
      <c r="K2" s="1" t="s">
        <v>18</v>
      </c>
      <c r="L2" s="1" t="s">
        <v>18</v>
      </c>
      <c r="M2" s="1" t="s">
        <v>18</v>
      </c>
      <c r="N2" t="s">
        <v>19</v>
      </c>
      <c r="O2" t="s">
        <v>19</v>
      </c>
      <c r="P2" s="1" t="s">
        <v>18</v>
      </c>
      <c r="Q2" s="1" t="s">
        <v>18</v>
      </c>
      <c r="R2" s="1" t="s">
        <v>18</v>
      </c>
      <c r="S2" s="1" t="s">
        <v>27</v>
      </c>
      <c r="T2" s="1" t="s">
        <v>32</v>
      </c>
      <c r="U2" t="s">
        <v>24</v>
      </c>
      <c r="V2" s="3"/>
      <c r="W2" s="1" t="e" vm="1">
        <v>#VALUE!</v>
      </c>
      <c r="X2" s="5" cm="1">
        <f t="array" aca="1" ref="X2" ca="1">_xlfn.LET(
_xlpm.data,_xlfn.STOCKHISTORY(Table1[[#This Row],[Study]],"2022-01-01","2025-05-08",0,0,1),
_xlpm.n,ROWS(_xlpm.data),
_xlpm.diff,_xlfn.BYROW(_xlfn.SEQUENCE(_xlpm.n,1,1,1),_xlfn.LAMBDA(_xlpm.r,IF(_xlpm.r=1,0,(INDEX(_xlpm.data,_xlpm.r)-INDEX(_xlpm.data,_xlpm.r-1))/INDEX(_xlpm.data,_xlpm.r-1)))),
(AVERAGE(_xlpm.diff)+1)^252-1) +0.0355</f>
        <v>0.22917643795598455</v>
      </c>
      <c r="Y2" s="5" cm="1">
        <f t="array" aca="1" ref="Y2" ca="1">_xlfn.LET(
_xlpm.data,_xlfn.STOCKHISTORY(Table1[[#This Row],[Study]],"2022-01-01","2025-05-08",0,0,1),
_xlpm.n,ROWS(_xlpm.data),
_xlpm.STD,_xlfn.STDEV.S(_xlpm.data),
_xlpm.STD/_FV(Table1[[#This Row],[Study]],"Price"))</f>
        <v>0.12352549643760981</v>
      </c>
      <c r="Z2" s="4" t="str" cm="1">
        <f t="array" aca="1" ref="Z2" ca="1">ROUND((_FV(Table1[[#This Row],[Study]],"Market cap",TRUE)*_FV(Table1[[#This Row],[Study]],"Price"))/1000000000,3) &amp; " Billion"</f>
        <v>4036.904 Billion</v>
      </c>
      <c r="AA2" s="5">
        <v>0.12038014783526925</v>
      </c>
      <c r="AB2" s="1" t="s">
        <v>50</v>
      </c>
      <c r="AC2" s="7"/>
    </row>
    <row r="3" spans="1:29" x14ac:dyDescent="0.35">
      <c r="A3">
        <v>9</v>
      </c>
      <c r="B3" t="s">
        <v>20</v>
      </c>
      <c r="C3" s="1" t="s">
        <v>18</v>
      </c>
      <c r="D3" s="1" t="s">
        <v>18</v>
      </c>
      <c r="E3" t="s">
        <v>20</v>
      </c>
      <c r="F3" s="1" t="s">
        <v>18</v>
      </c>
      <c r="G3" s="1" t="s">
        <v>18</v>
      </c>
      <c r="H3" s="1" t="s">
        <v>18</v>
      </c>
      <c r="I3" s="1" t="s">
        <v>18</v>
      </c>
      <c r="J3" t="s">
        <v>25</v>
      </c>
      <c r="K3" s="1" t="s">
        <v>18</v>
      </c>
      <c r="L3" s="1" t="s">
        <v>18</v>
      </c>
      <c r="M3" s="1" t="s">
        <v>18</v>
      </c>
      <c r="N3" t="s">
        <v>19</v>
      </c>
      <c r="O3" t="s">
        <v>25</v>
      </c>
      <c r="P3" s="1" t="s">
        <v>18</v>
      </c>
      <c r="Q3" s="1" t="s">
        <v>18</v>
      </c>
      <c r="R3" s="1" t="s">
        <v>18</v>
      </c>
      <c r="S3" s="1" t="s">
        <v>27</v>
      </c>
      <c r="T3" s="1" t="s">
        <v>33</v>
      </c>
      <c r="U3" t="s">
        <v>24</v>
      </c>
      <c r="V3" s="3"/>
      <c r="W3" s="1" t="s">
        <v>67</v>
      </c>
      <c r="X3" s="5">
        <v>0.10957361639785858</v>
      </c>
      <c r="Y3" s="5">
        <v>0.10324333128010388</v>
      </c>
      <c r="Z3" s="4" t="s">
        <v>52</v>
      </c>
      <c r="AA3" s="5">
        <v>0.32695984703632885</v>
      </c>
      <c r="AB3" s="1" t="s">
        <v>46</v>
      </c>
      <c r="AC3" s="7"/>
    </row>
    <row r="4" spans="1:29" x14ac:dyDescent="0.35">
      <c r="A4">
        <v>17</v>
      </c>
      <c r="B4" t="s">
        <v>20</v>
      </c>
      <c r="C4" s="1" t="s">
        <v>18</v>
      </c>
      <c r="D4" s="1" t="s">
        <v>18</v>
      </c>
      <c r="E4" t="s">
        <v>25</v>
      </c>
      <c r="F4" s="1" t="s">
        <v>18</v>
      </c>
      <c r="G4" s="1" t="s">
        <v>18</v>
      </c>
      <c r="H4" s="1" t="s">
        <v>18</v>
      </c>
      <c r="I4" s="1" t="s">
        <v>18</v>
      </c>
      <c r="J4" t="s">
        <v>20</v>
      </c>
      <c r="K4" s="1" t="s">
        <v>18</v>
      </c>
      <c r="L4" s="1" t="s">
        <v>18</v>
      </c>
      <c r="M4" s="1" t="s">
        <v>18</v>
      </c>
      <c r="N4" t="s">
        <v>20</v>
      </c>
      <c r="O4" t="s">
        <v>20</v>
      </c>
      <c r="P4" s="1" t="s">
        <v>18</v>
      </c>
      <c r="Q4" s="1" t="s">
        <v>18</v>
      </c>
      <c r="R4" s="1" t="s">
        <v>18</v>
      </c>
      <c r="S4" s="1" t="s">
        <v>27</v>
      </c>
      <c r="T4" s="1" t="s">
        <v>35</v>
      </c>
      <c r="U4" t="s">
        <v>24</v>
      </c>
      <c r="V4" s="3"/>
      <c r="W4" s="1" t="s">
        <v>98</v>
      </c>
      <c r="X4" s="5">
        <v>9.7534140264153329E-2</v>
      </c>
      <c r="Y4" s="5">
        <v>0.14573250198534332</v>
      </c>
      <c r="Z4" s="4" t="s">
        <v>99</v>
      </c>
      <c r="AA4" s="5">
        <f>23.82/579.51</f>
        <v>4.1103691049334784E-2</v>
      </c>
      <c r="AB4" s="1" t="s">
        <v>97</v>
      </c>
      <c r="AC4" s="1"/>
    </row>
    <row r="5" spans="1:29" x14ac:dyDescent="0.35">
      <c r="A5">
        <v>1</v>
      </c>
      <c r="B5" t="s">
        <v>19</v>
      </c>
      <c r="C5" s="1" t="s">
        <v>18</v>
      </c>
      <c r="D5" s="1" t="s">
        <v>18</v>
      </c>
      <c r="E5" t="s">
        <v>20</v>
      </c>
      <c r="F5" s="1" t="s">
        <v>18</v>
      </c>
      <c r="G5" s="1" t="s">
        <v>18</v>
      </c>
      <c r="H5" s="1" t="s">
        <v>18</v>
      </c>
      <c r="I5" s="1" t="s">
        <v>18</v>
      </c>
      <c r="J5" t="s">
        <v>20</v>
      </c>
      <c r="K5" s="1" t="s">
        <v>18</v>
      </c>
      <c r="L5" s="1" t="s">
        <v>18</v>
      </c>
      <c r="M5" s="1" t="s">
        <v>18</v>
      </c>
      <c r="N5" t="s">
        <v>19</v>
      </c>
      <c r="O5" t="s">
        <v>20</v>
      </c>
      <c r="P5" s="1" t="s">
        <v>18</v>
      </c>
      <c r="Q5" s="1" t="s">
        <v>18</v>
      </c>
      <c r="R5" s="1" t="s">
        <v>18</v>
      </c>
      <c r="S5" s="1" t="s">
        <v>27</v>
      </c>
      <c r="T5" s="1" t="s">
        <v>31</v>
      </c>
      <c r="U5" t="s">
        <v>24</v>
      </c>
      <c r="V5" s="3"/>
      <c r="W5" s="1" t="s">
        <v>68</v>
      </c>
      <c r="X5" s="5">
        <v>0.12770549493055444</v>
      </c>
      <c r="Y5" s="5">
        <v>6.8167900758093175E-2</v>
      </c>
      <c r="Z5" s="4" t="s">
        <v>53</v>
      </c>
      <c r="AA5" s="5">
        <v>0.33594429939077458</v>
      </c>
      <c r="AB5" s="1" t="s">
        <v>49</v>
      </c>
      <c r="AC5" s="7"/>
    </row>
    <row r="6" spans="1:29" x14ac:dyDescent="0.35">
      <c r="A6">
        <v>5</v>
      </c>
      <c r="B6" t="s">
        <v>21</v>
      </c>
      <c r="C6" s="1" t="s">
        <v>18</v>
      </c>
      <c r="D6" s="1" t="s">
        <v>18</v>
      </c>
      <c r="E6" t="s">
        <v>25</v>
      </c>
      <c r="F6" s="1" t="s">
        <v>18</v>
      </c>
      <c r="G6" s="1" t="s">
        <v>18</v>
      </c>
      <c r="H6" s="1" t="s">
        <v>18</v>
      </c>
      <c r="I6" s="1" t="s">
        <v>18</v>
      </c>
      <c r="J6" t="s">
        <v>25</v>
      </c>
      <c r="K6" s="1" t="s">
        <v>18</v>
      </c>
      <c r="L6" s="1" t="s">
        <v>18</v>
      </c>
      <c r="M6" s="1" t="s">
        <v>18</v>
      </c>
      <c r="N6" t="s">
        <v>19</v>
      </c>
      <c r="O6" t="s">
        <v>20</v>
      </c>
      <c r="P6" s="1" t="s">
        <v>18</v>
      </c>
      <c r="Q6" s="1" t="s">
        <v>18</v>
      </c>
      <c r="R6" s="1" t="s">
        <v>18</v>
      </c>
      <c r="S6" s="1" t="s">
        <v>27</v>
      </c>
      <c r="T6" s="1" t="s">
        <v>33</v>
      </c>
      <c r="U6" t="s">
        <v>24</v>
      </c>
      <c r="V6" s="3"/>
      <c r="W6" s="1" t="s">
        <v>69</v>
      </c>
      <c r="X6" s="5">
        <v>-2.6986573167989344E-3</v>
      </c>
      <c r="Y6" s="5">
        <v>0.12428126429671636</v>
      </c>
      <c r="Z6" s="4" t="s">
        <v>54</v>
      </c>
      <c r="AA6" s="5">
        <v>0.16788321167883211</v>
      </c>
      <c r="AB6" s="1" t="s">
        <v>48</v>
      </c>
      <c r="AC6" s="7"/>
    </row>
    <row r="7" spans="1:29" x14ac:dyDescent="0.35">
      <c r="A7">
        <v>7</v>
      </c>
      <c r="B7" t="s">
        <v>19</v>
      </c>
      <c r="C7" s="1" t="s">
        <v>18</v>
      </c>
      <c r="D7" s="1" t="s">
        <v>18</v>
      </c>
      <c r="E7" t="s">
        <v>19</v>
      </c>
      <c r="F7" s="1" t="s">
        <v>18</v>
      </c>
      <c r="G7" s="1" t="s">
        <v>18</v>
      </c>
      <c r="H7" s="1" t="s">
        <v>18</v>
      </c>
      <c r="I7" s="1" t="s">
        <v>18</v>
      </c>
      <c r="J7" t="s">
        <v>25</v>
      </c>
      <c r="K7" s="1" t="s">
        <v>18</v>
      </c>
      <c r="L7" s="1" t="s">
        <v>18</v>
      </c>
      <c r="M7" s="1" t="s">
        <v>18</v>
      </c>
      <c r="N7" t="s">
        <v>20</v>
      </c>
      <c r="O7" t="s">
        <v>20</v>
      </c>
      <c r="P7" s="1" t="s">
        <v>18</v>
      </c>
      <c r="Q7" s="1" t="s">
        <v>18</v>
      </c>
      <c r="R7" s="1" t="s">
        <v>18</v>
      </c>
      <c r="S7" s="1" t="s">
        <v>27</v>
      </c>
      <c r="T7" s="1" t="s">
        <v>34</v>
      </c>
      <c r="U7" t="s">
        <v>24</v>
      </c>
      <c r="V7" s="3"/>
      <c r="W7" s="1" t="s">
        <v>70</v>
      </c>
      <c r="X7" s="5">
        <v>1.2327841208308099</v>
      </c>
      <c r="Y7" s="5">
        <v>0.3305293913359672</v>
      </c>
      <c r="Z7" s="4" t="s">
        <v>55</v>
      </c>
      <c r="AA7" s="5">
        <v>3.2528301886792454E-2</v>
      </c>
      <c r="AB7" s="1" t="s">
        <v>51</v>
      </c>
      <c r="AC7" s="7"/>
    </row>
    <row r="8" spans="1:29" x14ac:dyDescent="0.35">
      <c r="A8">
        <v>13</v>
      </c>
      <c r="B8" t="s">
        <v>21</v>
      </c>
      <c r="C8" s="1" t="s">
        <v>18</v>
      </c>
      <c r="D8" s="1" t="s">
        <v>18</v>
      </c>
      <c r="E8" t="s">
        <v>25</v>
      </c>
      <c r="F8" s="1" t="s">
        <v>18</v>
      </c>
      <c r="G8" s="1" t="s">
        <v>18</v>
      </c>
      <c r="H8" s="1" t="s">
        <v>18</v>
      </c>
      <c r="I8" s="1" t="s">
        <v>18</v>
      </c>
      <c r="J8" t="s">
        <v>20</v>
      </c>
      <c r="K8" s="1" t="s">
        <v>18</v>
      </c>
      <c r="L8" s="1" t="s">
        <v>18</v>
      </c>
      <c r="M8" s="1" t="s">
        <v>18</v>
      </c>
      <c r="N8" t="s">
        <v>20</v>
      </c>
      <c r="O8" t="s">
        <v>20</v>
      </c>
      <c r="P8" s="1" t="s">
        <v>18</v>
      </c>
      <c r="Q8" s="1" t="s">
        <v>18</v>
      </c>
      <c r="R8" s="1" t="s">
        <v>18</v>
      </c>
      <c r="S8" s="1" t="s">
        <v>27</v>
      </c>
      <c r="T8" s="1" t="s">
        <v>37</v>
      </c>
      <c r="U8" t="s">
        <v>24</v>
      </c>
      <c r="V8" s="3"/>
      <c r="W8" s="1" t="s">
        <v>71</v>
      </c>
      <c r="X8" s="5">
        <v>-9.5082626846582294E-2</v>
      </c>
      <c r="Y8" s="5">
        <v>0.13097425587848299</v>
      </c>
      <c r="Z8" s="4" t="s">
        <v>57</v>
      </c>
      <c r="AA8" s="5">
        <v>2.27439024390244E-2</v>
      </c>
      <c r="AB8" s="1" t="s">
        <v>56</v>
      </c>
      <c r="AC8" s="7"/>
    </row>
    <row r="9" spans="1:29" x14ac:dyDescent="0.35">
      <c r="A9">
        <v>15</v>
      </c>
      <c r="B9" t="s">
        <v>21</v>
      </c>
      <c r="C9" s="1" t="s">
        <v>18</v>
      </c>
      <c r="D9" s="1" t="s">
        <v>18</v>
      </c>
      <c r="E9" t="s">
        <v>19</v>
      </c>
      <c r="F9" s="1" t="s">
        <v>18</v>
      </c>
      <c r="G9" s="1" t="s">
        <v>18</v>
      </c>
      <c r="H9" s="1" t="s">
        <v>18</v>
      </c>
      <c r="I9" s="1" t="s">
        <v>18</v>
      </c>
      <c r="J9" t="s">
        <v>20</v>
      </c>
      <c r="K9" s="1" t="s">
        <v>18</v>
      </c>
      <c r="L9" s="1" t="s">
        <v>18</v>
      </c>
      <c r="M9" s="1" t="s">
        <v>18</v>
      </c>
      <c r="N9" t="s">
        <v>18</v>
      </c>
      <c r="O9" t="s">
        <v>18</v>
      </c>
      <c r="P9" s="1" t="s">
        <v>18</v>
      </c>
      <c r="Q9" s="1" t="s">
        <v>18</v>
      </c>
      <c r="R9" s="1" t="s">
        <v>18</v>
      </c>
      <c r="S9" s="1" t="s">
        <v>28</v>
      </c>
      <c r="T9" s="1" t="s">
        <v>32</v>
      </c>
      <c r="U9" t="s">
        <v>24</v>
      </c>
      <c r="V9" s="3"/>
      <c r="W9" s="1" t="s">
        <v>79</v>
      </c>
      <c r="X9" s="5">
        <v>-0.13527376796922086</v>
      </c>
      <c r="Y9" s="5">
        <v>0.50444891930786739</v>
      </c>
      <c r="Z9" s="4" t="s">
        <v>61</v>
      </c>
      <c r="AA9" s="5" t="s">
        <v>18</v>
      </c>
      <c r="AB9" s="1" t="s">
        <v>18</v>
      </c>
      <c r="AC9" s="7"/>
    </row>
    <row r="10" spans="1:29" x14ac:dyDescent="0.35">
      <c r="A10">
        <v>19</v>
      </c>
      <c r="B10" t="s">
        <v>20</v>
      </c>
      <c r="C10" s="1" t="s">
        <v>18</v>
      </c>
      <c r="D10" s="1" t="s">
        <v>18</v>
      </c>
      <c r="E10" t="s">
        <v>20</v>
      </c>
      <c r="F10" s="1" t="s">
        <v>18</v>
      </c>
      <c r="G10" s="1" t="s">
        <v>18</v>
      </c>
      <c r="H10" s="1" t="s">
        <v>18</v>
      </c>
      <c r="I10" s="1" t="s">
        <v>18</v>
      </c>
      <c r="J10" t="s">
        <v>20</v>
      </c>
      <c r="K10" s="1" t="s">
        <v>18</v>
      </c>
      <c r="L10" s="1" t="s">
        <v>18</v>
      </c>
      <c r="M10" s="1" t="s">
        <v>18</v>
      </c>
      <c r="N10" t="s">
        <v>18</v>
      </c>
      <c r="O10" t="s">
        <v>18</v>
      </c>
      <c r="P10" s="1" t="s">
        <v>18</v>
      </c>
      <c r="Q10" s="1" t="s">
        <v>18</v>
      </c>
      <c r="R10" s="1" t="s">
        <v>18</v>
      </c>
      <c r="S10" s="1" t="s">
        <v>28</v>
      </c>
      <c r="T10" s="1" t="s">
        <v>86</v>
      </c>
      <c r="U10" t="s">
        <v>24</v>
      </c>
      <c r="V10" s="3"/>
      <c r="W10" s="1" t="s">
        <v>88</v>
      </c>
      <c r="X10" s="5">
        <v>9.0498230648182604E-2</v>
      </c>
      <c r="Y10" s="5">
        <v>7.4979167923199197E-2</v>
      </c>
      <c r="Z10" s="4" t="s">
        <v>87</v>
      </c>
      <c r="AA10" s="5" t="s">
        <v>18</v>
      </c>
      <c r="AB10" s="1" t="s">
        <v>18</v>
      </c>
      <c r="AC10" s="7"/>
    </row>
    <row r="11" spans="1:29" x14ac:dyDescent="0.35">
      <c r="A11">
        <v>11</v>
      </c>
      <c r="B11" t="s">
        <v>20</v>
      </c>
      <c r="C11" s="1" t="s">
        <v>18</v>
      </c>
      <c r="D11" s="1" t="s">
        <v>18</v>
      </c>
      <c r="E11" t="s">
        <v>25</v>
      </c>
      <c r="F11" s="1" t="s">
        <v>18</v>
      </c>
      <c r="G11" s="1" t="s">
        <v>18</v>
      </c>
      <c r="H11" s="1" t="s">
        <v>18</v>
      </c>
      <c r="I11" s="1" t="s">
        <v>18</v>
      </c>
      <c r="J11" t="s">
        <v>20</v>
      </c>
      <c r="K11" s="1" t="s">
        <v>18</v>
      </c>
      <c r="L11" s="1" t="s">
        <v>18</v>
      </c>
      <c r="M11" s="1" t="s">
        <v>18</v>
      </c>
      <c r="N11" t="s">
        <v>18</v>
      </c>
      <c r="O11" t="s">
        <v>18</v>
      </c>
      <c r="P11" s="1" t="s">
        <v>18</v>
      </c>
      <c r="Q11" s="1" t="s">
        <v>18</v>
      </c>
      <c r="R11" s="1" t="s">
        <v>18</v>
      </c>
      <c r="S11" s="1" t="s">
        <v>28</v>
      </c>
      <c r="T11" s="1" t="s">
        <v>36</v>
      </c>
      <c r="U11" t="s">
        <v>24</v>
      </c>
      <c r="V11" s="3"/>
      <c r="W11" s="1" t="s">
        <v>89</v>
      </c>
      <c r="X11" s="5">
        <v>7.7608711152207452E-2</v>
      </c>
      <c r="Y11" s="5">
        <v>0.15409386095551053</v>
      </c>
      <c r="Z11" s="4" t="s">
        <v>90</v>
      </c>
      <c r="AA11" s="5" t="s">
        <v>18</v>
      </c>
      <c r="AB11" s="1" t="s">
        <v>18</v>
      </c>
      <c r="AC11" s="7"/>
    </row>
    <row r="12" spans="1:29" x14ac:dyDescent="0.35">
      <c r="A12">
        <v>16</v>
      </c>
      <c r="B12" t="s">
        <v>21</v>
      </c>
      <c r="C12" s="1" t="s">
        <v>18</v>
      </c>
      <c r="D12" s="1" t="s">
        <v>18</v>
      </c>
      <c r="E12" t="s">
        <v>25</v>
      </c>
      <c r="F12" s="1" t="s">
        <v>18</v>
      </c>
      <c r="G12" s="1" t="s">
        <v>18</v>
      </c>
      <c r="H12" s="1" t="s">
        <v>18</v>
      </c>
      <c r="I12" s="1" t="s">
        <v>18</v>
      </c>
      <c r="J12" t="s">
        <v>25</v>
      </c>
      <c r="K12" s="1" t="s">
        <v>18</v>
      </c>
      <c r="L12" s="1" t="s">
        <v>18</v>
      </c>
      <c r="M12" s="1" t="s">
        <v>18</v>
      </c>
      <c r="N12" t="s">
        <v>25</v>
      </c>
      <c r="O12" t="s">
        <v>20</v>
      </c>
      <c r="P12" s="1" t="s">
        <v>18</v>
      </c>
      <c r="Q12" s="1" t="s">
        <v>18</v>
      </c>
      <c r="R12" s="1" t="s">
        <v>18</v>
      </c>
      <c r="S12" s="1" t="s">
        <v>27</v>
      </c>
      <c r="T12" s="1" t="s">
        <v>36</v>
      </c>
      <c r="U12" t="s">
        <v>30</v>
      </c>
      <c r="V12" s="3"/>
      <c r="W12" s="1" t="s">
        <v>72</v>
      </c>
      <c r="X12" s="5">
        <v>-4.8288897374892399E-2</v>
      </c>
      <c r="Y12" s="5">
        <v>0.12944999649722203</v>
      </c>
      <c r="Z12" s="4" t="s">
        <v>59</v>
      </c>
      <c r="AA12" s="5">
        <v>7.6277372262773729E-2</v>
      </c>
      <c r="AB12" s="1" t="s">
        <v>58</v>
      </c>
      <c r="AC12" s="7"/>
    </row>
    <row r="13" spans="1:29" x14ac:dyDescent="0.35">
      <c r="A13">
        <v>20</v>
      </c>
      <c r="B13" t="s">
        <v>20</v>
      </c>
      <c r="C13" s="1" t="s">
        <v>18</v>
      </c>
      <c r="D13" s="1" t="s">
        <v>18</v>
      </c>
      <c r="E13" t="s">
        <v>20</v>
      </c>
      <c r="F13" s="1" t="s">
        <v>18</v>
      </c>
      <c r="G13" s="1" t="s">
        <v>18</v>
      </c>
      <c r="H13" s="1" t="s">
        <v>18</v>
      </c>
      <c r="I13" s="1" t="s">
        <v>18</v>
      </c>
      <c r="J13" t="s">
        <v>20</v>
      </c>
      <c r="K13" s="1" t="s">
        <v>18</v>
      </c>
      <c r="L13" s="1" t="s">
        <v>18</v>
      </c>
      <c r="M13" s="1" t="s">
        <v>18</v>
      </c>
      <c r="N13" t="s">
        <v>25</v>
      </c>
      <c r="O13" t="s">
        <v>25</v>
      </c>
      <c r="P13" s="1" t="s">
        <v>18</v>
      </c>
      <c r="Q13" s="1" t="s">
        <v>18</v>
      </c>
      <c r="R13" s="1" t="s">
        <v>18</v>
      </c>
      <c r="S13" s="1" t="s">
        <v>27</v>
      </c>
      <c r="T13" s="1" t="s">
        <v>32</v>
      </c>
      <c r="U13" t="s">
        <v>30</v>
      </c>
      <c r="V13" s="3"/>
      <c r="W13" s="1" t="s">
        <v>102</v>
      </c>
      <c r="X13" s="5">
        <v>0.10725163465034351</v>
      </c>
      <c r="Y13" s="5">
        <v>0.10357842995417244</v>
      </c>
      <c r="Z13" s="4" t="s">
        <v>101</v>
      </c>
      <c r="AA13" s="5">
        <f>3.85/47.9</f>
        <v>8.0375782881002097E-2</v>
      </c>
      <c r="AB13" s="1" t="s">
        <v>100</v>
      </c>
      <c r="AC13" s="1"/>
    </row>
    <row r="14" spans="1:29" x14ac:dyDescent="0.35">
      <c r="A14">
        <v>8</v>
      </c>
      <c r="B14" t="s">
        <v>20</v>
      </c>
      <c r="C14" s="1" t="s">
        <v>18</v>
      </c>
      <c r="D14" s="1" t="s">
        <v>18</v>
      </c>
      <c r="E14" t="s">
        <v>25</v>
      </c>
      <c r="F14" s="1" t="s">
        <v>18</v>
      </c>
      <c r="G14" s="1" t="s">
        <v>18</v>
      </c>
      <c r="H14" s="1" t="s">
        <v>18</v>
      </c>
      <c r="I14" s="1" t="s">
        <v>18</v>
      </c>
      <c r="J14" t="s">
        <v>20</v>
      </c>
      <c r="K14" s="1" t="s">
        <v>18</v>
      </c>
      <c r="L14" s="1" t="s">
        <v>18</v>
      </c>
      <c r="M14" s="1" t="s">
        <v>18</v>
      </c>
      <c r="N14" t="s">
        <v>20</v>
      </c>
      <c r="O14" t="s">
        <v>25</v>
      </c>
      <c r="P14" s="1" t="s">
        <v>18</v>
      </c>
      <c r="Q14" s="1" t="s">
        <v>18</v>
      </c>
      <c r="R14" s="1" t="s">
        <v>18</v>
      </c>
      <c r="S14" s="1" t="s">
        <v>27</v>
      </c>
      <c r="T14" s="1" t="s">
        <v>35</v>
      </c>
      <c r="U14" t="s">
        <v>30</v>
      </c>
      <c r="V14" s="3"/>
      <c r="W14" s="1" t="s">
        <v>73</v>
      </c>
      <c r="X14" s="5">
        <v>4.856167773558577E-2</v>
      </c>
      <c r="Y14" s="5">
        <v>0.12960053944284625</v>
      </c>
      <c r="Z14" s="4" t="s">
        <v>63</v>
      </c>
      <c r="AA14" s="5">
        <v>6.0386473429951688E-4</v>
      </c>
      <c r="AB14" s="1" t="s">
        <v>62</v>
      </c>
      <c r="AC14" s="7"/>
    </row>
    <row r="15" spans="1:29" x14ac:dyDescent="0.35">
      <c r="A15">
        <v>4</v>
      </c>
      <c r="B15" t="s">
        <v>19</v>
      </c>
      <c r="C15" s="1" t="s">
        <v>18</v>
      </c>
      <c r="D15" s="1" t="s">
        <v>18</v>
      </c>
      <c r="E15" t="s">
        <v>25</v>
      </c>
      <c r="F15" s="1" t="s">
        <v>18</v>
      </c>
      <c r="G15" s="1" t="s">
        <v>18</v>
      </c>
      <c r="H15" s="1" t="s">
        <v>18</v>
      </c>
      <c r="I15" s="1" t="s">
        <v>18</v>
      </c>
      <c r="J15" t="s">
        <v>19</v>
      </c>
      <c r="K15" s="1" t="s">
        <v>18</v>
      </c>
      <c r="L15" s="1" t="s">
        <v>18</v>
      </c>
      <c r="M15" s="1" t="s">
        <v>18</v>
      </c>
      <c r="N15" t="s">
        <v>25</v>
      </c>
      <c r="O15" t="s">
        <v>25</v>
      </c>
      <c r="P15" s="1" t="s">
        <v>18</v>
      </c>
      <c r="Q15" s="1" t="s">
        <v>18</v>
      </c>
      <c r="R15" s="1" t="s">
        <v>18</v>
      </c>
      <c r="S15" s="1" t="s">
        <v>27</v>
      </c>
      <c r="T15" s="1" t="s">
        <v>33</v>
      </c>
      <c r="U15" t="s">
        <v>30</v>
      </c>
      <c r="V15" s="3"/>
      <c r="W15" s="1" t="s">
        <v>74</v>
      </c>
      <c r="X15" s="5">
        <v>0.24996887987953487</v>
      </c>
      <c r="Y15" s="5">
        <v>0.12406453747661836</v>
      </c>
      <c r="Z15" s="4" t="s">
        <v>77</v>
      </c>
      <c r="AA15" s="5">
        <f>2.47/30.98</f>
        <v>7.9728857327307945E-2</v>
      </c>
      <c r="AB15" s="1" t="s">
        <v>64</v>
      </c>
      <c r="AC15" s="7"/>
    </row>
    <row r="16" spans="1:29" x14ac:dyDescent="0.35">
      <c r="A16">
        <v>12</v>
      </c>
      <c r="B16" t="s">
        <v>21</v>
      </c>
      <c r="C16" s="1" t="s">
        <v>18</v>
      </c>
      <c r="D16" s="1" t="s">
        <v>18</v>
      </c>
      <c r="E16" t="s">
        <v>25</v>
      </c>
      <c r="F16" s="1" t="s">
        <v>18</v>
      </c>
      <c r="G16" s="1" t="s">
        <v>18</v>
      </c>
      <c r="H16" s="1" t="s">
        <v>18</v>
      </c>
      <c r="I16" s="1" t="s">
        <v>18</v>
      </c>
      <c r="J16" t="s">
        <v>19</v>
      </c>
      <c r="K16" s="1" t="s">
        <v>18</v>
      </c>
      <c r="L16" s="1" t="s">
        <v>18</v>
      </c>
      <c r="M16" s="1" t="s">
        <v>18</v>
      </c>
      <c r="N16" t="s">
        <v>19</v>
      </c>
      <c r="O16" t="s">
        <v>25</v>
      </c>
      <c r="P16" s="1" t="s">
        <v>18</v>
      </c>
      <c r="Q16" s="1" t="s">
        <v>18</v>
      </c>
      <c r="R16" s="1" t="s">
        <v>18</v>
      </c>
      <c r="S16" s="1" t="s">
        <v>27</v>
      </c>
      <c r="T16" s="1" t="s">
        <v>37</v>
      </c>
      <c r="U16" t="s">
        <v>30</v>
      </c>
      <c r="V16" s="3"/>
      <c r="W16" s="1" t="s">
        <v>75</v>
      </c>
      <c r="X16" s="5">
        <v>-5.9808847565783779E-2</v>
      </c>
      <c r="Y16" s="5">
        <v>0.14993781779730189</v>
      </c>
      <c r="Z16" s="4" t="s">
        <v>78</v>
      </c>
      <c r="AA16" s="5">
        <f>2.62/23.24</f>
        <v>0.11273666092943202</v>
      </c>
      <c r="AB16" s="1" t="s">
        <v>65</v>
      </c>
      <c r="AC16" s="7"/>
    </row>
    <row r="17" spans="1:29" x14ac:dyDescent="0.35">
      <c r="A17">
        <v>10</v>
      </c>
      <c r="B17" t="s">
        <v>19</v>
      </c>
      <c r="C17" s="1" t="s">
        <v>18</v>
      </c>
      <c r="D17" s="1" t="s">
        <v>18</v>
      </c>
      <c r="E17" t="s">
        <v>25</v>
      </c>
      <c r="F17" s="1" t="s">
        <v>18</v>
      </c>
      <c r="G17" s="1" t="s">
        <v>18</v>
      </c>
      <c r="H17" s="1" t="s">
        <v>18</v>
      </c>
      <c r="I17" s="1" t="s">
        <v>18</v>
      </c>
      <c r="J17" t="s">
        <v>19</v>
      </c>
      <c r="K17" s="1" t="s">
        <v>18</v>
      </c>
      <c r="L17" s="1" t="s">
        <v>18</v>
      </c>
      <c r="M17" s="1" t="s">
        <v>18</v>
      </c>
      <c r="N17" t="s">
        <v>19</v>
      </c>
      <c r="O17" t="s">
        <v>19</v>
      </c>
      <c r="P17" s="1" t="s">
        <v>18</v>
      </c>
      <c r="Q17" s="1" t="s">
        <v>18</v>
      </c>
      <c r="R17" s="1" t="s">
        <v>18</v>
      </c>
      <c r="S17" s="1" t="s">
        <v>27</v>
      </c>
      <c r="T17" s="1" t="s">
        <v>33</v>
      </c>
      <c r="U17" t="s">
        <v>29</v>
      </c>
      <c r="V17" s="3"/>
      <c r="W17" s="1" t="s">
        <v>76</v>
      </c>
      <c r="X17" s="5">
        <v>0.21363388196283931</v>
      </c>
      <c r="Y17" s="5">
        <v>0.1748705539457959</v>
      </c>
      <c r="Z17" s="4" t="s">
        <v>60</v>
      </c>
      <c r="AA17" s="5">
        <v>0.34848845512973103</v>
      </c>
      <c r="AB17" s="1" t="s">
        <v>45</v>
      </c>
      <c r="AC17" s="6"/>
    </row>
    <row r="18" spans="1:29" x14ac:dyDescent="0.35">
      <c r="A18">
        <v>14</v>
      </c>
      <c r="B18" t="s">
        <v>20</v>
      </c>
      <c r="C18" s="1" t="s">
        <v>18</v>
      </c>
      <c r="D18" s="1" t="s">
        <v>18</v>
      </c>
      <c r="E18" t="s">
        <v>25</v>
      </c>
      <c r="F18" s="1" t="s">
        <v>18</v>
      </c>
      <c r="G18" s="1" t="s">
        <v>18</v>
      </c>
      <c r="H18" s="1" t="s">
        <v>18</v>
      </c>
      <c r="I18" s="1" t="s">
        <v>18</v>
      </c>
      <c r="J18" t="s">
        <v>19</v>
      </c>
      <c r="K18" s="1" t="s">
        <v>18</v>
      </c>
      <c r="L18" s="1" t="s">
        <v>18</v>
      </c>
      <c r="M18" s="1" t="s">
        <v>18</v>
      </c>
      <c r="N18" t="s">
        <v>19</v>
      </c>
      <c r="O18" t="s">
        <v>19</v>
      </c>
      <c r="P18" s="1" t="s">
        <v>18</v>
      </c>
      <c r="Q18" s="1" t="s">
        <v>18</v>
      </c>
      <c r="R18" s="1" t="s">
        <v>18</v>
      </c>
      <c r="S18" s="1" t="s">
        <v>27</v>
      </c>
      <c r="T18" s="1" t="s">
        <v>36</v>
      </c>
      <c r="U18" t="s">
        <v>29</v>
      </c>
      <c r="V18" s="3"/>
      <c r="W18" s="1" t="s">
        <v>82</v>
      </c>
      <c r="X18" s="5">
        <v>7.347439770338772E-2</v>
      </c>
      <c r="Y18" s="5">
        <v>0.15686719848435435</v>
      </c>
      <c r="Z18" s="4" t="s">
        <v>81</v>
      </c>
      <c r="AA18" s="5">
        <f>24.78/95.36</f>
        <v>0.25985738255033558</v>
      </c>
      <c r="AB18" s="1" t="s">
        <v>80</v>
      </c>
      <c r="AC18" s="7"/>
    </row>
    <row r="19" spans="1:29" x14ac:dyDescent="0.35">
      <c r="A19">
        <v>2</v>
      </c>
      <c r="B19" t="s">
        <v>20</v>
      </c>
      <c r="C19" s="1" t="s">
        <v>18</v>
      </c>
      <c r="D19" s="1" t="s">
        <v>18</v>
      </c>
      <c r="E19" t="s">
        <v>25</v>
      </c>
      <c r="F19" s="1" t="s">
        <v>18</v>
      </c>
      <c r="G19" s="1" t="s">
        <v>18</v>
      </c>
      <c r="H19" s="1" t="s">
        <v>18</v>
      </c>
      <c r="I19" s="1" t="s">
        <v>18</v>
      </c>
      <c r="J19" t="s">
        <v>25</v>
      </c>
      <c r="K19" s="1" t="s">
        <v>18</v>
      </c>
      <c r="L19" s="1" t="s">
        <v>18</v>
      </c>
      <c r="M19" s="1" t="s">
        <v>18</v>
      </c>
      <c r="N19" t="s">
        <v>19</v>
      </c>
      <c r="O19" t="s">
        <v>20</v>
      </c>
      <c r="P19" s="1" t="s">
        <v>18</v>
      </c>
      <c r="Q19" s="1" t="s">
        <v>18</v>
      </c>
      <c r="R19" s="1" t="s">
        <v>18</v>
      </c>
      <c r="S19" s="1" t="s">
        <v>27</v>
      </c>
      <c r="T19" s="1" t="s">
        <v>31</v>
      </c>
      <c r="U19" t="s">
        <v>29</v>
      </c>
      <c r="V19" s="3"/>
      <c r="W19" s="1" t="s">
        <v>85</v>
      </c>
      <c r="X19" s="5">
        <v>1.00720664826055E-2</v>
      </c>
      <c r="Y19" s="5">
        <v>0.110248961390523</v>
      </c>
      <c r="Z19" s="4" t="s">
        <v>84</v>
      </c>
      <c r="AA19" s="5">
        <f>249.82/1380</f>
        <v>0.18102898550724636</v>
      </c>
      <c r="AB19" s="1" t="s">
        <v>83</v>
      </c>
      <c r="AC19" s="7"/>
    </row>
    <row r="20" spans="1:29" x14ac:dyDescent="0.35">
      <c r="A20">
        <v>18</v>
      </c>
      <c r="B20" t="s">
        <v>20</v>
      </c>
      <c r="C20" s="1" t="s">
        <v>18</v>
      </c>
      <c r="D20" s="1" t="s">
        <v>18</v>
      </c>
      <c r="E20" t="s">
        <v>25</v>
      </c>
      <c r="F20" s="1" t="s">
        <v>18</v>
      </c>
      <c r="G20" s="1" t="s">
        <v>18</v>
      </c>
      <c r="H20" s="1" t="s">
        <v>18</v>
      </c>
      <c r="I20" s="1" t="s">
        <v>18</v>
      </c>
      <c r="J20" t="s">
        <v>20</v>
      </c>
      <c r="K20" s="1" t="s">
        <v>18</v>
      </c>
      <c r="L20" s="1" t="s">
        <v>18</v>
      </c>
      <c r="M20" s="1" t="s">
        <v>18</v>
      </c>
      <c r="N20" t="s">
        <v>18</v>
      </c>
      <c r="O20" t="s">
        <v>18</v>
      </c>
      <c r="P20" s="1" t="s">
        <v>18</v>
      </c>
      <c r="Q20" s="1" t="s">
        <v>18</v>
      </c>
      <c r="R20" s="1" t="s">
        <v>18</v>
      </c>
      <c r="S20" s="1" t="s">
        <v>28</v>
      </c>
      <c r="T20" s="1" t="s">
        <v>34</v>
      </c>
      <c r="U20" t="s">
        <v>29</v>
      </c>
      <c r="V20" s="3"/>
      <c r="W20" s="1" t="s">
        <v>92</v>
      </c>
      <c r="X20" s="5">
        <v>8.1975762645665959E-2</v>
      </c>
      <c r="Y20" s="5">
        <v>0.11412718773850329</v>
      </c>
      <c r="Z20" s="4" t="s">
        <v>91</v>
      </c>
      <c r="AA20" s="5" t="s">
        <v>18</v>
      </c>
      <c r="AB20" s="1" t="s">
        <v>18</v>
      </c>
      <c r="AC20" s="7"/>
    </row>
    <row r="21" spans="1:29" x14ac:dyDescent="0.35">
      <c r="A21">
        <v>6</v>
      </c>
      <c r="B21" t="s">
        <v>19</v>
      </c>
      <c r="C21" s="1" t="s">
        <v>18</v>
      </c>
      <c r="D21" s="1" t="s">
        <v>18</v>
      </c>
      <c r="E21" t="s">
        <v>20</v>
      </c>
      <c r="F21" s="1" t="s">
        <v>18</v>
      </c>
      <c r="G21" s="1" t="s">
        <v>18</v>
      </c>
      <c r="H21" s="1" t="s">
        <v>18</v>
      </c>
      <c r="I21" s="1" t="s">
        <v>18</v>
      </c>
      <c r="J21" t="s">
        <v>19</v>
      </c>
      <c r="K21" s="1" t="s">
        <v>18</v>
      </c>
      <c r="L21" s="1" t="s">
        <v>18</v>
      </c>
      <c r="M21" s="1" t="s">
        <v>18</v>
      </c>
      <c r="N21" t="s">
        <v>18</v>
      </c>
      <c r="O21" t="s">
        <v>18</v>
      </c>
      <c r="P21" s="1" t="s">
        <v>18</v>
      </c>
      <c r="Q21" s="1" t="s">
        <v>18</v>
      </c>
      <c r="R21" s="1" t="s">
        <v>18</v>
      </c>
      <c r="S21" s="1" t="s">
        <v>28</v>
      </c>
      <c r="T21" s="1" t="s">
        <v>32</v>
      </c>
      <c r="U21" t="s">
        <v>29</v>
      </c>
      <c r="V21" s="3"/>
      <c r="W21" s="1" t="s">
        <v>93</v>
      </c>
      <c r="X21" s="5">
        <v>0.17988093436454286</v>
      </c>
      <c r="Y21" s="5">
        <v>8.9649515254736287E-2</v>
      </c>
      <c r="Z21" s="4" t="s">
        <v>94</v>
      </c>
      <c r="AA21" s="5" t="s">
        <v>18</v>
      </c>
      <c r="AB21" s="1" t="s">
        <v>18</v>
      </c>
      <c r="AC21" s="7"/>
    </row>
    <row r="23" spans="1:29" x14ac:dyDescent="0.35">
      <c r="B23" s="8"/>
      <c r="C23" s="8"/>
      <c r="D23" s="8"/>
      <c r="E23" s="8"/>
      <c r="J23" s="8"/>
      <c r="K23" s="8"/>
      <c r="L23" s="8"/>
      <c r="M23" s="8"/>
      <c r="N23" s="8"/>
      <c r="O23" s="8"/>
      <c r="P23" s="8"/>
      <c r="Q23" s="8"/>
      <c r="R23" s="8"/>
      <c r="S23" s="8"/>
      <c r="T23" s="8"/>
      <c r="U23" s="8"/>
      <c r="V23" s="8"/>
      <c r="W23" t="s">
        <v>66</v>
      </c>
      <c r="X23">
        <f ca="1">_xlfn.STDEV.P(Table1[ER - Full])</f>
        <v>0.27286523728428447</v>
      </c>
      <c r="Y23">
        <f ca="1">_xlfn.STDEV.P(Table1[STD - Full2])</f>
        <v>9.6240891084494615E-2</v>
      </c>
      <c r="Z23" cm="1">
        <f t="array" aca="1" ref="Z23" ca="1">_xlfn.STDEV.P(_xlfn.NUMBERVALUE(_xlfn.TEXTBEFORE(Table1[Market Cap2]," ")))</f>
        <v>131313.9382490367</v>
      </c>
    </row>
    <row r="24" spans="1:29" x14ac:dyDescent="0.35">
      <c r="W24" t="s">
        <v>95</v>
      </c>
      <c r="X24">
        <f ca="1">AVERAGE(Table1[ER - Full])</f>
        <v>0.12942735952654891</v>
      </c>
      <c r="Y24">
        <f ca="1">AVERAGE(Table1[STD - Full2])</f>
        <v>0.15211854140704839</v>
      </c>
      <c r="Z24" cm="1">
        <f t="array" aca="1" ref="Z24" ca="1">AVERAGE(_xlfn.NUMBERVALUE(_xlfn.TEXTBEFORE(Table1[Market Cap2]," ")))</f>
        <v>45680.088299999996</v>
      </c>
    </row>
    <row r="26" spans="1:29" x14ac:dyDescent="0.35">
      <c r="W26" t="s">
        <v>96</v>
      </c>
      <c r="X26">
        <f ca="1">X23/X24</f>
        <v>2.1082500507036359</v>
      </c>
      <c r="Y26">
        <f t="shared" ref="Y26:Z26" ca="1" si="0">Y23/Y24</f>
        <v>0.63267035165008034</v>
      </c>
      <c r="Z26">
        <f t="shared" ca="1" si="0"/>
        <v>2.8746428287669645</v>
      </c>
    </row>
  </sheetData>
  <sortState xmlns:xlrd2="http://schemas.microsoft.com/office/spreadsheetml/2017/richdata2" ref="J2:K21">
    <sortCondition ref="K2:K21"/>
  </sortState>
  <phoneticPr fontId="4" type="noConversion"/>
  <conditionalFormatting sqref="B2:B21">
    <cfRule type="containsText" dxfId="14" priority="17" operator="containsText" text="Low">
      <formula>NOT(ISERROR(SEARCH("Low",B2)))</formula>
    </cfRule>
    <cfRule type="containsText" dxfId="13" priority="18" operator="containsText" text="Negative">
      <formula>NOT(ISERROR(SEARCH("Negative",B2)))</formula>
    </cfRule>
    <cfRule type="containsText" dxfId="12" priority="19" operator="containsText" text="High">
      <formula>NOT(ISERROR(SEARCH("High",B2)))</formula>
    </cfRule>
  </conditionalFormatting>
  <conditionalFormatting sqref="E2:E21">
    <cfRule type="containsText" dxfId="11" priority="10" operator="containsText" text="Medium">
      <formula>NOT(ISERROR(SEARCH("Medium",E2)))</formula>
    </cfRule>
    <cfRule type="containsText" dxfId="10" priority="11" operator="containsText" text="Low">
      <formula>NOT(ISERROR(SEARCH("Low",E2)))</formula>
    </cfRule>
    <cfRule type="containsText" dxfId="9" priority="12" operator="containsText" text="High">
      <formula>NOT(ISERROR(SEARCH("High",E2)))</formula>
    </cfRule>
  </conditionalFormatting>
  <conditionalFormatting sqref="J2:J21">
    <cfRule type="containsText" dxfId="8" priority="7" operator="containsText" text="Medium">
      <formula>NOT(ISERROR(SEARCH("Medium",J2)))</formula>
    </cfRule>
    <cfRule type="containsText" dxfId="7" priority="8" operator="containsText" text="Low">
      <formula>NOT(ISERROR(SEARCH("Low",J2)))</formula>
    </cfRule>
    <cfRule type="containsText" dxfId="6" priority="9" operator="containsText" text="High">
      <formula>NOT(ISERROR(SEARCH("High",J2)))</formula>
    </cfRule>
  </conditionalFormatting>
  <conditionalFormatting sqref="N2:N21">
    <cfRule type="containsText" dxfId="5" priority="4" operator="containsText" text="Medium">
      <formula>NOT(ISERROR(SEARCH("Medium",N2)))</formula>
    </cfRule>
    <cfRule type="containsText" dxfId="4" priority="5" operator="containsText" text="Low">
      <formula>NOT(ISERROR(SEARCH("Low",N2)))</formula>
    </cfRule>
    <cfRule type="containsText" dxfId="3" priority="6" operator="containsText" text="High">
      <formula>NOT(ISERROR(SEARCH("High",N2)))</formula>
    </cfRule>
  </conditionalFormatting>
  <conditionalFormatting sqref="O2:O21">
    <cfRule type="containsText" dxfId="2" priority="1" operator="containsText" text="Medium">
      <formula>NOT(ISERROR(SEARCH("Medium",O2)))</formula>
    </cfRule>
    <cfRule type="containsText" dxfId="1" priority="2" operator="containsText" text="Low">
      <formula>NOT(ISERROR(SEARCH("Low",O2)))</formula>
    </cfRule>
    <cfRule type="containsText" dxfId="0" priority="3" operator="containsText" text="High">
      <formula>NOT(ISERROR(SEARCH("High",O2)))</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61D95-3805-44E7-9C4B-BB51922A27C9}">
  <dimension ref="A1:C123"/>
  <sheetViews>
    <sheetView topLeftCell="A88" workbookViewId="0">
      <selection activeCell="D26" sqref="D26"/>
    </sheetView>
  </sheetViews>
  <sheetFormatPr defaultRowHeight="14.5" x14ac:dyDescent="0.35"/>
  <sheetData>
    <row r="1" spans="1:3" x14ac:dyDescent="0.35">
      <c r="A1" s="9" t="s">
        <v>103</v>
      </c>
    </row>
    <row r="2" spans="1:3" x14ac:dyDescent="0.35">
      <c r="A2" t="s">
        <v>104</v>
      </c>
    </row>
    <row r="3" spans="1:3" x14ac:dyDescent="0.35">
      <c r="A3" t="s">
        <v>105</v>
      </c>
    </row>
    <row r="4" spans="1:3" x14ac:dyDescent="0.35">
      <c r="A4" t="s">
        <v>106</v>
      </c>
      <c r="C4" s="9"/>
    </row>
    <row r="5" spans="1:3" x14ac:dyDescent="0.35">
      <c r="A5" t="s">
        <v>107</v>
      </c>
    </row>
    <row r="6" spans="1:3" x14ac:dyDescent="0.35">
      <c r="A6" t="s">
        <v>108</v>
      </c>
    </row>
    <row r="7" spans="1:3" x14ac:dyDescent="0.35">
      <c r="A7" t="s">
        <v>109</v>
      </c>
    </row>
    <row r="8" spans="1:3" x14ac:dyDescent="0.35">
      <c r="A8" t="s">
        <v>110</v>
      </c>
    </row>
    <row r="9" spans="1:3" x14ac:dyDescent="0.35">
      <c r="A9" t="s">
        <v>111</v>
      </c>
    </row>
    <row r="10" spans="1:3" x14ac:dyDescent="0.35">
      <c r="A10" t="s">
        <v>112</v>
      </c>
    </row>
    <row r="11" spans="1:3" x14ac:dyDescent="0.35">
      <c r="A11" t="s">
        <v>113</v>
      </c>
    </row>
    <row r="12" spans="1:3" x14ac:dyDescent="0.35">
      <c r="A12" t="s">
        <v>114</v>
      </c>
    </row>
    <row r="13" spans="1:3" x14ac:dyDescent="0.35">
      <c r="A13" t="s">
        <v>115</v>
      </c>
    </row>
    <row r="14" spans="1:3" x14ac:dyDescent="0.35">
      <c r="A14" t="s">
        <v>116</v>
      </c>
    </row>
    <row r="15" spans="1:3" x14ac:dyDescent="0.35">
      <c r="A15" t="s">
        <v>117</v>
      </c>
    </row>
    <row r="16" spans="1:3" x14ac:dyDescent="0.35">
      <c r="A16" t="s">
        <v>118</v>
      </c>
    </row>
    <row r="17" spans="1:1" x14ac:dyDescent="0.35">
      <c r="A17" t="s">
        <v>119</v>
      </c>
    </row>
    <row r="18" spans="1:1" x14ac:dyDescent="0.35">
      <c r="A18" t="s">
        <v>120</v>
      </c>
    </row>
    <row r="19" spans="1:1" x14ac:dyDescent="0.35">
      <c r="A19" t="s">
        <v>121</v>
      </c>
    </row>
    <row r="20" spans="1:1" x14ac:dyDescent="0.35">
      <c r="A20" t="s">
        <v>122</v>
      </c>
    </row>
    <row r="21" spans="1:1" x14ac:dyDescent="0.35">
      <c r="A21" t="s">
        <v>123</v>
      </c>
    </row>
    <row r="22" spans="1:1" x14ac:dyDescent="0.35">
      <c r="A22" t="s">
        <v>124</v>
      </c>
    </row>
    <row r="23" spans="1:1" x14ac:dyDescent="0.35">
      <c r="A23" t="s">
        <v>125</v>
      </c>
    </row>
    <row r="24" spans="1:1" x14ac:dyDescent="0.35">
      <c r="A24" t="s">
        <v>126</v>
      </c>
    </row>
    <row r="25" spans="1:1" x14ac:dyDescent="0.35">
      <c r="A25" t="s">
        <v>127</v>
      </c>
    </row>
    <row r="26" spans="1:1" x14ac:dyDescent="0.35">
      <c r="A26" t="s">
        <v>128</v>
      </c>
    </row>
    <row r="27" spans="1:1" x14ac:dyDescent="0.35">
      <c r="A27" t="s">
        <v>129</v>
      </c>
    </row>
    <row r="28" spans="1:1" x14ac:dyDescent="0.35">
      <c r="A28" t="s">
        <v>130</v>
      </c>
    </row>
    <row r="29" spans="1:1" x14ac:dyDescent="0.35">
      <c r="A29" t="s">
        <v>131</v>
      </c>
    </row>
    <row r="30" spans="1:1" x14ac:dyDescent="0.35">
      <c r="A30" t="s">
        <v>132</v>
      </c>
    </row>
    <row r="31" spans="1:1" x14ac:dyDescent="0.35">
      <c r="A31" t="s">
        <v>133</v>
      </c>
    </row>
    <row r="32" spans="1:1" x14ac:dyDescent="0.35">
      <c r="A32" t="s">
        <v>134</v>
      </c>
    </row>
    <row r="33" spans="1:1" x14ac:dyDescent="0.35">
      <c r="A33" t="s">
        <v>135</v>
      </c>
    </row>
    <row r="34" spans="1:1" x14ac:dyDescent="0.35">
      <c r="A34" t="s">
        <v>136</v>
      </c>
    </row>
    <row r="35" spans="1:1" x14ac:dyDescent="0.35">
      <c r="A35" t="s">
        <v>137</v>
      </c>
    </row>
    <row r="36" spans="1:1" x14ac:dyDescent="0.35">
      <c r="A36" t="s">
        <v>138</v>
      </c>
    </row>
    <row r="37" spans="1:1" x14ac:dyDescent="0.35">
      <c r="A37" t="s">
        <v>139</v>
      </c>
    </row>
    <row r="38" spans="1:1" x14ac:dyDescent="0.35">
      <c r="A38" t="s">
        <v>140</v>
      </c>
    </row>
    <row r="39" spans="1:1" x14ac:dyDescent="0.35">
      <c r="A39" t="s">
        <v>141</v>
      </c>
    </row>
    <row r="40" spans="1:1" x14ac:dyDescent="0.35">
      <c r="A40" t="s">
        <v>142</v>
      </c>
    </row>
    <row r="41" spans="1:1" x14ac:dyDescent="0.35">
      <c r="A41" t="s">
        <v>143</v>
      </c>
    </row>
    <row r="42" spans="1:1" x14ac:dyDescent="0.35">
      <c r="A42" t="s">
        <v>144</v>
      </c>
    </row>
    <row r="43" spans="1:1" x14ac:dyDescent="0.35">
      <c r="A43" t="s">
        <v>145</v>
      </c>
    </row>
    <row r="44" spans="1:1" x14ac:dyDescent="0.35">
      <c r="A44" t="s">
        <v>146</v>
      </c>
    </row>
    <row r="45" spans="1:1" x14ac:dyDescent="0.35">
      <c r="A45" t="s">
        <v>147</v>
      </c>
    </row>
    <row r="46" spans="1:1" x14ac:dyDescent="0.35">
      <c r="A46" t="s">
        <v>148</v>
      </c>
    </row>
    <row r="47" spans="1:1" x14ac:dyDescent="0.35">
      <c r="A47" t="s">
        <v>149</v>
      </c>
    </row>
    <row r="48" spans="1:1" x14ac:dyDescent="0.35">
      <c r="A48" t="s">
        <v>150</v>
      </c>
    </row>
    <row r="49" spans="1:1" x14ac:dyDescent="0.35">
      <c r="A49" t="s">
        <v>151</v>
      </c>
    </row>
    <row r="50" spans="1:1" x14ac:dyDescent="0.35">
      <c r="A50" t="s">
        <v>152</v>
      </c>
    </row>
    <row r="51" spans="1:1" x14ac:dyDescent="0.35">
      <c r="A51" t="s">
        <v>153</v>
      </c>
    </row>
    <row r="52" spans="1:1" x14ac:dyDescent="0.35">
      <c r="A52" t="s">
        <v>154</v>
      </c>
    </row>
    <row r="53" spans="1:1" x14ac:dyDescent="0.35">
      <c r="A53" t="s">
        <v>155</v>
      </c>
    </row>
    <row r="54" spans="1:1" x14ac:dyDescent="0.35">
      <c r="A54" t="s">
        <v>156</v>
      </c>
    </row>
    <row r="55" spans="1:1" x14ac:dyDescent="0.35">
      <c r="A55" t="s">
        <v>157</v>
      </c>
    </row>
    <row r="56" spans="1:1" x14ac:dyDescent="0.35">
      <c r="A56" t="s">
        <v>158</v>
      </c>
    </row>
    <row r="57" spans="1:1" x14ac:dyDescent="0.35">
      <c r="A57" t="s">
        <v>159</v>
      </c>
    </row>
    <row r="58" spans="1:1" x14ac:dyDescent="0.35">
      <c r="A58" t="s">
        <v>160</v>
      </c>
    </row>
    <row r="59" spans="1:1" x14ac:dyDescent="0.35">
      <c r="A59" t="s">
        <v>161</v>
      </c>
    </row>
    <row r="60" spans="1:1" x14ac:dyDescent="0.35">
      <c r="A60" t="s">
        <v>162</v>
      </c>
    </row>
    <row r="61" spans="1:1" x14ac:dyDescent="0.35">
      <c r="A61" t="s">
        <v>163</v>
      </c>
    </row>
    <row r="62" spans="1:1" x14ac:dyDescent="0.35">
      <c r="A62" t="s">
        <v>164</v>
      </c>
    </row>
    <row r="63" spans="1:1" x14ac:dyDescent="0.35">
      <c r="A63" t="s">
        <v>165</v>
      </c>
    </row>
    <row r="64" spans="1:1" x14ac:dyDescent="0.35">
      <c r="A64" t="s">
        <v>166</v>
      </c>
    </row>
    <row r="65" spans="1:1" x14ac:dyDescent="0.35">
      <c r="A65" t="s">
        <v>167</v>
      </c>
    </row>
    <row r="66" spans="1:1" x14ac:dyDescent="0.35">
      <c r="A66" t="s">
        <v>168</v>
      </c>
    </row>
    <row r="67" spans="1:1" x14ac:dyDescent="0.35">
      <c r="A67" t="s">
        <v>169</v>
      </c>
    </row>
    <row r="68" spans="1:1" x14ac:dyDescent="0.35">
      <c r="A68" t="s">
        <v>170</v>
      </c>
    </row>
    <row r="69" spans="1:1" x14ac:dyDescent="0.35">
      <c r="A69" t="s">
        <v>171</v>
      </c>
    </row>
    <row r="70" spans="1:1" x14ac:dyDescent="0.35">
      <c r="A70" t="s">
        <v>172</v>
      </c>
    </row>
    <row r="71" spans="1:1" x14ac:dyDescent="0.35">
      <c r="A71" t="s">
        <v>173</v>
      </c>
    </row>
    <row r="72" spans="1:1" x14ac:dyDescent="0.35">
      <c r="A72" t="s">
        <v>174</v>
      </c>
    </row>
    <row r="73" spans="1:1" x14ac:dyDescent="0.35">
      <c r="A73" t="s">
        <v>175</v>
      </c>
    </row>
    <row r="74" spans="1:1" x14ac:dyDescent="0.35">
      <c r="A74" t="s">
        <v>176</v>
      </c>
    </row>
    <row r="75" spans="1:1" x14ac:dyDescent="0.35">
      <c r="A75" t="s">
        <v>177</v>
      </c>
    </row>
    <row r="76" spans="1:1" x14ac:dyDescent="0.35">
      <c r="A76" t="s">
        <v>178</v>
      </c>
    </row>
    <row r="77" spans="1:1" x14ac:dyDescent="0.35">
      <c r="A77" t="s">
        <v>179</v>
      </c>
    </row>
    <row r="78" spans="1:1" x14ac:dyDescent="0.35">
      <c r="A78" t="s">
        <v>180</v>
      </c>
    </row>
    <row r="79" spans="1:1" x14ac:dyDescent="0.35">
      <c r="A79" t="s">
        <v>181</v>
      </c>
    </row>
    <row r="80" spans="1:1" x14ac:dyDescent="0.35">
      <c r="A80" t="s">
        <v>182</v>
      </c>
    </row>
    <row r="81" spans="1:1" x14ac:dyDescent="0.35">
      <c r="A81" t="s">
        <v>183</v>
      </c>
    </row>
    <row r="82" spans="1:1" x14ac:dyDescent="0.35">
      <c r="A82" t="s">
        <v>184</v>
      </c>
    </row>
    <row r="83" spans="1:1" x14ac:dyDescent="0.35">
      <c r="A83" t="s">
        <v>185</v>
      </c>
    </row>
    <row r="84" spans="1:1" x14ac:dyDescent="0.35">
      <c r="A84" t="s">
        <v>186</v>
      </c>
    </row>
    <row r="85" spans="1:1" x14ac:dyDescent="0.35">
      <c r="A85" t="s">
        <v>187</v>
      </c>
    </row>
    <row r="86" spans="1:1" x14ac:dyDescent="0.35">
      <c r="A86" t="s">
        <v>188</v>
      </c>
    </row>
    <row r="87" spans="1:1" x14ac:dyDescent="0.35">
      <c r="A87" t="s">
        <v>189</v>
      </c>
    </row>
    <row r="88" spans="1:1" x14ac:dyDescent="0.35">
      <c r="A88" t="s">
        <v>190</v>
      </c>
    </row>
    <row r="89" spans="1:1" x14ac:dyDescent="0.35">
      <c r="A89" t="s">
        <v>191</v>
      </c>
    </row>
    <row r="90" spans="1:1" x14ac:dyDescent="0.35">
      <c r="A90" t="s">
        <v>192</v>
      </c>
    </row>
    <row r="91" spans="1:1" x14ac:dyDescent="0.35">
      <c r="A91" t="s">
        <v>193</v>
      </c>
    </row>
    <row r="92" spans="1:1" x14ac:dyDescent="0.35">
      <c r="A92" t="s">
        <v>194</v>
      </c>
    </row>
    <row r="93" spans="1:1" x14ac:dyDescent="0.35">
      <c r="A93" t="s">
        <v>195</v>
      </c>
    </row>
    <row r="94" spans="1:1" x14ac:dyDescent="0.35">
      <c r="A94" t="s">
        <v>196</v>
      </c>
    </row>
    <row r="95" spans="1:1" x14ac:dyDescent="0.35">
      <c r="A95" t="s">
        <v>197</v>
      </c>
    </row>
    <row r="96" spans="1:1" x14ac:dyDescent="0.35">
      <c r="A96" t="s">
        <v>198</v>
      </c>
    </row>
    <row r="97" spans="1:1" x14ac:dyDescent="0.35">
      <c r="A97" t="s">
        <v>199</v>
      </c>
    </row>
    <row r="98" spans="1:1" x14ac:dyDescent="0.35">
      <c r="A98" t="s">
        <v>200</v>
      </c>
    </row>
    <row r="99" spans="1:1" x14ac:dyDescent="0.35">
      <c r="A99" t="s">
        <v>201</v>
      </c>
    </row>
    <row r="100" spans="1:1" x14ac:dyDescent="0.35">
      <c r="A100" t="s">
        <v>202</v>
      </c>
    </row>
    <row r="101" spans="1:1" x14ac:dyDescent="0.35">
      <c r="A101" t="s">
        <v>203</v>
      </c>
    </row>
    <row r="102" spans="1:1" x14ac:dyDescent="0.35">
      <c r="A102" t="s">
        <v>204</v>
      </c>
    </row>
    <row r="103" spans="1:1" x14ac:dyDescent="0.35">
      <c r="A103" t="s">
        <v>205</v>
      </c>
    </row>
    <row r="104" spans="1:1" x14ac:dyDescent="0.35">
      <c r="A104" t="s">
        <v>206</v>
      </c>
    </row>
    <row r="105" spans="1:1" x14ac:dyDescent="0.35">
      <c r="A105" t="s">
        <v>207</v>
      </c>
    </row>
    <row r="106" spans="1:1" x14ac:dyDescent="0.35">
      <c r="A106" t="s">
        <v>208</v>
      </c>
    </row>
    <row r="107" spans="1:1" x14ac:dyDescent="0.35">
      <c r="A107" t="s">
        <v>209</v>
      </c>
    </row>
    <row r="108" spans="1:1" x14ac:dyDescent="0.35">
      <c r="A108" t="s">
        <v>210</v>
      </c>
    </row>
    <row r="109" spans="1:1" x14ac:dyDescent="0.35">
      <c r="A109" t="s">
        <v>211</v>
      </c>
    </row>
    <row r="110" spans="1:1" x14ac:dyDescent="0.35">
      <c r="A110" t="s">
        <v>212</v>
      </c>
    </row>
    <row r="111" spans="1:1" x14ac:dyDescent="0.35">
      <c r="A111" t="s">
        <v>213</v>
      </c>
    </row>
    <row r="112" spans="1:1" x14ac:dyDescent="0.35">
      <c r="A112" t="s">
        <v>214</v>
      </c>
    </row>
    <row r="113" spans="1:1" x14ac:dyDescent="0.35">
      <c r="A113" t="s">
        <v>215</v>
      </c>
    </row>
    <row r="114" spans="1:1" x14ac:dyDescent="0.35">
      <c r="A114" t="s">
        <v>216</v>
      </c>
    </row>
    <row r="115" spans="1:1" x14ac:dyDescent="0.35">
      <c r="A115" t="s">
        <v>217</v>
      </c>
    </row>
    <row r="116" spans="1:1" x14ac:dyDescent="0.35">
      <c r="A116" t="s">
        <v>218</v>
      </c>
    </row>
    <row r="117" spans="1:1" x14ac:dyDescent="0.35">
      <c r="A117" t="s">
        <v>219</v>
      </c>
    </row>
    <row r="118" spans="1:1" x14ac:dyDescent="0.35">
      <c r="A118" t="s">
        <v>220</v>
      </c>
    </row>
    <row r="119" spans="1:1" x14ac:dyDescent="0.35">
      <c r="A119" t="s">
        <v>221</v>
      </c>
    </row>
    <row r="120" spans="1:1" x14ac:dyDescent="0.35">
      <c r="A120" t="s">
        <v>222</v>
      </c>
    </row>
    <row r="121" spans="1:1" x14ac:dyDescent="0.35">
      <c r="A121" t="s">
        <v>223</v>
      </c>
    </row>
    <row r="122" spans="1:1" x14ac:dyDescent="0.35">
      <c r="A122" t="s">
        <v>224</v>
      </c>
    </row>
    <row r="123" spans="1:1" x14ac:dyDescent="0.35">
      <c r="A123"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Criteria</vt:lpstr>
      <vt:lpstr>Yfinance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 Hayes</dc:creator>
  <cp:lastModifiedBy>Liam Hayes</cp:lastModifiedBy>
  <dcterms:created xsi:type="dcterms:W3CDTF">2015-06-05T18:17:20Z</dcterms:created>
  <dcterms:modified xsi:type="dcterms:W3CDTF">2025-05-14T22:42:55Z</dcterms:modified>
</cp:coreProperties>
</file>