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13_ncr:1_{33F49F39-FA5D-4A34-AC86-2E6BCBCDCEF2}" xr6:coauthVersionLast="43" xr6:coauthVersionMax="43" xr10:uidLastSave="{00000000-0000-0000-0000-000000000000}"/>
  <bookViews>
    <workbookView xWindow="1836" yWindow="552" windowWidth="17280" windowHeight="9420" xr2:uid="{D1A1530A-CEA4-44FD-AF56-D8D90A36F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H18" i="1"/>
  <c r="L7" i="1" l="1"/>
  <c r="K7" i="1"/>
  <c r="L6" i="1"/>
  <c r="K6" i="1"/>
  <c r="K17" i="1"/>
  <c r="L17" i="1"/>
  <c r="M17" i="1"/>
  <c r="J17" i="1"/>
  <c r="L16" i="1"/>
  <c r="M16" i="1"/>
  <c r="K16" i="1"/>
  <c r="J16" i="1"/>
  <c r="B21" i="1"/>
  <c r="E16" i="1"/>
  <c r="E18" i="1" s="1"/>
  <c r="E21" i="1" s="1"/>
  <c r="E24" i="1" s="1"/>
  <c r="E15" i="1"/>
  <c r="D16" i="1"/>
  <c r="D18" i="1" s="1"/>
  <c r="D21" i="1" s="1"/>
  <c r="D24" i="1" s="1"/>
  <c r="D15" i="1"/>
  <c r="C16" i="1"/>
  <c r="C18" i="1" s="1"/>
  <c r="C21" i="1" s="1"/>
  <c r="C24" i="1" s="1"/>
  <c r="C15" i="1"/>
  <c r="B16" i="1"/>
  <c r="B18" i="1" s="1"/>
  <c r="B15" i="1"/>
</calcChain>
</file>

<file path=xl/sharedStrings.xml><?xml version="1.0" encoding="utf-8"?>
<sst xmlns="http://schemas.openxmlformats.org/spreadsheetml/2006/main" count="47" uniqueCount="41">
  <si>
    <t>initial 1</t>
  </si>
  <si>
    <t>initial 2</t>
  </si>
  <si>
    <t>initial 3</t>
  </si>
  <si>
    <t>initial 4</t>
  </si>
  <si>
    <t>initial 5</t>
  </si>
  <si>
    <t>final 1</t>
  </si>
  <si>
    <t>weigh in (g)</t>
  </si>
  <si>
    <t>final 2</t>
  </si>
  <si>
    <t>final 3</t>
  </si>
  <si>
    <t>final 4</t>
  </si>
  <si>
    <t>final 5</t>
  </si>
  <si>
    <t>sample 1</t>
  </si>
  <si>
    <t>sample 2</t>
  </si>
  <si>
    <t>sample 3</t>
  </si>
  <si>
    <t>sample 4</t>
  </si>
  <si>
    <t xml:space="preserve">initial avg </t>
  </si>
  <si>
    <t>final avg</t>
  </si>
  <si>
    <t>mass lost avg</t>
  </si>
  <si>
    <t xml:space="preserve">fluence = </t>
  </si>
  <si>
    <t xml:space="preserve">flux = </t>
  </si>
  <si>
    <t>A_k (cm^2)</t>
  </si>
  <si>
    <t>rho(g/cm^3)</t>
  </si>
  <si>
    <t>E (cm^3)</t>
  </si>
  <si>
    <t>t (s)</t>
  </si>
  <si>
    <t>(g)</t>
  </si>
  <si>
    <t>start time:</t>
  </si>
  <si>
    <t>end time:</t>
  </si>
  <si>
    <t>(part/cm^2)</t>
  </si>
  <si>
    <t>(  part/(s*cm^2)  )</t>
  </si>
  <si>
    <t>Mass Lost (g)</t>
  </si>
  <si>
    <t>Sample 1</t>
  </si>
  <si>
    <t>Sample 2</t>
  </si>
  <si>
    <t>Sample 3</t>
  </si>
  <si>
    <t>Sample 4</t>
  </si>
  <si>
    <t>Fluence</t>
  </si>
  <si>
    <t xml:space="preserve">Flux </t>
  </si>
  <si>
    <t>Accuracy Range</t>
  </si>
  <si>
    <t>±0.09</t>
  </si>
  <si>
    <t>±0.04</t>
  </si>
  <si>
    <t>±0.03</t>
  </si>
  <si>
    <t>±0.05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</si>
</sst>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1" fontId="0" fillId="0" borderId="0" xfId="0" applyNumberFormat="1"/>
    <xf numFmtId="0" fontId="0" fillId="0" borderId="0" xfId="0" applyNumberFormat="1"/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11" fontId="0" fillId="0" borderId="0" xfId="0" applyNumberFormat="1" applyAlignment="1">
      <alignment horizontal="center"/>
    </xf>
    <xf numFmtId="1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FA33-8123-45E7-908D-0B94B3AD7388}">
  <dimension ref="A2:O25"/>
  <sheetViews>
    <sheetView tabSelected="1" zoomScale="84" zoomScaleNormal="84" workbookViewId="0">
      <selection activeCell="B25" sqref="B25"/>
    </sheetView>
  </sheetViews>
  <sheetFormatPr defaultRowHeight="14.4" x14ac:dyDescent="0.3"/>
  <cols>
    <col min="1" max="1" width="15.44140625" bestFit="1" customWidth="1"/>
    <col min="2" max="2" width="12.77734375" bestFit="1" customWidth="1"/>
    <col min="3" max="3" width="12.109375" bestFit="1" customWidth="1"/>
    <col min="4" max="4" width="9.33203125" bestFit="1" customWidth="1"/>
    <col min="5" max="5" width="9" bestFit="1" customWidth="1"/>
    <col min="9" max="9" width="14" bestFit="1" customWidth="1"/>
    <col min="10" max="10" width="12.77734375" bestFit="1" customWidth="1"/>
    <col min="11" max="11" width="12.109375" bestFit="1" customWidth="1"/>
    <col min="12" max="12" width="11.77734375" bestFit="1" customWidth="1"/>
    <col min="13" max="13" width="12.109375" bestFit="1" customWidth="1"/>
    <col min="14" max="14" width="15.44140625" bestFit="1" customWidth="1"/>
    <col min="15" max="15" width="9" bestFit="1" customWidth="1"/>
  </cols>
  <sheetData>
    <row r="2" spans="1:15" x14ac:dyDescent="0.3">
      <c r="A2" s="2" t="s">
        <v>6</v>
      </c>
      <c r="B2" s="1" t="s">
        <v>11</v>
      </c>
      <c r="C2" s="1" t="s">
        <v>12</v>
      </c>
      <c r="D2" s="1" t="s">
        <v>13</v>
      </c>
      <c r="E2" s="1" t="s">
        <v>14</v>
      </c>
      <c r="I2" t="s">
        <v>20</v>
      </c>
      <c r="J2" t="s">
        <v>21</v>
      </c>
      <c r="K2" t="s">
        <v>22</v>
      </c>
      <c r="L2" t="s">
        <v>23</v>
      </c>
    </row>
    <row r="3" spans="1:15" x14ac:dyDescent="0.3">
      <c r="A3" s="3" t="s">
        <v>0</v>
      </c>
      <c r="B3">
        <v>0.36</v>
      </c>
      <c r="C3">
        <v>0.42</v>
      </c>
      <c r="D3">
        <v>0.41</v>
      </c>
      <c r="E3">
        <v>0.4</v>
      </c>
      <c r="I3">
        <v>5.0599999999999996</v>
      </c>
      <c r="J3">
        <v>1.4350000000000001</v>
      </c>
      <c r="K3" s="4">
        <v>2.8100000000000001E-24</v>
      </c>
      <c r="L3">
        <v>5400</v>
      </c>
      <c r="N3" t="s">
        <v>25</v>
      </c>
      <c r="O3" s="6">
        <v>0.54027777777777775</v>
      </c>
    </row>
    <row r="4" spans="1:15" x14ac:dyDescent="0.3">
      <c r="A4" s="3" t="s">
        <v>1</v>
      </c>
      <c r="B4">
        <v>0.45</v>
      </c>
      <c r="C4">
        <v>0.39</v>
      </c>
      <c r="D4">
        <v>0.39</v>
      </c>
      <c r="E4">
        <v>0.44</v>
      </c>
      <c r="N4" t="s">
        <v>26</v>
      </c>
    </row>
    <row r="5" spans="1:15" x14ac:dyDescent="0.3">
      <c r="A5" s="3" t="s">
        <v>2</v>
      </c>
      <c r="B5">
        <v>0.45</v>
      </c>
      <c r="C5">
        <v>0.39</v>
      </c>
      <c r="D5">
        <v>0.4</v>
      </c>
      <c r="E5">
        <v>0.42</v>
      </c>
    </row>
    <row r="6" spans="1:15" x14ac:dyDescent="0.3">
      <c r="A6" s="3" t="s">
        <v>3</v>
      </c>
      <c r="B6">
        <v>0.44</v>
      </c>
      <c r="C6">
        <v>0.42</v>
      </c>
      <c r="D6">
        <v>0.4</v>
      </c>
      <c r="E6">
        <v>0.42</v>
      </c>
      <c r="K6">
        <f>2.652+9920000000000000</f>
        <v>9920000000000002</v>
      </c>
      <c r="L6">
        <f>2.652-9920000000000000</f>
        <v>-9919999999999998</v>
      </c>
    </row>
    <row r="7" spans="1:15" x14ac:dyDescent="0.3">
      <c r="A7" s="3" t="s">
        <v>4</v>
      </c>
      <c r="B7">
        <v>0.45</v>
      </c>
      <c r="C7">
        <v>0.38</v>
      </c>
      <c r="D7">
        <v>0.38</v>
      </c>
      <c r="E7">
        <v>0.39</v>
      </c>
      <c r="K7">
        <f>1.909+71700000000000000000</f>
        <v>7.17E+19</v>
      </c>
      <c r="L7">
        <f>1.909-71700000000000000000</f>
        <v>-7.17E+19</v>
      </c>
    </row>
    <row r="8" spans="1:15" x14ac:dyDescent="0.3">
      <c r="A8" s="3"/>
    </row>
    <row r="9" spans="1:15" x14ac:dyDescent="0.3">
      <c r="A9" s="3" t="s">
        <v>5</v>
      </c>
      <c r="B9">
        <v>0.43</v>
      </c>
      <c r="C9">
        <v>0.38</v>
      </c>
      <c r="D9">
        <v>0.43</v>
      </c>
      <c r="E9">
        <v>0.39</v>
      </c>
      <c r="J9" s="4"/>
    </row>
    <row r="10" spans="1:15" x14ac:dyDescent="0.3">
      <c r="A10" s="3" t="s">
        <v>7</v>
      </c>
      <c r="B10">
        <v>0.41</v>
      </c>
      <c r="C10">
        <v>0.39</v>
      </c>
      <c r="D10">
        <v>0.43</v>
      </c>
      <c r="E10">
        <v>0.4</v>
      </c>
      <c r="J10" s="8"/>
      <c r="K10" s="8"/>
      <c r="L10" s="8"/>
      <c r="M10" s="8"/>
    </row>
    <row r="11" spans="1:15" x14ac:dyDescent="0.3">
      <c r="A11" s="3" t="s">
        <v>8</v>
      </c>
      <c r="B11">
        <v>0.43</v>
      </c>
      <c r="C11">
        <v>0.38</v>
      </c>
      <c r="D11">
        <v>0.41</v>
      </c>
      <c r="E11">
        <v>0.39</v>
      </c>
      <c r="I11" s="2"/>
      <c r="J11" s="7" t="s">
        <v>30</v>
      </c>
      <c r="K11" s="7" t="s">
        <v>31</v>
      </c>
      <c r="L11" s="7" t="s">
        <v>32</v>
      </c>
      <c r="M11" s="9" t="s">
        <v>33</v>
      </c>
    </row>
    <row r="12" spans="1:15" x14ac:dyDescent="0.3">
      <c r="A12" s="3" t="s">
        <v>9</v>
      </c>
      <c r="B12">
        <v>0.46</v>
      </c>
      <c r="C12">
        <v>0.39</v>
      </c>
      <c r="D12">
        <v>0.42</v>
      </c>
      <c r="E12">
        <v>0.41</v>
      </c>
      <c r="I12" s="12" t="s">
        <v>29</v>
      </c>
      <c r="J12" s="10">
        <v>-2E-3</v>
      </c>
      <c r="K12" s="8">
        <v>1.4E-2</v>
      </c>
      <c r="L12" s="8">
        <v>-2.8000000000000001E-2</v>
      </c>
      <c r="M12" s="11">
        <v>0.02</v>
      </c>
    </row>
    <row r="13" spans="1:15" x14ac:dyDescent="0.3">
      <c r="A13" s="3" t="s">
        <v>10</v>
      </c>
      <c r="B13">
        <v>0.43</v>
      </c>
      <c r="C13">
        <v>0.39</v>
      </c>
      <c r="D13">
        <v>0.43</v>
      </c>
      <c r="E13">
        <v>0.38</v>
      </c>
      <c r="I13" s="12" t="s">
        <v>36</v>
      </c>
      <c r="J13" s="8" t="s">
        <v>37</v>
      </c>
      <c r="K13" s="8" t="s">
        <v>38</v>
      </c>
      <c r="L13" s="8" t="s">
        <v>39</v>
      </c>
      <c r="M13" s="11" t="s">
        <v>40</v>
      </c>
    </row>
    <row r="15" spans="1:15" x14ac:dyDescent="0.3">
      <c r="A15" t="s">
        <v>15</v>
      </c>
      <c r="B15">
        <f>SUM(B3:B7)/5</f>
        <v>0.43</v>
      </c>
      <c r="C15">
        <f>SUM(C3:C7)/5</f>
        <v>0.4</v>
      </c>
      <c r="D15">
        <f>SUM(D3:D7)/5</f>
        <v>0.39600000000000002</v>
      </c>
      <c r="E15">
        <f>SUM(E3:E7)/5</f>
        <v>0.41399999999999998</v>
      </c>
      <c r="I15" s="2"/>
      <c r="J15" s="7" t="s">
        <v>30</v>
      </c>
      <c r="K15" s="7" t="s">
        <v>31</v>
      </c>
      <c r="L15" s="7" t="s">
        <v>32</v>
      </c>
      <c r="M15" s="9" t="s">
        <v>33</v>
      </c>
    </row>
    <row r="16" spans="1:15" x14ac:dyDescent="0.3">
      <c r="A16" t="s">
        <v>16</v>
      </c>
      <c r="B16">
        <f>SUM(B9:B13)/5</f>
        <v>0.43200000000000005</v>
      </c>
      <c r="C16">
        <f>SUM(C9:C13)/5</f>
        <v>0.38600000000000001</v>
      </c>
      <c r="D16">
        <f>SUM(D9:D13)/5</f>
        <v>0.42400000000000004</v>
      </c>
      <c r="E16">
        <f>SUM(E9:E13)/5</f>
        <v>0.39400000000000002</v>
      </c>
      <c r="I16" s="12" t="s">
        <v>34</v>
      </c>
      <c r="J16" s="13">
        <f>B21</f>
        <v>-9.80214805252666E+19</v>
      </c>
      <c r="K16" s="13">
        <f>C21</f>
        <v>6.8615036367684711E+20</v>
      </c>
      <c r="L16" s="13">
        <f>D21</f>
        <v>-1.3723007273536942E+21</v>
      </c>
      <c r="M16" s="14">
        <f>E21</f>
        <v>9.8021480525263602E+20</v>
      </c>
      <c r="N16" t="s">
        <v>27</v>
      </c>
    </row>
    <row r="17" spans="1:14" x14ac:dyDescent="0.3">
      <c r="I17" s="12" t="s">
        <v>35</v>
      </c>
      <c r="J17" s="8">
        <f>B24</f>
        <v>-1.815212602319752E+16</v>
      </c>
      <c r="K17" s="8">
        <f t="shared" ref="K17:M17" si="0">C24</f>
        <v>1.2706488216237909E+17</v>
      </c>
      <c r="L17" s="8">
        <f t="shared" si="0"/>
        <v>-2.5412976432475818E+17</v>
      </c>
      <c r="M17" s="11">
        <f t="shared" si="0"/>
        <v>1.8152126023196963E+17</v>
      </c>
      <c r="N17" t="s">
        <v>28</v>
      </c>
    </row>
    <row r="18" spans="1:14" x14ac:dyDescent="0.3">
      <c r="A18" t="s">
        <v>17</v>
      </c>
      <c r="B18">
        <f xml:space="preserve"> B15-B16</f>
        <v>-2.0000000000000573E-3</v>
      </c>
      <c r="C18">
        <f xml:space="preserve"> C15-C16</f>
        <v>1.4000000000000012E-2</v>
      </c>
      <c r="D18">
        <f xml:space="preserve"> D15-D16</f>
        <v>-2.8000000000000025E-2</v>
      </c>
      <c r="E18">
        <f xml:space="preserve"> E15-E16</f>
        <v>1.9999999999999962E-2</v>
      </c>
      <c r="H18">
        <f>0.09/0.002</f>
        <v>45</v>
      </c>
    </row>
    <row r="19" spans="1:14" x14ac:dyDescent="0.3">
      <c r="A19" t="s">
        <v>24</v>
      </c>
    </row>
    <row r="21" spans="1:14" x14ac:dyDescent="0.3">
      <c r="A21" t="s">
        <v>18</v>
      </c>
      <c r="B21" s="4">
        <f>B18/(I3*J3*K3)</f>
        <v>-9.80214805252666E+19</v>
      </c>
      <c r="C21" s="4">
        <f>C18/(I3*J3*K3)</f>
        <v>6.8615036367684711E+20</v>
      </c>
      <c r="D21" s="4">
        <f>D18/(I3*J3*K3)</f>
        <v>-1.3723007273536942E+21</v>
      </c>
      <c r="E21" s="4">
        <f>E18/(I3*J3*K3)</f>
        <v>9.8021480525263602E+20</v>
      </c>
    </row>
    <row r="22" spans="1:14" x14ac:dyDescent="0.3">
      <c r="A22" t="s">
        <v>27</v>
      </c>
    </row>
    <row r="24" spans="1:14" x14ac:dyDescent="0.3">
      <c r="A24" t="s">
        <v>19</v>
      </c>
      <c r="B24" s="4">
        <f>B21/L3</f>
        <v>-1.815212602319752E+16</v>
      </c>
      <c r="C24" s="5">
        <f xml:space="preserve"> C21/L3</f>
        <v>1.2706488216237909E+17</v>
      </c>
      <c r="D24" s="4">
        <f xml:space="preserve"> D21/L3</f>
        <v>-2.5412976432475818E+17</v>
      </c>
      <c r="E24" s="4">
        <f xml:space="preserve"> E21/L3</f>
        <v>1.8152126023196963E+17</v>
      </c>
    </row>
    <row r="25" spans="1:14" x14ac:dyDescent="0.3">
      <c r="A25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lexy Aguirre</dc:creator>
  <cp:lastModifiedBy>Liam Hood</cp:lastModifiedBy>
  <cp:lastPrinted>2019-05-08T21:54:19Z</cp:lastPrinted>
  <dcterms:created xsi:type="dcterms:W3CDTF">2019-05-08T19:19:18Z</dcterms:created>
  <dcterms:modified xsi:type="dcterms:W3CDTF">2019-05-14T20:02:46Z</dcterms:modified>
</cp:coreProperties>
</file>