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8_{D9D08F4A-0F4B-4E94-B3B6-30A9263E73AA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4" i="1" l="1"/>
  <c r="Q144" i="1" s="1"/>
  <c r="Q143" i="1"/>
  <c r="P143" i="1"/>
  <c r="O143" i="1"/>
  <c r="C143" i="1"/>
  <c r="E143" i="1" s="1"/>
  <c r="O142" i="1"/>
  <c r="Q142" i="1" s="1"/>
  <c r="K142" i="1"/>
  <c r="J142" i="1"/>
  <c r="I142" i="1"/>
  <c r="E142" i="1"/>
  <c r="D142" i="1"/>
  <c r="C142" i="1"/>
  <c r="O141" i="1"/>
  <c r="Q141" i="1" s="1"/>
  <c r="K141" i="1"/>
  <c r="J141" i="1"/>
  <c r="I141" i="1"/>
  <c r="E141" i="1"/>
  <c r="C141" i="1"/>
  <c r="D141" i="1" s="1"/>
  <c r="Q140" i="1"/>
  <c r="P140" i="1"/>
  <c r="O140" i="1"/>
  <c r="I140" i="1"/>
  <c r="K140" i="1" s="1"/>
  <c r="C140" i="1"/>
  <c r="E140" i="1" s="1"/>
  <c r="Q139" i="1"/>
  <c r="P139" i="1"/>
  <c r="O139" i="1"/>
  <c r="K139" i="1"/>
  <c r="J139" i="1"/>
  <c r="I139" i="1"/>
  <c r="C139" i="1"/>
  <c r="D139" i="1" s="1"/>
  <c r="Q138" i="1"/>
  <c r="P138" i="1"/>
  <c r="O138" i="1"/>
  <c r="K138" i="1"/>
  <c r="I138" i="1"/>
  <c r="J138" i="1" s="1"/>
  <c r="E138" i="1"/>
  <c r="D138" i="1"/>
  <c r="C138" i="1"/>
  <c r="O137" i="1"/>
  <c r="Q137" i="1" s="1"/>
  <c r="I137" i="1"/>
  <c r="K137" i="1" s="1"/>
  <c r="E137" i="1"/>
  <c r="D137" i="1"/>
  <c r="C137" i="1"/>
  <c r="Q136" i="1"/>
  <c r="P136" i="1"/>
  <c r="O136" i="1"/>
  <c r="I136" i="1"/>
  <c r="J136" i="1" s="1"/>
  <c r="E136" i="1"/>
  <c r="D136" i="1"/>
  <c r="C136" i="1"/>
  <c r="Q135" i="1"/>
  <c r="O135" i="1"/>
  <c r="P135" i="1" s="1"/>
  <c r="K135" i="1"/>
  <c r="J135" i="1"/>
  <c r="I135" i="1"/>
  <c r="C135" i="1"/>
  <c r="E135" i="1" s="1"/>
  <c r="O134" i="1"/>
  <c r="Q134" i="1" s="1"/>
  <c r="K134" i="1"/>
  <c r="J134" i="1"/>
  <c r="I134" i="1"/>
  <c r="E134" i="1"/>
  <c r="D134" i="1"/>
  <c r="C134" i="1"/>
  <c r="Q133" i="1"/>
  <c r="P133" i="1"/>
  <c r="O133" i="1"/>
  <c r="K133" i="1"/>
  <c r="J133" i="1"/>
  <c r="I133" i="1"/>
  <c r="C133" i="1"/>
  <c r="E133" i="1" s="1"/>
  <c r="Q132" i="1"/>
  <c r="P132" i="1"/>
  <c r="O132" i="1"/>
  <c r="K132" i="1"/>
  <c r="I132" i="1"/>
  <c r="J132" i="1" s="1"/>
  <c r="E132" i="1"/>
  <c r="D132" i="1"/>
  <c r="C132" i="1"/>
  <c r="Q131" i="1"/>
  <c r="P131" i="1"/>
  <c r="O131" i="1"/>
  <c r="I131" i="1"/>
  <c r="J131" i="1" s="1"/>
  <c r="E131" i="1"/>
  <c r="C131" i="1"/>
  <c r="D131" i="1" s="1"/>
  <c r="Q130" i="1"/>
  <c r="O130" i="1"/>
  <c r="P130" i="1" s="1"/>
  <c r="K130" i="1"/>
  <c r="J130" i="1"/>
  <c r="I130" i="1"/>
  <c r="C130" i="1"/>
  <c r="E130" i="1" s="1"/>
  <c r="O129" i="1"/>
  <c r="Q129" i="1" s="1"/>
  <c r="K129" i="1"/>
  <c r="J129" i="1"/>
  <c r="I129" i="1"/>
  <c r="E129" i="1"/>
  <c r="D129" i="1"/>
  <c r="C129" i="1"/>
  <c r="O128" i="1"/>
  <c r="P128" i="1" s="1"/>
  <c r="K128" i="1"/>
  <c r="I128" i="1"/>
  <c r="J128" i="1" s="1"/>
  <c r="E128" i="1"/>
  <c r="C128" i="1"/>
  <c r="D128" i="1" s="1"/>
  <c r="E117" i="1"/>
  <c r="D117" i="1"/>
  <c r="C117" i="1"/>
  <c r="I116" i="1"/>
  <c r="K116" i="1" s="1"/>
  <c r="C116" i="1"/>
  <c r="E116" i="1" s="1"/>
  <c r="K115" i="1"/>
  <c r="J115" i="1"/>
  <c r="I115" i="1"/>
  <c r="E115" i="1"/>
  <c r="D115" i="1"/>
  <c r="C115" i="1"/>
  <c r="I114" i="1"/>
  <c r="K114" i="1" s="1"/>
  <c r="E114" i="1"/>
  <c r="C114" i="1"/>
  <c r="D114" i="1" s="1"/>
  <c r="K113" i="1"/>
  <c r="I113" i="1"/>
  <c r="J113" i="1" s="1"/>
  <c r="E113" i="1"/>
  <c r="D113" i="1"/>
  <c r="C113" i="1"/>
  <c r="O112" i="1"/>
  <c r="Q112" i="1" s="1"/>
  <c r="I112" i="1"/>
  <c r="K112" i="1" s="1"/>
  <c r="E112" i="1"/>
  <c r="D112" i="1"/>
  <c r="C112" i="1"/>
  <c r="Q111" i="1"/>
  <c r="P111" i="1"/>
  <c r="O111" i="1"/>
  <c r="I111" i="1"/>
  <c r="J111" i="1" s="1"/>
  <c r="E111" i="1"/>
  <c r="C111" i="1"/>
  <c r="D111" i="1" s="1"/>
  <c r="O110" i="1"/>
  <c r="P110" i="1" s="1"/>
  <c r="K110" i="1"/>
  <c r="I110" i="1"/>
  <c r="J110" i="1" s="1"/>
  <c r="E110" i="1"/>
  <c r="C110" i="1"/>
  <c r="D110" i="1" s="1"/>
  <c r="T109" i="1"/>
  <c r="Q109" i="1"/>
  <c r="P109" i="1"/>
  <c r="O109" i="1"/>
  <c r="K109" i="1"/>
  <c r="J109" i="1"/>
  <c r="I109" i="1"/>
  <c r="C109" i="1"/>
  <c r="E109" i="1" s="1"/>
  <c r="O108" i="1"/>
  <c r="Q108" i="1" s="1"/>
  <c r="I108" i="1"/>
  <c r="K108" i="1" s="1"/>
  <c r="E108" i="1"/>
  <c r="D108" i="1"/>
  <c r="C108" i="1"/>
  <c r="Q107" i="1"/>
  <c r="P107" i="1"/>
  <c r="O107" i="1"/>
  <c r="I107" i="1"/>
  <c r="K107" i="1" s="1"/>
  <c r="E107" i="1"/>
  <c r="C107" i="1"/>
  <c r="D107" i="1" s="1"/>
  <c r="Q106" i="1"/>
  <c r="O106" i="1"/>
  <c r="P106" i="1" s="1"/>
  <c r="K106" i="1"/>
  <c r="J106" i="1"/>
  <c r="I106" i="1"/>
  <c r="C106" i="1"/>
  <c r="E106" i="1" s="1"/>
  <c r="O105" i="1"/>
  <c r="Q105" i="1" s="1"/>
  <c r="K105" i="1"/>
  <c r="J105" i="1"/>
  <c r="I105" i="1"/>
  <c r="E105" i="1"/>
  <c r="D105" i="1"/>
  <c r="C105" i="1"/>
  <c r="B101" i="1"/>
  <c r="Q99" i="1"/>
  <c r="P99" i="1"/>
  <c r="O99" i="1"/>
  <c r="O98" i="1"/>
  <c r="Q98" i="1" s="1"/>
  <c r="I98" i="1"/>
  <c r="K98" i="1" s="1"/>
  <c r="Q97" i="1"/>
  <c r="P97" i="1"/>
  <c r="O97" i="1"/>
  <c r="K97" i="1"/>
  <c r="J97" i="1"/>
  <c r="I97" i="1"/>
  <c r="O96" i="1"/>
  <c r="P96" i="1" s="1"/>
  <c r="K96" i="1"/>
  <c r="I96" i="1"/>
  <c r="J96" i="1" s="1"/>
  <c r="E96" i="1"/>
  <c r="C96" i="1"/>
  <c r="D96" i="1" s="1"/>
  <c r="Q95" i="1"/>
  <c r="P95" i="1"/>
  <c r="O95" i="1"/>
  <c r="I95" i="1"/>
  <c r="K95" i="1" s="1"/>
  <c r="C95" i="1"/>
  <c r="E95" i="1" s="1"/>
  <c r="Q94" i="1"/>
  <c r="P94" i="1"/>
  <c r="O94" i="1"/>
  <c r="K94" i="1"/>
  <c r="J94" i="1"/>
  <c r="I94" i="1"/>
  <c r="C94" i="1"/>
  <c r="E94" i="1" s="1"/>
  <c r="Q93" i="1"/>
  <c r="O93" i="1"/>
  <c r="P93" i="1" s="1"/>
  <c r="K93" i="1"/>
  <c r="I93" i="1"/>
  <c r="J93" i="1" s="1"/>
  <c r="E93" i="1"/>
  <c r="D93" i="1"/>
  <c r="C93" i="1"/>
  <c r="O92" i="1"/>
  <c r="Q92" i="1" s="1"/>
  <c r="I92" i="1"/>
  <c r="K92" i="1" s="1"/>
  <c r="E92" i="1"/>
  <c r="D92" i="1"/>
  <c r="C92" i="1"/>
  <c r="Q91" i="1"/>
  <c r="P91" i="1"/>
  <c r="O91" i="1"/>
  <c r="I91" i="1"/>
  <c r="K91" i="1" s="1"/>
  <c r="E91" i="1"/>
  <c r="C91" i="1"/>
  <c r="D91" i="1" s="1"/>
  <c r="Q90" i="1"/>
  <c r="O90" i="1"/>
  <c r="P90" i="1" s="1"/>
  <c r="K90" i="1"/>
  <c r="J90" i="1"/>
  <c r="I90" i="1"/>
  <c r="C90" i="1"/>
  <c r="E90" i="1" s="1"/>
  <c r="O89" i="1"/>
  <c r="Q89" i="1" s="1"/>
  <c r="K89" i="1"/>
  <c r="J89" i="1"/>
  <c r="I89" i="1"/>
  <c r="E89" i="1"/>
  <c r="D89" i="1"/>
  <c r="C89" i="1"/>
  <c r="O88" i="1"/>
  <c r="Q88" i="1" s="1"/>
  <c r="K88" i="1"/>
  <c r="I88" i="1"/>
  <c r="J88" i="1" s="1"/>
  <c r="E88" i="1"/>
  <c r="C88" i="1"/>
  <c r="D88" i="1" s="1"/>
  <c r="Q87" i="1"/>
  <c r="P87" i="1"/>
  <c r="O87" i="1"/>
  <c r="I87" i="1"/>
  <c r="K87" i="1" s="1"/>
  <c r="C87" i="1"/>
  <c r="E87" i="1" s="1"/>
  <c r="Q86" i="1"/>
  <c r="P86" i="1"/>
  <c r="O86" i="1"/>
  <c r="K86" i="1"/>
  <c r="J86" i="1"/>
  <c r="I86" i="1"/>
  <c r="C86" i="1"/>
  <c r="D86" i="1" s="1"/>
  <c r="Q85" i="1"/>
  <c r="P85" i="1"/>
  <c r="O85" i="1"/>
  <c r="I85" i="1"/>
  <c r="K85" i="1" s="1"/>
  <c r="E85" i="1"/>
  <c r="C85" i="1"/>
  <c r="D85" i="1" s="1"/>
  <c r="Q84" i="1"/>
  <c r="O84" i="1"/>
  <c r="P84" i="1" s="1"/>
  <c r="K84" i="1"/>
  <c r="J84" i="1"/>
  <c r="I84" i="1"/>
  <c r="C84" i="1"/>
  <c r="E84" i="1" s="1"/>
  <c r="O83" i="1"/>
  <c r="Q83" i="1" s="1"/>
  <c r="K83" i="1"/>
  <c r="I83" i="1"/>
  <c r="J83" i="1" s="1"/>
  <c r="E83" i="1"/>
  <c r="C83" i="1"/>
  <c r="D83" i="1" s="1"/>
  <c r="Q82" i="1"/>
  <c r="P82" i="1"/>
  <c r="O82" i="1"/>
  <c r="I82" i="1"/>
  <c r="K82" i="1" s="1"/>
  <c r="C82" i="1"/>
  <c r="E82" i="1" s="1"/>
  <c r="Q81" i="1"/>
  <c r="P81" i="1"/>
  <c r="O81" i="1"/>
  <c r="K81" i="1"/>
  <c r="J81" i="1"/>
  <c r="I81" i="1"/>
  <c r="C81" i="1"/>
  <c r="E81" i="1" s="1"/>
  <c r="Q80" i="1"/>
  <c r="O80" i="1"/>
  <c r="P80" i="1" s="1"/>
  <c r="K80" i="1"/>
  <c r="I80" i="1"/>
  <c r="J80" i="1" s="1"/>
  <c r="E80" i="1"/>
  <c r="D80" i="1"/>
  <c r="C80" i="1"/>
  <c r="O70" i="1"/>
  <c r="Q70" i="1" s="1"/>
  <c r="C70" i="1"/>
  <c r="E70" i="1" s="1"/>
  <c r="Q69" i="1"/>
  <c r="P69" i="1"/>
  <c r="O69" i="1"/>
  <c r="K69" i="1"/>
  <c r="J69" i="1"/>
  <c r="I69" i="1"/>
  <c r="C69" i="1"/>
  <c r="E69" i="1" s="1"/>
  <c r="Q68" i="1"/>
  <c r="O68" i="1"/>
  <c r="P68" i="1" s="1"/>
  <c r="K68" i="1"/>
  <c r="I68" i="1"/>
  <c r="J68" i="1" s="1"/>
  <c r="E68" i="1"/>
  <c r="D68" i="1"/>
  <c r="C68" i="1"/>
  <c r="O67" i="1"/>
  <c r="Q67" i="1" s="1"/>
  <c r="I67" i="1"/>
  <c r="K67" i="1" s="1"/>
  <c r="E67" i="1"/>
  <c r="D67" i="1"/>
  <c r="C67" i="1"/>
  <c r="Q66" i="1"/>
  <c r="P66" i="1"/>
  <c r="O66" i="1"/>
  <c r="I66" i="1"/>
  <c r="K66" i="1" s="1"/>
  <c r="E66" i="1"/>
  <c r="C66" i="1"/>
  <c r="D66" i="1" s="1"/>
  <c r="Q65" i="1"/>
  <c r="O65" i="1"/>
  <c r="P65" i="1" s="1"/>
  <c r="K65" i="1"/>
  <c r="J65" i="1"/>
  <c r="I65" i="1"/>
  <c r="C65" i="1"/>
  <c r="E65" i="1" s="1"/>
  <c r="O64" i="1"/>
  <c r="Q64" i="1" s="1"/>
  <c r="K64" i="1"/>
  <c r="J64" i="1"/>
  <c r="I64" i="1"/>
  <c r="E64" i="1"/>
  <c r="D64" i="1"/>
  <c r="C64" i="1"/>
  <c r="O63" i="1"/>
  <c r="Q63" i="1" s="1"/>
  <c r="K63" i="1"/>
  <c r="I63" i="1"/>
  <c r="J63" i="1" s="1"/>
  <c r="E63" i="1"/>
  <c r="C63" i="1"/>
  <c r="D63" i="1" s="1"/>
  <c r="Q62" i="1"/>
  <c r="P62" i="1"/>
  <c r="O62" i="1"/>
  <c r="I62" i="1"/>
  <c r="K62" i="1" s="1"/>
  <c r="C62" i="1"/>
  <c r="E62" i="1" s="1"/>
  <c r="O61" i="1"/>
  <c r="Q61" i="1" s="1"/>
  <c r="I61" i="1"/>
  <c r="K61" i="1" s="1"/>
  <c r="E61" i="1"/>
  <c r="D61" i="1"/>
  <c r="C61" i="1"/>
  <c r="Q60" i="1"/>
  <c r="P60" i="1"/>
  <c r="O60" i="1"/>
  <c r="I60" i="1"/>
  <c r="K60" i="1" s="1"/>
  <c r="E60" i="1"/>
  <c r="C60" i="1"/>
  <c r="D60" i="1" s="1"/>
  <c r="O59" i="1"/>
  <c r="Q59" i="1" s="1"/>
  <c r="K59" i="1"/>
  <c r="J59" i="1"/>
  <c r="I59" i="1"/>
  <c r="E59" i="1"/>
  <c r="D59" i="1"/>
  <c r="C59" i="1"/>
  <c r="O58" i="1"/>
  <c r="P58" i="1" s="1"/>
  <c r="K58" i="1"/>
  <c r="I58" i="1"/>
  <c r="J58" i="1" s="1"/>
  <c r="E58" i="1"/>
  <c r="C58" i="1"/>
  <c r="D58" i="1" s="1"/>
  <c r="Q57" i="1"/>
  <c r="P57" i="1"/>
  <c r="O57" i="1"/>
  <c r="I57" i="1"/>
  <c r="K57" i="1" s="1"/>
  <c r="C57" i="1"/>
  <c r="E57" i="1" s="1"/>
  <c r="Q56" i="1"/>
  <c r="P56" i="1"/>
  <c r="O56" i="1"/>
  <c r="K56" i="1"/>
  <c r="J56" i="1"/>
  <c r="I56" i="1"/>
  <c r="C56" i="1"/>
  <c r="E56" i="1" s="1"/>
  <c r="G50" i="1"/>
  <c r="C41" i="1"/>
  <c r="E41" i="1" s="1"/>
  <c r="I40" i="1"/>
  <c r="K40" i="1" s="1"/>
  <c r="E40" i="1"/>
  <c r="D40" i="1"/>
  <c r="C40" i="1"/>
  <c r="Q39" i="1"/>
  <c r="P39" i="1"/>
  <c r="O39" i="1"/>
  <c r="I39" i="1"/>
  <c r="K39" i="1" s="1"/>
  <c r="E39" i="1"/>
  <c r="C39" i="1"/>
  <c r="D39" i="1" s="1"/>
  <c r="Q38" i="1"/>
  <c r="O38" i="1"/>
  <c r="P38" i="1" s="1"/>
  <c r="K38" i="1"/>
  <c r="J38" i="1"/>
  <c r="I38" i="1"/>
  <c r="C38" i="1"/>
  <c r="E38" i="1" s="1"/>
  <c r="O37" i="1"/>
  <c r="Q37" i="1" s="1"/>
  <c r="K37" i="1"/>
  <c r="J37" i="1"/>
  <c r="I37" i="1"/>
  <c r="E37" i="1"/>
  <c r="D37" i="1"/>
  <c r="C37" i="1"/>
  <c r="O36" i="1"/>
  <c r="Q36" i="1" s="1"/>
  <c r="K36" i="1"/>
  <c r="I36" i="1"/>
  <c r="J36" i="1" s="1"/>
  <c r="E36" i="1"/>
  <c r="C36" i="1"/>
  <c r="D36" i="1" s="1"/>
  <c r="Q35" i="1"/>
  <c r="P35" i="1"/>
  <c r="O35" i="1"/>
  <c r="I35" i="1"/>
  <c r="K35" i="1" s="1"/>
  <c r="C35" i="1"/>
  <c r="E35" i="1" s="1"/>
  <c r="Q34" i="1"/>
  <c r="P34" i="1"/>
  <c r="O34" i="1"/>
  <c r="K34" i="1"/>
  <c r="J34" i="1"/>
  <c r="I34" i="1"/>
  <c r="C34" i="1"/>
  <c r="E34" i="1" s="1"/>
  <c r="Q33" i="1"/>
  <c r="P33" i="1"/>
  <c r="O33" i="1"/>
  <c r="I33" i="1"/>
  <c r="J33" i="1" s="1"/>
  <c r="E33" i="1"/>
  <c r="C33" i="1"/>
  <c r="D33" i="1" s="1"/>
  <c r="Q32" i="1"/>
  <c r="P32" i="1"/>
  <c r="O32" i="1"/>
  <c r="K32" i="1"/>
  <c r="J32" i="1"/>
  <c r="I32" i="1"/>
  <c r="C32" i="1"/>
  <c r="E32" i="1" s="1"/>
  <c r="O31" i="1"/>
  <c r="Q31" i="1" s="1"/>
  <c r="K31" i="1"/>
  <c r="I31" i="1"/>
  <c r="J31" i="1" s="1"/>
  <c r="E31" i="1"/>
  <c r="C31" i="1"/>
  <c r="D31" i="1" s="1"/>
  <c r="Q30" i="1"/>
  <c r="P30" i="1"/>
  <c r="O30" i="1"/>
  <c r="I30" i="1"/>
  <c r="K30" i="1" s="1"/>
  <c r="C30" i="1"/>
  <c r="E30" i="1" s="1"/>
  <c r="Q29" i="1"/>
  <c r="P29" i="1"/>
  <c r="O29" i="1"/>
  <c r="K29" i="1"/>
  <c r="J29" i="1"/>
  <c r="I29" i="1"/>
  <c r="C29" i="1"/>
  <c r="D29" i="1" s="1"/>
  <c r="Q28" i="1"/>
  <c r="T33" i="1" s="1"/>
  <c r="O28" i="1"/>
  <c r="P28" i="1" s="1"/>
  <c r="K28" i="1"/>
  <c r="I28" i="1"/>
  <c r="J28" i="1" s="1"/>
  <c r="E28" i="1"/>
  <c r="D28" i="1"/>
  <c r="C28" i="1"/>
  <c r="C19" i="1"/>
  <c r="E19" i="1" s="1"/>
  <c r="C18" i="1"/>
  <c r="E18" i="1" s="1"/>
  <c r="Q17" i="1"/>
  <c r="P17" i="1"/>
  <c r="O17" i="1"/>
  <c r="K17" i="1"/>
  <c r="J17" i="1"/>
  <c r="I17" i="1"/>
  <c r="C17" i="1"/>
  <c r="E17" i="1" s="1"/>
  <c r="Q16" i="1"/>
  <c r="O16" i="1"/>
  <c r="P16" i="1" s="1"/>
  <c r="K16" i="1"/>
  <c r="I16" i="1"/>
  <c r="J16" i="1" s="1"/>
  <c r="E16" i="1"/>
  <c r="D16" i="1"/>
  <c r="C16" i="1"/>
  <c r="O15" i="1"/>
  <c r="Q15" i="1" s="1"/>
  <c r="I15" i="1"/>
  <c r="K15" i="1" s="1"/>
  <c r="E15" i="1"/>
  <c r="D15" i="1"/>
  <c r="C15" i="1"/>
  <c r="Q14" i="1"/>
  <c r="P14" i="1"/>
  <c r="O14" i="1"/>
  <c r="I14" i="1"/>
  <c r="J14" i="1" s="1"/>
  <c r="E14" i="1"/>
  <c r="C14" i="1"/>
  <c r="D14" i="1" s="1"/>
  <c r="Q13" i="1"/>
  <c r="O13" i="1"/>
  <c r="P13" i="1" s="1"/>
  <c r="K13" i="1"/>
  <c r="J13" i="1"/>
  <c r="I13" i="1"/>
  <c r="C13" i="1"/>
  <c r="E13" i="1" s="1"/>
  <c r="O12" i="1"/>
  <c r="Q12" i="1" s="1"/>
  <c r="K12" i="1"/>
  <c r="J12" i="1"/>
  <c r="I12" i="1"/>
  <c r="E12" i="1"/>
  <c r="D12" i="1"/>
  <c r="C12" i="1"/>
  <c r="O11" i="1"/>
  <c r="P11" i="1" s="1"/>
  <c r="K11" i="1"/>
  <c r="I11" i="1"/>
  <c r="J11" i="1" s="1"/>
  <c r="E11" i="1"/>
  <c r="C11" i="1"/>
  <c r="D11" i="1" s="1"/>
  <c r="Q10" i="1"/>
  <c r="P10" i="1"/>
  <c r="O10" i="1"/>
  <c r="I10" i="1"/>
  <c r="K10" i="1" s="1"/>
  <c r="C10" i="1"/>
  <c r="E10" i="1" s="1"/>
  <c r="O9" i="1"/>
  <c r="Q9" i="1" s="1"/>
  <c r="I9" i="1"/>
  <c r="K9" i="1" s="1"/>
  <c r="E9" i="1"/>
  <c r="D9" i="1"/>
  <c r="C9" i="1"/>
  <c r="T8" i="1"/>
  <c r="Q8" i="1"/>
  <c r="O8" i="1"/>
  <c r="P8" i="1" s="1"/>
  <c r="K8" i="1"/>
  <c r="J8" i="1"/>
  <c r="I8" i="1"/>
  <c r="C8" i="1"/>
  <c r="E8" i="1" s="1"/>
  <c r="O7" i="1"/>
  <c r="Q7" i="1" s="1"/>
  <c r="K7" i="1"/>
  <c r="I7" i="1"/>
  <c r="J7" i="1" s="1"/>
  <c r="E7" i="1"/>
  <c r="C7" i="1"/>
  <c r="D7" i="1" s="1"/>
  <c r="Q6" i="1"/>
  <c r="P6" i="1"/>
  <c r="O6" i="1"/>
  <c r="I6" i="1"/>
  <c r="K6" i="1" s="1"/>
  <c r="C6" i="1"/>
  <c r="E6" i="1" s="1"/>
  <c r="Q5" i="1"/>
  <c r="P5" i="1"/>
  <c r="O5" i="1"/>
  <c r="K5" i="1"/>
  <c r="J5" i="1"/>
  <c r="I5" i="1"/>
  <c r="C5" i="1"/>
  <c r="E5" i="1" s="1"/>
  <c r="Q4" i="1"/>
  <c r="O4" i="1"/>
  <c r="P4" i="1" s="1"/>
  <c r="K4" i="1"/>
  <c r="I4" i="1"/>
  <c r="J4" i="1" s="1"/>
  <c r="E4" i="1"/>
  <c r="D4" i="1"/>
  <c r="C4" i="1"/>
  <c r="T85" i="1" l="1"/>
  <c r="T108" i="1"/>
  <c r="W110" i="1" s="1"/>
  <c r="P31" i="1"/>
  <c r="D56" i="1"/>
  <c r="J60" i="1"/>
  <c r="P63" i="1"/>
  <c r="J66" i="1"/>
  <c r="D69" i="1"/>
  <c r="D81" i="1"/>
  <c r="J85" i="1"/>
  <c r="P88" i="1"/>
  <c r="J6" i="1"/>
  <c r="D8" i="1"/>
  <c r="P9" i="1"/>
  <c r="J10" i="1"/>
  <c r="D13" i="1"/>
  <c r="P15" i="1"/>
  <c r="D19" i="1"/>
  <c r="J30" i="1"/>
  <c r="D32" i="1"/>
  <c r="J35" i="1"/>
  <c r="D38" i="1"/>
  <c r="D41" i="1"/>
  <c r="J57" i="1"/>
  <c r="P61" i="1"/>
  <c r="J62" i="1"/>
  <c r="D65" i="1"/>
  <c r="P67" i="1"/>
  <c r="P70" i="1"/>
  <c r="J82" i="1"/>
  <c r="D84" i="1"/>
  <c r="J87" i="1"/>
  <c r="D90" i="1"/>
  <c r="P92" i="1"/>
  <c r="J95" i="1"/>
  <c r="P98" i="1"/>
  <c r="D106" i="1"/>
  <c r="P108" i="1"/>
  <c r="P112" i="1"/>
  <c r="J116" i="1"/>
  <c r="D130" i="1"/>
  <c r="D135" i="1"/>
  <c r="P137" i="1"/>
  <c r="J140" i="1"/>
  <c r="D143" i="1"/>
  <c r="D5" i="1"/>
  <c r="P7" i="1"/>
  <c r="P36" i="1"/>
  <c r="J39" i="1"/>
  <c r="D17" i="1"/>
  <c r="D34" i="1"/>
  <c r="P83" i="1"/>
  <c r="J91" i="1"/>
  <c r="D94" i="1"/>
  <c r="J107" i="1"/>
  <c r="D109" i="1"/>
  <c r="J114" i="1"/>
  <c r="D133" i="1"/>
  <c r="P141" i="1"/>
  <c r="J9" i="1"/>
  <c r="D10" i="1"/>
  <c r="Q11" i="1"/>
  <c r="T9" i="1" s="1"/>
  <c r="P12" i="1"/>
  <c r="K14" i="1"/>
  <c r="T7" i="1" s="1"/>
  <c r="W9" i="1" s="1"/>
  <c r="J15" i="1"/>
  <c r="D18" i="1"/>
  <c r="E29" i="1"/>
  <c r="D30" i="1"/>
  <c r="K33" i="1"/>
  <c r="T31" i="1" s="1"/>
  <c r="W33" i="1" s="1"/>
  <c r="D35" i="1"/>
  <c r="P37" i="1"/>
  <c r="J40" i="1"/>
  <c r="D57" i="1"/>
  <c r="Q58" i="1"/>
  <c r="T59" i="1" s="1"/>
  <c r="W61" i="1" s="1"/>
  <c r="P59" i="1"/>
  <c r="J61" i="1"/>
  <c r="D62" i="1"/>
  <c r="P64" i="1"/>
  <c r="J67" i="1"/>
  <c r="D70" i="1"/>
  <c r="D82" i="1"/>
  <c r="E86" i="1"/>
  <c r="T83" i="1" s="1"/>
  <c r="W85" i="1" s="1"/>
  <c r="D87" i="1"/>
  <c r="P89" i="1"/>
  <c r="J92" i="1"/>
  <c r="D95" i="1"/>
  <c r="Q96" i="1"/>
  <c r="J98" i="1"/>
  <c r="P105" i="1"/>
  <c r="J108" i="1"/>
  <c r="Q110" i="1"/>
  <c r="T110" i="1" s="1"/>
  <c r="K111" i="1"/>
  <c r="J112" i="1"/>
  <c r="D116" i="1"/>
  <c r="Q128" i="1"/>
  <c r="T133" i="1" s="1"/>
  <c r="P129" i="1"/>
  <c r="K131" i="1"/>
  <c r="P134" i="1"/>
  <c r="K136" i="1"/>
  <c r="J137" i="1"/>
  <c r="E139" i="1"/>
  <c r="T131" i="1" s="1"/>
  <c r="W133" i="1" s="1"/>
  <c r="D140" i="1"/>
  <c r="P142" i="1"/>
  <c r="D6" i="1"/>
  <c r="P144" i="1"/>
  <c r="T61" i="1" l="1"/>
</calcChain>
</file>

<file path=xl/sharedStrings.xml><?xml version="1.0" encoding="utf-8"?>
<sst xmlns="http://schemas.openxmlformats.org/spreadsheetml/2006/main" count="250" uniqueCount="56">
  <si>
    <t>BEFORE No Glass</t>
  </si>
  <si>
    <t>Run 1</t>
  </si>
  <si>
    <t>Run 2</t>
  </si>
  <si>
    <t>Run 3</t>
  </si>
  <si>
    <t>Current 1</t>
  </si>
  <si>
    <t>Voltage 1</t>
  </si>
  <si>
    <t>Current (Corrected)</t>
  </si>
  <si>
    <t>R (calculated)</t>
  </si>
  <si>
    <t>Power (Calculated)</t>
  </si>
  <si>
    <t>Current 2</t>
  </si>
  <si>
    <t>Voltage 2</t>
  </si>
  <si>
    <t>Current 3</t>
  </si>
  <si>
    <t>Voltage 3</t>
  </si>
  <si>
    <t>L = 6cm</t>
  </si>
  <si>
    <t>W = 3.75cm</t>
  </si>
  <si>
    <t>Solar In</t>
  </si>
  <si>
    <t>1000W/m2</t>
  </si>
  <si>
    <t>Solar Cell Area:</t>
  </si>
  <si>
    <t>cm^2</t>
  </si>
  <si>
    <t xml:space="preserve">T_amb = </t>
  </si>
  <si>
    <t>C</t>
  </si>
  <si>
    <t>Power_Max</t>
  </si>
  <si>
    <t>W</t>
  </si>
  <si>
    <t>I_mp</t>
  </si>
  <si>
    <t>A</t>
  </si>
  <si>
    <t>Power_In</t>
  </si>
  <si>
    <t>V_mp</t>
  </si>
  <si>
    <t>V</t>
  </si>
  <si>
    <t>Efficiency</t>
  </si>
  <si>
    <t>%</t>
  </si>
  <si>
    <t>Fill Factor</t>
  </si>
  <si>
    <t>BEFORE With Glass</t>
  </si>
  <si>
    <t>22.5cm^2</t>
  </si>
  <si>
    <t>Testing</t>
  </si>
  <si>
    <t xml:space="preserve">Distance </t>
  </si>
  <si>
    <t>Resin Weight Before</t>
  </si>
  <si>
    <t>Outgas Weight</t>
  </si>
  <si>
    <t xml:space="preserve">Pressure </t>
  </si>
  <si>
    <t>Resin Weight After</t>
  </si>
  <si>
    <t>After Outgas</t>
  </si>
  <si>
    <t>Arcing</t>
  </si>
  <si>
    <t>Time</t>
  </si>
  <si>
    <t>3 min</t>
  </si>
  <si>
    <t>Distance</t>
  </si>
  <si>
    <t>2.5cm</t>
  </si>
  <si>
    <t>Pressure</t>
  </si>
  <si>
    <t>500 mT</t>
  </si>
  <si>
    <t>After Arcing</t>
  </si>
  <si>
    <t>300W/m2</t>
  </si>
  <si>
    <t>Glass before</t>
  </si>
  <si>
    <t>Time 18 minutes</t>
  </si>
  <si>
    <t>Glass After</t>
  </si>
  <si>
    <t>Someone smudged it</t>
  </si>
  <si>
    <t>Lost</t>
  </si>
  <si>
    <t>Resin on cover glass</t>
  </si>
  <si>
    <t>Updated No Glass - Cloudy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</si>
</sst>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3" fillId="0" borderId="1" xfId="0" applyFont="1" applyBorder="1" applyAlignment="1"/>
    <xf numFmtId="0" fontId="3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6" xfId="0" applyFont="1" applyBorder="1" applyAlignment="1"/>
    <xf numFmtId="0" fontId="3" fillId="0" borderId="5" xfId="0" applyFont="1" applyBorder="1" applyAlignment="1"/>
    <xf numFmtId="0" fontId="3" fillId="0" borderId="8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0" xfId="0" applyFont="1" applyAlignment="1"/>
    <xf numFmtId="0" fontId="3" fillId="0" borderId="7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4" fillId="0" borderId="0" xfId="0" applyFont="1" applyAlignment="1"/>
    <xf numFmtId="0" fontId="3" fillId="0" borderId="9" xfId="0" applyFont="1" applyBorder="1" applyAlignment="1"/>
    <xf numFmtId="0" fontId="3" fillId="0" borderId="1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45"/>
  <sheetViews>
    <sheetView tabSelected="1" topLeftCell="N13" workbookViewId="0"/>
  </sheetViews>
  <sheetFormatPr defaultColWidth="14.44140625" defaultRowHeight="15.75" customHeight="1" x14ac:dyDescent="0.25"/>
  <cols>
    <col min="5" max="5" width="17.88671875" customWidth="1"/>
    <col min="11" max="11" width="17.88671875" customWidth="1"/>
    <col min="16" max="16" width="18.109375" customWidth="1"/>
  </cols>
  <sheetData>
    <row r="1" spans="1:24" ht="15.75" customHeight="1" x14ac:dyDescent="0.25">
      <c r="A1" s="1" t="s">
        <v>0</v>
      </c>
    </row>
    <row r="2" spans="1:24" ht="15.75" customHeight="1" x14ac:dyDescent="0.25">
      <c r="A2" s="2" t="s">
        <v>1</v>
      </c>
      <c r="C2" s="2"/>
      <c r="D2" s="2"/>
      <c r="E2" s="2"/>
      <c r="G2" s="2" t="s">
        <v>2</v>
      </c>
      <c r="H2" s="2"/>
      <c r="I2" s="2"/>
      <c r="J2" s="2"/>
      <c r="K2" s="2"/>
      <c r="L2" s="2"/>
      <c r="M2" s="3" t="s">
        <v>3</v>
      </c>
      <c r="N2" s="4"/>
      <c r="O2" s="5"/>
      <c r="P2" s="5"/>
      <c r="Q2" s="5"/>
      <c r="R2" s="5"/>
      <c r="S2" s="4"/>
      <c r="T2" s="4"/>
      <c r="U2" s="5"/>
      <c r="V2" s="5"/>
      <c r="W2" s="5"/>
      <c r="X2" s="5"/>
    </row>
    <row r="3" spans="1:24" ht="15.75" customHeight="1" x14ac:dyDescent="0.25">
      <c r="A3" s="6" t="s">
        <v>4</v>
      </c>
      <c r="B3" s="7" t="s">
        <v>5</v>
      </c>
      <c r="C3" s="8" t="s">
        <v>6</v>
      </c>
      <c r="D3" s="8" t="s">
        <v>7</v>
      </c>
      <c r="E3" s="8" t="s">
        <v>8</v>
      </c>
      <c r="F3" s="8"/>
      <c r="G3" s="9" t="s">
        <v>9</v>
      </c>
      <c r="H3" s="7" t="s">
        <v>10</v>
      </c>
      <c r="I3" s="8" t="s">
        <v>6</v>
      </c>
      <c r="J3" s="8" t="s">
        <v>7</v>
      </c>
      <c r="K3" s="8" t="s">
        <v>8</v>
      </c>
      <c r="L3" s="8"/>
      <c r="M3" s="9" t="s">
        <v>11</v>
      </c>
      <c r="N3" s="10" t="s">
        <v>12</v>
      </c>
      <c r="O3" s="8" t="s">
        <v>6</v>
      </c>
      <c r="P3" s="8" t="s">
        <v>7</v>
      </c>
      <c r="Q3" s="8" t="s">
        <v>8</v>
      </c>
      <c r="R3" s="11"/>
      <c r="S3" s="5" t="s">
        <v>13</v>
      </c>
      <c r="T3" s="11"/>
      <c r="U3" s="5"/>
      <c r="V3" s="5"/>
      <c r="W3" s="5"/>
      <c r="X3" s="5"/>
    </row>
    <row r="4" spans="1:24" ht="15.75" customHeight="1" x14ac:dyDescent="0.25">
      <c r="A4" s="12">
        <v>0.01</v>
      </c>
      <c r="B4" s="13">
        <v>0.49730000000000002</v>
      </c>
      <c r="C4" s="14">
        <f t="shared" ref="C4:C19" si="0">A4-(1.95*10^(-12)*(EXP(1.6*10^(-19)*B4/(1.38*10^(-23)*305.4))-1))</f>
        <v>9.6914723059386889E-3</v>
      </c>
      <c r="D4" s="14">
        <f t="shared" ref="D4:D19" si="1">B4/C4</f>
        <v>51.313152873095163</v>
      </c>
      <c r="E4" s="14">
        <f t="shared" ref="E4:E19" si="2">PRODUCT(C4,B4)</f>
        <v>4.8195691777433098E-3</v>
      </c>
      <c r="F4" s="15"/>
      <c r="G4" s="12">
        <v>0.7</v>
      </c>
      <c r="H4" s="13">
        <v>0.2954</v>
      </c>
      <c r="I4" s="14">
        <f t="shared" ref="I4:I17" si="3">G4-(1.95*10^(-12)*(EXP(1.6*10^(-19)*H4/(1.38*10^(-23)*305.4))-1))</f>
        <v>0.69999985530564746</v>
      </c>
      <c r="J4" s="14">
        <f t="shared" ref="J4:J17" si="4">H4/I4</f>
        <v>0.42200008723004201</v>
      </c>
      <c r="K4" s="14">
        <f t="shared" ref="K4:K17" si="5">PRODUCT(I4,H4)</f>
        <v>0.20677995725728826</v>
      </c>
      <c r="L4" s="15"/>
      <c r="M4" s="12">
        <v>0.1</v>
      </c>
      <c r="N4" s="13">
        <v>0.47770000000000001</v>
      </c>
      <c r="O4" s="14">
        <f t="shared" ref="O4:O17" si="6">M4-(1.95*10^(-12)*(EXP(1.6*10^(-19)*N4/(1.38*10^(-23)*305.4))-1))</f>
        <v>9.9853398594640277E-2</v>
      </c>
      <c r="P4" s="14">
        <f t="shared" ref="P4:P17" si="7">N4/O4</f>
        <v>4.7840134309223306</v>
      </c>
      <c r="Q4" s="14">
        <f t="shared" ref="Q4:Q17" si="8">PRODUCT(O4,N4)</f>
        <v>4.7699968508659665E-2</v>
      </c>
      <c r="R4" s="11"/>
      <c r="S4" s="5" t="s">
        <v>14</v>
      </c>
      <c r="T4" s="11"/>
      <c r="U4" s="5"/>
      <c r="V4" s="16" t="s">
        <v>15</v>
      </c>
      <c r="W4" s="16" t="s">
        <v>16</v>
      </c>
      <c r="X4" s="5"/>
    </row>
    <row r="5" spans="1:24" ht="15.75" customHeight="1" x14ac:dyDescent="0.25">
      <c r="A5" s="12">
        <v>0.05</v>
      </c>
      <c r="B5" s="13">
        <v>0.4844</v>
      </c>
      <c r="C5" s="14">
        <f t="shared" si="0"/>
        <v>4.9810937789027433E-2</v>
      </c>
      <c r="D5" s="14">
        <f t="shared" si="1"/>
        <v>9.724771736915697</v>
      </c>
      <c r="E5" s="14">
        <f t="shared" si="2"/>
        <v>2.4128418265004888E-2</v>
      </c>
      <c r="F5" s="15"/>
      <c r="G5" s="12">
        <v>0.65</v>
      </c>
      <c r="H5" s="13">
        <v>0.34420000000000001</v>
      </c>
      <c r="I5" s="14">
        <f t="shared" si="3"/>
        <v>0.64999907732437656</v>
      </c>
      <c r="J5" s="14">
        <f t="shared" si="4"/>
        <v>0.52953921321988262</v>
      </c>
      <c r="K5" s="14">
        <f t="shared" si="5"/>
        <v>0.22372968241505042</v>
      </c>
      <c r="L5" s="15"/>
      <c r="M5" s="12">
        <v>0.15</v>
      </c>
      <c r="N5" s="13">
        <v>0.47220000000000001</v>
      </c>
      <c r="O5" s="14">
        <f t="shared" si="6"/>
        <v>0.14988102475796686</v>
      </c>
      <c r="P5" s="14">
        <f t="shared" si="7"/>
        <v>3.1504988757751367</v>
      </c>
      <c r="Q5" s="14">
        <f t="shared" si="8"/>
        <v>7.077381989071195E-2</v>
      </c>
      <c r="R5" s="11"/>
      <c r="S5" s="5" t="s">
        <v>17</v>
      </c>
      <c r="T5" s="17">
        <v>22.5</v>
      </c>
      <c r="U5" s="16" t="s">
        <v>18</v>
      </c>
      <c r="V5" s="5"/>
      <c r="W5" s="5"/>
      <c r="X5" s="5"/>
    </row>
    <row r="6" spans="1:24" ht="15.75" customHeight="1" x14ac:dyDescent="0.25">
      <c r="A6" s="12">
        <v>0.1</v>
      </c>
      <c r="B6" s="13">
        <v>0.4743</v>
      </c>
      <c r="C6" s="14">
        <f t="shared" si="0"/>
        <v>9.9871151176793765E-2</v>
      </c>
      <c r="D6" s="14">
        <f t="shared" si="1"/>
        <v>4.7491191841814793</v>
      </c>
      <c r="E6" s="14">
        <f t="shared" si="2"/>
        <v>4.7368887003153282E-2</v>
      </c>
      <c r="F6" s="15"/>
      <c r="G6" s="12">
        <v>0.6</v>
      </c>
      <c r="H6" s="13">
        <v>0.36570000000000003</v>
      </c>
      <c r="I6" s="14">
        <f t="shared" si="3"/>
        <v>0.59999791295446669</v>
      </c>
      <c r="J6" s="14">
        <f t="shared" si="4"/>
        <v>0.60950212009779547</v>
      </c>
      <c r="K6" s="14">
        <f t="shared" si="5"/>
        <v>0.21941923676744848</v>
      </c>
      <c r="L6" s="15"/>
      <c r="M6" s="12">
        <v>0.2</v>
      </c>
      <c r="N6" s="13">
        <v>0.45179999999999998</v>
      </c>
      <c r="O6" s="14">
        <f t="shared" si="6"/>
        <v>0.19994515834776033</v>
      </c>
      <c r="P6" s="14">
        <f t="shared" si="7"/>
        <v>2.2596196063632306</v>
      </c>
      <c r="Q6" s="14">
        <f t="shared" si="8"/>
        <v>9.0335222541518115E-2</v>
      </c>
      <c r="R6" s="11"/>
      <c r="S6" s="4" t="s">
        <v>19</v>
      </c>
      <c r="T6" s="18">
        <v>33.700000000000003</v>
      </c>
      <c r="U6" s="16" t="s">
        <v>20</v>
      </c>
      <c r="V6" s="5"/>
      <c r="W6" s="5"/>
      <c r="X6" s="5"/>
    </row>
    <row r="7" spans="1:24" ht="15.75" customHeight="1" x14ac:dyDescent="0.25">
      <c r="A7" s="12">
        <v>0.15</v>
      </c>
      <c r="B7" s="13">
        <v>0.4627</v>
      </c>
      <c r="C7" s="14">
        <f t="shared" si="0"/>
        <v>0.14991704838398523</v>
      </c>
      <c r="D7" s="14">
        <f t="shared" si="1"/>
        <v>3.086373464443338</v>
      </c>
      <c r="E7" s="14">
        <f t="shared" si="2"/>
        <v>6.9366618287269963E-2</v>
      </c>
      <c r="F7" s="15"/>
      <c r="G7" s="12">
        <v>0.55000000000000004</v>
      </c>
      <c r="H7" s="13">
        <v>0.37259999999999999</v>
      </c>
      <c r="I7" s="14">
        <f t="shared" si="3"/>
        <v>0.54999728795978176</v>
      </c>
      <c r="J7" s="14">
        <f t="shared" si="4"/>
        <v>0.67745788598733259</v>
      </c>
      <c r="K7" s="14">
        <f t="shared" si="5"/>
        <v>0.20492898949381466</v>
      </c>
      <c r="L7" s="15"/>
      <c r="M7" s="12">
        <v>0.25</v>
      </c>
      <c r="N7" s="13">
        <v>0.43409999999999999</v>
      </c>
      <c r="O7" s="14">
        <f t="shared" si="6"/>
        <v>0.24997199208062212</v>
      </c>
      <c r="P7" s="14">
        <f t="shared" si="7"/>
        <v>1.7365945536009972</v>
      </c>
      <c r="Q7" s="14">
        <f t="shared" si="8"/>
        <v>0.10851284176219807</v>
      </c>
      <c r="R7" s="5"/>
      <c r="S7" s="5" t="s">
        <v>21</v>
      </c>
      <c r="T7" s="14">
        <f>MAX(E4:E19,K4:K17,Q4:Q17)</f>
        <v>0.22372968241505042</v>
      </c>
      <c r="U7" s="5" t="s">
        <v>22</v>
      </c>
      <c r="V7" s="5" t="s">
        <v>23</v>
      </c>
      <c r="W7" s="15">
        <v>0.65</v>
      </c>
      <c r="X7" s="5" t="s">
        <v>24</v>
      </c>
    </row>
    <row r="8" spans="1:24" ht="15.75" customHeight="1" x14ac:dyDescent="0.25">
      <c r="A8" s="12">
        <v>0.2</v>
      </c>
      <c r="B8" s="13">
        <v>0.44890000000000002</v>
      </c>
      <c r="C8" s="14">
        <f t="shared" si="0"/>
        <v>0.19995087567134098</v>
      </c>
      <c r="D8" s="14">
        <f t="shared" si="1"/>
        <v>2.2450514332223102</v>
      </c>
      <c r="E8" s="14">
        <f t="shared" si="2"/>
        <v>8.9757948088864975E-2</v>
      </c>
      <c r="F8" s="15"/>
      <c r="G8" s="12">
        <v>0.5</v>
      </c>
      <c r="H8" s="13">
        <v>0.39779999999999999</v>
      </c>
      <c r="I8" s="14">
        <f t="shared" si="3"/>
        <v>0.49999294035886405</v>
      </c>
      <c r="J8" s="14">
        <f t="shared" si="4"/>
        <v>0.79561123345958384</v>
      </c>
      <c r="K8" s="14">
        <f t="shared" si="5"/>
        <v>0.19889719167475611</v>
      </c>
      <c r="L8" s="15"/>
      <c r="M8" s="12">
        <v>0.3</v>
      </c>
      <c r="N8" s="13">
        <v>0.4284</v>
      </c>
      <c r="O8" s="14">
        <f t="shared" si="6"/>
        <v>0.29997744193754827</v>
      </c>
      <c r="P8" s="14">
        <f t="shared" si="7"/>
        <v>1.4281073844518875</v>
      </c>
      <c r="Q8" s="14">
        <f t="shared" si="8"/>
        <v>0.12851033612604568</v>
      </c>
      <c r="R8" s="5"/>
      <c r="S8" s="5" t="s">
        <v>25</v>
      </c>
      <c r="T8" s="14">
        <f>1000*T5/10000</f>
        <v>2.25</v>
      </c>
      <c r="U8" s="5" t="s">
        <v>22</v>
      </c>
      <c r="V8" s="5" t="s">
        <v>26</v>
      </c>
      <c r="W8" s="15">
        <v>0.34460000000000002</v>
      </c>
      <c r="X8" s="5" t="s">
        <v>27</v>
      </c>
    </row>
    <row r="9" spans="1:24" ht="15.75" customHeight="1" x14ac:dyDescent="0.25">
      <c r="A9" s="12">
        <v>0.25</v>
      </c>
      <c r="B9" s="13">
        <v>0.43969999999999998</v>
      </c>
      <c r="C9" s="14">
        <f t="shared" si="0"/>
        <v>0.24996535734698661</v>
      </c>
      <c r="D9" s="14">
        <f t="shared" si="1"/>
        <v>1.7590437517693116</v>
      </c>
      <c r="E9" s="14">
        <f t="shared" si="2"/>
        <v>0.10990976762547</v>
      </c>
      <c r="F9" s="15"/>
      <c r="G9" s="12">
        <v>0.45</v>
      </c>
      <c r="H9" s="13">
        <v>0.4254</v>
      </c>
      <c r="I9" s="14">
        <f t="shared" si="3"/>
        <v>0.44997987021508457</v>
      </c>
      <c r="J9" s="14">
        <f t="shared" si="4"/>
        <v>0.94537562268433095</v>
      </c>
      <c r="K9" s="14">
        <f t="shared" si="5"/>
        <v>0.19142143678949697</v>
      </c>
      <c r="L9" s="15"/>
      <c r="M9" s="12">
        <v>0.35</v>
      </c>
      <c r="N9" s="13">
        <v>0.41239999999999999</v>
      </c>
      <c r="O9" s="14">
        <f t="shared" si="6"/>
        <v>0.34998771144172391</v>
      </c>
      <c r="P9" s="14">
        <f t="shared" si="7"/>
        <v>1.1783270855458829</v>
      </c>
      <c r="Q9" s="14">
        <f t="shared" si="8"/>
        <v>0.14433493219856694</v>
      </c>
      <c r="R9" s="5"/>
      <c r="S9" s="5" t="s">
        <v>28</v>
      </c>
      <c r="T9" s="14">
        <f>(MAX(Q4:Q21)/T8)*100</f>
        <v>9.1813191606426034</v>
      </c>
      <c r="U9" s="5" t="s">
        <v>29</v>
      </c>
      <c r="V9" s="5" t="s">
        <v>30</v>
      </c>
      <c r="W9" s="14">
        <f>((T7)/(MAX(M4:M21)*MAX(N4:N21)))*100</f>
        <v>62.446356127290606</v>
      </c>
      <c r="X9" s="5" t="s">
        <v>29</v>
      </c>
    </row>
    <row r="10" spans="1:24" ht="15.75" customHeight="1" x14ac:dyDescent="0.25">
      <c r="A10" s="12">
        <v>0.3</v>
      </c>
      <c r="B10" s="13">
        <v>0.43090000000000001</v>
      </c>
      <c r="C10" s="14">
        <f t="shared" si="0"/>
        <v>0.29997519605967998</v>
      </c>
      <c r="D10" s="14">
        <f t="shared" si="1"/>
        <v>1.4364520989071128</v>
      </c>
      <c r="E10" s="14">
        <f t="shared" si="2"/>
        <v>0.1292593119821161</v>
      </c>
      <c r="F10" s="15"/>
      <c r="G10" s="12">
        <v>0.4</v>
      </c>
      <c r="H10" s="13">
        <v>0.43070000000000003</v>
      </c>
      <c r="I10" s="14">
        <f t="shared" si="3"/>
        <v>0.39997538367783425</v>
      </c>
      <c r="J10" s="14">
        <f t="shared" si="4"/>
        <v>1.0768162681404247</v>
      </c>
      <c r="K10" s="14">
        <f t="shared" si="5"/>
        <v>0.17226939775004321</v>
      </c>
      <c r="L10" s="15"/>
      <c r="M10" s="12">
        <v>0.4</v>
      </c>
      <c r="N10" s="13">
        <v>0.3977</v>
      </c>
      <c r="O10" s="14">
        <f t="shared" si="6"/>
        <v>0.39999296710927712</v>
      </c>
      <c r="P10" s="14">
        <f t="shared" si="7"/>
        <v>0.99426748143636567</v>
      </c>
      <c r="Q10" s="14">
        <f t="shared" si="8"/>
        <v>0.15907720301935951</v>
      </c>
      <c r="R10" s="5"/>
    </row>
    <row r="11" spans="1:24" ht="15.75" customHeight="1" x14ac:dyDescent="0.25">
      <c r="A11" s="12">
        <v>0.35</v>
      </c>
      <c r="B11" s="13">
        <v>0.44019999999999998</v>
      </c>
      <c r="C11" s="14">
        <f t="shared" si="0"/>
        <v>0.34996469347943121</v>
      </c>
      <c r="D11" s="14">
        <f t="shared" si="1"/>
        <v>1.257841171414831</v>
      </c>
      <c r="E11" s="14">
        <f t="shared" si="2"/>
        <v>0.1540544580696456</v>
      </c>
      <c r="F11" s="15"/>
      <c r="G11" s="12">
        <v>0.35</v>
      </c>
      <c r="H11" s="13">
        <v>0.44440000000000002</v>
      </c>
      <c r="I11" s="14">
        <f t="shared" si="3"/>
        <v>0.34995859024684534</v>
      </c>
      <c r="J11" s="14">
        <f t="shared" si="4"/>
        <v>1.2698645279332617</v>
      </c>
      <c r="K11" s="14">
        <f t="shared" si="5"/>
        <v>0.15552159750569808</v>
      </c>
      <c r="L11" s="15"/>
      <c r="M11" s="12">
        <v>0.45</v>
      </c>
      <c r="N11" s="13">
        <v>0.39050000000000001</v>
      </c>
      <c r="O11" s="14">
        <f t="shared" si="6"/>
        <v>0.44999464914160353</v>
      </c>
      <c r="P11" s="14">
        <f t="shared" si="7"/>
        <v>0.86778809646938304</v>
      </c>
      <c r="Q11" s="14">
        <f t="shared" si="8"/>
        <v>0.17572291048979619</v>
      </c>
      <c r="R11" s="5"/>
    </row>
    <row r="12" spans="1:24" ht="15.75" customHeight="1" x14ac:dyDescent="0.25">
      <c r="A12" s="12">
        <v>0.4</v>
      </c>
      <c r="B12" s="13">
        <v>0.42580000000000001</v>
      </c>
      <c r="C12" s="14">
        <f t="shared" si="0"/>
        <v>0.39997956219948316</v>
      </c>
      <c r="D12" s="14">
        <f t="shared" si="1"/>
        <v>1.0645543928758023</v>
      </c>
      <c r="E12" s="14">
        <f t="shared" si="2"/>
        <v>0.17031129758453994</v>
      </c>
      <c r="F12" s="15"/>
      <c r="G12" s="12">
        <v>0.3</v>
      </c>
      <c r="H12" s="13">
        <v>0.44069999999999998</v>
      </c>
      <c r="I12" s="14">
        <f t="shared" si="3"/>
        <v>0.29996401688998336</v>
      </c>
      <c r="J12" s="14">
        <f t="shared" si="4"/>
        <v>1.4691762184316721</v>
      </c>
      <c r="K12" s="14">
        <f t="shared" si="5"/>
        <v>0.13219414224341566</v>
      </c>
      <c r="L12" s="15"/>
      <c r="M12" s="12">
        <v>0.5</v>
      </c>
      <c r="N12" s="13">
        <v>0.38169999999999998</v>
      </c>
      <c r="O12" s="14">
        <f t="shared" si="6"/>
        <v>0.49999616881663039</v>
      </c>
      <c r="P12" s="14">
        <f t="shared" si="7"/>
        <v>0.76340584949558965</v>
      </c>
      <c r="Q12" s="14">
        <f t="shared" si="8"/>
        <v>0.1908485376373078</v>
      </c>
      <c r="R12" s="5"/>
      <c r="S12" s="5"/>
      <c r="T12" s="5"/>
      <c r="U12" s="5"/>
      <c r="V12" s="5"/>
      <c r="W12" s="5"/>
      <c r="X12" s="5"/>
    </row>
    <row r="13" spans="1:24" ht="15.75" customHeight="1" x14ac:dyDescent="0.25">
      <c r="A13" s="12">
        <v>0.45</v>
      </c>
      <c r="B13" s="13">
        <v>0.41360000000000002</v>
      </c>
      <c r="C13" s="14">
        <f t="shared" si="0"/>
        <v>0.44998713866653356</v>
      </c>
      <c r="D13" s="14">
        <f t="shared" si="1"/>
        <v>0.9191373807385671</v>
      </c>
      <c r="E13" s="14">
        <f t="shared" si="2"/>
        <v>0.18611468055247829</v>
      </c>
      <c r="F13" s="15"/>
      <c r="G13" s="12">
        <v>0.25</v>
      </c>
      <c r="H13" s="13">
        <v>0.45669999999999999</v>
      </c>
      <c r="I13" s="14">
        <f t="shared" si="3"/>
        <v>0.24993394593685342</v>
      </c>
      <c r="J13" s="14">
        <f t="shared" si="4"/>
        <v>1.8272827978132538</v>
      </c>
      <c r="K13" s="14">
        <f t="shared" si="5"/>
        <v>0.11414483310936095</v>
      </c>
      <c r="L13" s="15"/>
      <c r="M13" s="12">
        <v>0.55000000000000004</v>
      </c>
      <c r="N13" s="13">
        <v>0.36720000000000003</v>
      </c>
      <c r="O13" s="14">
        <f t="shared" si="6"/>
        <v>0.54999779065634247</v>
      </c>
      <c r="P13" s="14">
        <f t="shared" si="7"/>
        <v>0.66763904553471054</v>
      </c>
      <c r="Q13" s="14">
        <f t="shared" si="8"/>
        <v>0.20195918872900898</v>
      </c>
      <c r="R13" s="5"/>
      <c r="S13" s="5"/>
      <c r="T13" s="5"/>
      <c r="U13" s="5"/>
      <c r="V13" s="5"/>
      <c r="W13" s="5"/>
      <c r="X13" s="5"/>
    </row>
    <row r="14" spans="1:24" ht="15.75" customHeight="1" x14ac:dyDescent="0.25">
      <c r="A14" s="12">
        <v>0.5</v>
      </c>
      <c r="B14" s="13">
        <v>0.3967</v>
      </c>
      <c r="C14" s="14">
        <f t="shared" si="0"/>
        <v>0.49999322910135396</v>
      </c>
      <c r="D14" s="14">
        <f t="shared" si="1"/>
        <v>0.79341074420746738</v>
      </c>
      <c r="E14" s="14">
        <f t="shared" si="2"/>
        <v>0.19834731398450711</v>
      </c>
      <c r="F14" s="15"/>
      <c r="G14" s="12">
        <v>0.2</v>
      </c>
      <c r="H14" s="13">
        <v>0.46439999999999998</v>
      </c>
      <c r="I14" s="14">
        <f t="shared" si="3"/>
        <v>0.19991151825277725</v>
      </c>
      <c r="J14" s="14">
        <f t="shared" si="4"/>
        <v>2.3230277277609956</v>
      </c>
      <c r="K14" s="14">
        <f t="shared" si="5"/>
        <v>9.2838909076589746E-2</v>
      </c>
      <c r="L14" s="15"/>
      <c r="M14" s="12">
        <v>0.6</v>
      </c>
      <c r="N14" s="13">
        <v>0.34429999999999999</v>
      </c>
      <c r="O14" s="14">
        <f t="shared" si="6"/>
        <v>0.59999907381486672</v>
      </c>
      <c r="P14" s="14">
        <f t="shared" si="7"/>
        <v>0.57383421912787125</v>
      </c>
      <c r="Q14" s="14">
        <f t="shared" si="8"/>
        <v>0.2065796811144586</v>
      </c>
      <c r="R14" s="5"/>
      <c r="S14" s="5"/>
      <c r="T14" s="5"/>
      <c r="U14" s="5"/>
      <c r="V14" s="5"/>
      <c r="W14" s="5"/>
      <c r="X14" s="5"/>
    </row>
    <row r="15" spans="1:24" ht="15.75" customHeight="1" x14ac:dyDescent="0.25">
      <c r="A15" s="12">
        <v>0.55000000000000004</v>
      </c>
      <c r="B15" s="13">
        <v>0.37619999999999998</v>
      </c>
      <c r="C15" s="14">
        <f t="shared" si="0"/>
        <v>0.54999689078071878</v>
      </c>
      <c r="D15" s="14">
        <f t="shared" si="1"/>
        <v>0.6840038667600199</v>
      </c>
      <c r="E15" s="14">
        <f t="shared" si="2"/>
        <v>0.2069088303117064</v>
      </c>
      <c r="F15" s="15"/>
      <c r="G15" s="12">
        <v>0.15</v>
      </c>
      <c r="H15" s="13">
        <v>0.46970000000000001</v>
      </c>
      <c r="I15" s="14">
        <f t="shared" si="3"/>
        <v>0.14989179739501099</v>
      </c>
      <c r="J15" s="14">
        <f t="shared" si="4"/>
        <v>3.1335937533806204</v>
      </c>
      <c r="K15" s="14">
        <f t="shared" si="5"/>
        <v>7.040417723643666E-2</v>
      </c>
      <c r="L15" s="15"/>
      <c r="M15" s="12">
        <v>0.65</v>
      </c>
      <c r="N15" s="13">
        <v>0.31440000000000001</v>
      </c>
      <c r="O15" s="14">
        <f t="shared" si="6"/>
        <v>0.64999970234164728</v>
      </c>
      <c r="P15" s="14">
        <f t="shared" si="7"/>
        <v>0.48369252919249456</v>
      </c>
      <c r="Q15" s="14">
        <f t="shared" si="8"/>
        <v>0.2043599064162139</v>
      </c>
      <c r="R15" s="5"/>
      <c r="S15" s="5"/>
      <c r="T15" s="5"/>
      <c r="U15" s="5"/>
      <c r="V15" s="5"/>
      <c r="W15" s="5"/>
      <c r="X15" s="5"/>
    </row>
    <row r="16" spans="1:24" ht="15.75" customHeight="1" x14ac:dyDescent="0.25">
      <c r="A16" s="12">
        <v>0.6</v>
      </c>
      <c r="B16" s="13">
        <v>0.35870000000000002</v>
      </c>
      <c r="C16" s="14">
        <f t="shared" si="0"/>
        <v>0.59999840000385007</v>
      </c>
      <c r="D16" s="14">
        <f t="shared" si="1"/>
        <v>0.59783492755597067</v>
      </c>
      <c r="E16" s="14">
        <f t="shared" si="2"/>
        <v>0.21521942608138103</v>
      </c>
      <c r="F16" s="15"/>
      <c r="G16" s="12">
        <v>0.1</v>
      </c>
      <c r="H16" s="13">
        <v>0.49059999999999998</v>
      </c>
      <c r="I16" s="14">
        <f t="shared" si="3"/>
        <v>9.9760763436746946E-2</v>
      </c>
      <c r="J16" s="14">
        <f t="shared" si="4"/>
        <v>4.9177650921954266</v>
      </c>
      <c r="K16" s="14">
        <f t="shared" si="5"/>
        <v>4.8942630542068051E-2</v>
      </c>
      <c r="L16" s="15"/>
      <c r="M16" s="12">
        <v>0.7</v>
      </c>
      <c r="N16" s="13">
        <v>0.2782</v>
      </c>
      <c r="O16" s="14">
        <f t="shared" si="6"/>
        <v>0.69999992468867356</v>
      </c>
      <c r="P16" s="14">
        <f t="shared" si="7"/>
        <v>0.39742861418696585</v>
      </c>
      <c r="Q16" s="14">
        <f t="shared" si="8"/>
        <v>0.19473997904838899</v>
      </c>
      <c r="R16" s="5"/>
      <c r="S16" s="5"/>
      <c r="T16" s="5"/>
      <c r="U16" s="5"/>
      <c r="V16" s="5"/>
      <c r="W16" s="5"/>
      <c r="X16" s="5"/>
    </row>
    <row r="17" spans="1:24" ht="15.75" customHeight="1" x14ac:dyDescent="0.25">
      <c r="A17" s="12">
        <v>0.65</v>
      </c>
      <c r="B17" s="13">
        <v>0.33210000000000001</v>
      </c>
      <c r="C17" s="14">
        <f t="shared" si="0"/>
        <v>0.64999941716028908</v>
      </c>
      <c r="D17" s="14">
        <f t="shared" si="1"/>
        <v>0.51092353505619303</v>
      </c>
      <c r="E17" s="14">
        <f t="shared" si="2"/>
        <v>0.21586480643893202</v>
      </c>
      <c r="F17" s="15"/>
      <c r="G17" s="12">
        <v>0.05</v>
      </c>
      <c r="H17" s="13">
        <v>0.49990000000000001</v>
      </c>
      <c r="I17" s="14">
        <f t="shared" si="3"/>
        <v>4.9659464973900384E-2</v>
      </c>
      <c r="J17" s="14">
        <f t="shared" si="4"/>
        <v>10.066560327678387</v>
      </c>
      <c r="K17" s="14">
        <f t="shared" si="5"/>
        <v>2.4824766540452802E-2</v>
      </c>
      <c r="L17" s="15"/>
      <c r="M17" s="12">
        <v>0.75</v>
      </c>
      <c r="N17" s="13">
        <v>0.14610000000000001</v>
      </c>
      <c r="O17" s="14">
        <f t="shared" si="6"/>
        <v>0.74999999950206975</v>
      </c>
      <c r="P17" s="14">
        <f t="shared" si="7"/>
        <v>0.1948000001293291</v>
      </c>
      <c r="Q17" s="14">
        <f t="shared" si="8"/>
        <v>0.10957499992725239</v>
      </c>
      <c r="R17" s="5"/>
      <c r="S17" s="5"/>
      <c r="T17" s="5"/>
      <c r="U17" s="5"/>
      <c r="V17" s="5"/>
      <c r="W17" s="5"/>
      <c r="X17" s="5"/>
    </row>
    <row r="18" spans="1:24" ht="15.75" customHeight="1" x14ac:dyDescent="0.25">
      <c r="A18" s="12">
        <v>0.7</v>
      </c>
      <c r="B18" s="13">
        <v>0.28870000000000001</v>
      </c>
      <c r="C18" s="14">
        <f t="shared" si="0"/>
        <v>0.69999988780247202</v>
      </c>
      <c r="D18" s="14">
        <f t="shared" si="1"/>
        <v>0.4124286375335337</v>
      </c>
      <c r="E18" s="14">
        <f t="shared" si="2"/>
        <v>0.20208996760857367</v>
      </c>
      <c r="F18" s="15"/>
      <c r="G18" s="12"/>
      <c r="H18" s="13"/>
      <c r="I18" s="14"/>
      <c r="J18" s="14"/>
      <c r="K18" s="14"/>
      <c r="L18" s="15"/>
      <c r="M18" s="12"/>
      <c r="N18" s="13"/>
      <c r="O18" s="14"/>
      <c r="P18" s="14"/>
      <c r="Q18" s="14"/>
      <c r="R18" s="5"/>
      <c r="S18" s="5"/>
      <c r="T18" s="5"/>
      <c r="U18" s="5"/>
      <c r="V18" s="5"/>
      <c r="W18" s="5"/>
      <c r="X18" s="5"/>
    </row>
    <row r="19" spans="1:24" ht="15.75" customHeight="1" x14ac:dyDescent="0.25">
      <c r="A19" s="12">
        <v>0.75</v>
      </c>
      <c r="B19" s="13">
        <v>0.14369999999999999</v>
      </c>
      <c r="C19" s="14">
        <f t="shared" si="0"/>
        <v>0.74999999954560237</v>
      </c>
      <c r="D19" s="14">
        <f t="shared" si="1"/>
        <v>0.19160000011608344</v>
      </c>
      <c r="E19" s="14">
        <f t="shared" si="2"/>
        <v>0.10777499993470306</v>
      </c>
      <c r="F19" s="15"/>
      <c r="G19" s="12"/>
      <c r="H19" s="13"/>
      <c r="I19" s="14"/>
      <c r="J19" s="14"/>
      <c r="K19" s="14"/>
      <c r="L19" s="15"/>
      <c r="M19" s="12"/>
      <c r="N19" s="13"/>
      <c r="O19" s="14"/>
      <c r="P19" s="14"/>
      <c r="Q19" s="14"/>
      <c r="R19" s="5"/>
      <c r="S19" s="5"/>
      <c r="T19" s="5"/>
      <c r="U19" s="5"/>
      <c r="V19" s="5"/>
      <c r="W19" s="5"/>
      <c r="X19" s="5"/>
    </row>
    <row r="20" spans="1:24" ht="15.75" customHeight="1" x14ac:dyDescent="0.25">
      <c r="A20" s="12"/>
      <c r="B20" s="13"/>
      <c r="C20" s="14"/>
      <c r="D20" s="14"/>
      <c r="E20" s="14"/>
      <c r="F20" s="15"/>
      <c r="G20" s="12"/>
      <c r="H20" s="13"/>
      <c r="I20" s="14"/>
      <c r="J20" s="14"/>
      <c r="K20" s="14"/>
      <c r="L20" s="15"/>
      <c r="M20" s="12"/>
      <c r="N20" s="13"/>
      <c r="O20" s="14"/>
      <c r="P20" s="14"/>
      <c r="Q20" s="14"/>
      <c r="R20" s="5"/>
      <c r="S20" s="5"/>
      <c r="T20" s="5"/>
      <c r="U20" s="5"/>
      <c r="V20" s="5"/>
      <c r="W20" s="5"/>
      <c r="X20" s="5"/>
    </row>
    <row r="21" spans="1:24" ht="15.75" customHeight="1" x14ac:dyDescent="0.25">
      <c r="A21" s="19"/>
      <c r="B21" s="20"/>
      <c r="C21" s="14"/>
      <c r="D21" s="14"/>
      <c r="E21" s="14"/>
      <c r="F21" s="15"/>
      <c r="G21" s="19"/>
      <c r="H21" s="20"/>
      <c r="I21" s="14"/>
      <c r="J21" s="14"/>
      <c r="K21" s="14"/>
      <c r="L21" s="15"/>
      <c r="M21" s="19"/>
      <c r="N21" s="20"/>
      <c r="O21" s="14"/>
      <c r="P21" s="14"/>
      <c r="Q21" s="14"/>
      <c r="R21" s="5"/>
      <c r="S21" s="5"/>
      <c r="T21" s="5"/>
      <c r="U21" s="5"/>
      <c r="V21" s="5"/>
      <c r="W21" s="5"/>
      <c r="X21" s="5"/>
    </row>
    <row r="25" spans="1:24" ht="15.75" customHeight="1" x14ac:dyDescent="0.25">
      <c r="A25" s="1" t="s">
        <v>31</v>
      </c>
    </row>
    <row r="26" spans="1:24" ht="15.75" customHeight="1" x14ac:dyDescent="0.25">
      <c r="A26" s="2" t="s">
        <v>1</v>
      </c>
      <c r="C26" s="2"/>
      <c r="D26" s="2"/>
      <c r="E26" s="2"/>
      <c r="G26" s="2" t="s">
        <v>2</v>
      </c>
      <c r="H26" s="2"/>
      <c r="I26" s="2"/>
      <c r="J26" s="2"/>
      <c r="K26" s="2"/>
      <c r="L26" s="2"/>
      <c r="M26" s="3" t="s">
        <v>3</v>
      </c>
      <c r="N26" s="4"/>
      <c r="O26" s="5"/>
      <c r="P26" s="5"/>
      <c r="Q26" s="5"/>
      <c r="R26" s="5"/>
      <c r="S26" s="4"/>
      <c r="T26" s="4"/>
      <c r="U26" s="5"/>
      <c r="V26" s="5"/>
      <c r="W26" s="5"/>
      <c r="X26" s="5"/>
    </row>
    <row r="27" spans="1:24" ht="15.75" customHeight="1" x14ac:dyDescent="0.25">
      <c r="A27" s="6" t="s">
        <v>4</v>
      </c>
      <c r="B27" s="7" t="s">
        <v>5</v>
      </c>
      <c r="C27" s="8" t="s">
        <v>6</v>
      </c>
      <c r="D27" s="8" t="s">
        <v>7</v>
      </c>
      <c r="E27" s="8" t="s">
        <v>8</v>
      </c>
      <c r="F27" s="8"/>
      <c r="G27" s="9" t="s">
        <v>9</v>
      </c>
      <c r="H27" s="7" t="s">
        <v>10</v>
      </c>
      <c r="I27" s="8" t="s">
        <v>6</v>
      </c>
      <c r="J27" s="8" t="s">
        <v>7</v>
      </c>
      <c r="K27" s="8" t="s">
        <v>8</v>
      </c>
      <c r="L27" s="8"/>
      <c r="M27" s="6" t="s">
        <v>11</v>
      </c>
      <c r="N27" s="10" t="s">
        <v>12</v>
      </c>
      <c r="O27" s="8" t="s">
        <v>6</v>
      </c>
      <c r="P27" s="8" t="s">
        <v>7</v>
      </c>
      <c r="Q27" s="8" t="s">
        <v>8</v>
      </c>
      <c r="R27" s="11"/>
      <c r="S27" s="5" t="s">
        <v>13</v>
      </c>
      <c r="T27" s="11"/>
      <c r="U27" s="5"/>
      <c r="V27" s="5"/>
      <c r="W27" s="5"/>
      <c r="X27" s="5"/>
    </row>
    <row r="28" spans="1:24" ht="15.75" customHeight="1" x14ac:dyDescent="0.25">
      <c r="A28" s="12">
        <v>0.05</v>
      </c>
      <c r="B28" s="13">
        <v>0.49440000000000001</v>
      </c>
      <c r="C28" s="14">
        <f t="shared" ref="C28:C41" si="9">A28-(1.95*10^(-12)*(EXP(1.6*10^(-19)*B28/(1.38*10^(-23)*305.4))-1))</f>
        <v>4.9723636774676117E-2</v>
      </c>
      <c r="D28" s="14">
        <f t="shared" ref="D28:D41" si="10">B28/C28</f>
        <v>9.9429573552792565</v>
      </c>
      <c r="E28" s="14">
        <f t="shared" ref="E28:E41" si="11">PRODUCT(C28,B28)</f>
        <v>2.4583366021399874E-2</v>
      </c>
      <c r="F28" s="15"/>
      <c r="G28" s="12">
        <v>0.65</v>
      </c>
      <c r="H28" s="13">
        <v>0.30130000000000001</v>
      </c>
      <c r="I28" s="14">
        <f t="shared" ref="I28:I40" si="12">G28-(1.95*10^(-12)*(EXP(1.6*10^(-19)*H28/(1.38*10^(-23)*305.4))-1))</f>
        <v>0.64999981897885351</v>
      </c>
      <c r="J28" s="14">
        <f t="shared" ref="J28:J40" si="13">H28/I28</f>
        <v>0.463538590631211</v>
      </c>
      <c r="K28" s="14">
        <f t="shared" ref="K28:K40" si="14">PRODUCT(I28,H28)</f>
        <v>0.19584494545832856</v>
      </c>
      <c r="L28" s="15"/>
      <c r="M28" s="12">
        <v>0.1</v>
      </c>
      <c r="N28" s="13">
        <v>0.47760000000000002</v>
      </c>
      <c r="O28" s="14">
        <f t="shared" ref="O28:O39" si="15">M28-(1.95*10^(-12)*(EXP(1.6*10^(-19)*N28/(1.38*10^(-23)*305.4))-1))</f>
        <v>9.9853954096971842E-2</v>
      </c>
      <c r="P28" s="14">
        <f t="shared" ref="P28:P39" si="16">N28/O28</f>
        <v>4.7829853541521761</v>
      </c>
      <c r="Q28" s="14">
        <f t="shared" ref="Q28:Q39" si="17">PRODUCT(O28,N28)</f>
        <v>4.7690248476713756E-2</v>
      </c>
      <c r="R28" s="11"/>
      <c r="S28" s="5" t="s">
        <v>14</v>
      </c>
      <c r="T28" s="11"/>
      <c r="U28" s="5"/>
      <c r="V28" s="16" t="s">
        <v>15</v>
      </c>
      <c r="W28" s="16" t="s">
        <v>16</v>
      </c>
      <c r="X28" s="5"/>
    </row>
    <row r="29" spans="1:24" ht="15.75" customHeight="1" x14ac:dyDescent="0.25">
      <c r="A29" s="12">
        <v>0.1</v>
      </c>
      <c r="B29" s="13">
        <v>0.47989999999999999</v>
      </c>
      <c r="C29" s="14">
        <f t="shared" si="9"/>
        <v>9.9840628467730397E-2</v>
      </c>
      <c r="D29" s="14">
        <f t="shared" si="10"/>
        <v>4.8066604484076239</v>
      </c>
      <c r="E29" s="14">
        <f t="shared" si="11"/>
        <v>4.7913517601663819E-2</v>
      </c>
      <c r="F29" s="15"/>
      <c r="G29" s="12">
        <v>0.6</v>
      </c>
      <c r="H29" s="13">
        <v>0.33110000000000001</v>
      </c>
      <c r="I29" s="14">
        <f t="shared" si="12"/>
        <v>0.59999943887253515</v>
      </c>
      <c r="J29" s="14">
        <f t="shared" si="13"/>
        <v>0.55183384941521496</v>
      </c>
      <c r="K29" s="14">
        <f t="shared" si="14"/>
        <v>0.19865981421069639</v>
      </c>
      <c r="L29" s="15"/>
      <c r="M29" s="12">
        <v>0.15</v>
      </c>
      <c r="N29" s="13">
        <v>0.46200000000000002</v>
      </c>
      <c r="O29" s="14">
        <f t="shared" si="15"/>
        <v>0.14991922377284975</v>
      </c>
      <c r="P29" s="14">
        <f t="shared" si="16"/>
        <v>3.0816594988511929</v>
      </c>
      <c r="Q29" s="14">
        <f t="shared" si="17"/>
        <v>6.9262681383056593E-2</v>
      </c>
      <c r="R29" s="11"/>
      <c r="S29" s="5" t="s">
        <v>17</v>
      </c>
      <c r="T29" s="11" t="s">
        <v>32</v>
      </c>
      <c r="U29" s="5"/>
      <c r="V29" s="5"/>
      <c r="W29" s="5"/>
      <c r="X29" s="5"/>
    </row>
    <row r="30" spans="1:24" ht="13.2" x14ac:dyDescent="0.25">
      <c r="A30" s="12">
        <v>0.15</v>
      </c>
      <c r="B30" s="13">
        <v>0.4677</v>
      </c>
      <c r="C30" s="14">
        <f t="shared" si="9"/>
        <v>0.14989970884976977</v>
      </c>
      <c r="D30" s="14">
        <f t="shared" si="10"/>
        <v>3.1200861135009359</v>
      </c>
      <c r="E30" s="14">
        <f t="shared" si="11"/>
        <v>7.0108093829037321E-2</v>
      </c>
      <c r="F30" s="15"/>
      <c r="G30" s="12">
        <v>0.55000000000000004</v>
      </c>
      <c r="H30" s="13">
        <v>0.36330000000000001</v>
      </c>
      <c r="I30" s="14">
        <f t="shared" si="12"/>
        <v>0.54999809470704764</v>
      </c>
      <c r="J30" s="14">
        <f t="shared" si="13"/>
        <v>0.66054774279447104</v>
      </c>
      <c r="K30" s="14">
        <f t="shared" si="14"/>
        <v>0.19981430780707041</v>
      </c>
      <c r="L30" s="15"/>
      <c r="M30" s="12">
        <v>0.2</v>
      </c>
      <c r="N30" s="13">
        <v>0.44790000000000002</v>
      </c>
      <c r="O30" s="14">
        <f t="shared" si="15"/>
        <v>0.19995270567017645</v>
      </c>
      <c r="P30" s="14">
        <f t="shared" si="16"/>
        <v>2.2400297035180636</v>
      </c>
      <c r="Q30" s="14">
        <f t="shared" si="17"/>
        <v>8.9558816869672042E-2</v>
      </c>
      <c r="R30" s="11"/>
      <c r="S30" s="4" t="s">
        <v>19</v>
      </c>
      <c r="T30" s="18">
        <v>35.700000000000003</v>
      </c>
      <c r="U30" s="5"/>
      <c r="V30" s="5"/>
      <c r="W30" s="5"/>
      <c r="X30" s="5"/>
    </row>
    <row r="31" spans="1:24" ht="13.2" x14ac:dyDescent="0.25">
      <c r="A31" s="12">
        <v>0.2</v>
      </c>
      <c r="B31" s="13">
        <v>0.4602</v>
      </c>
      <c r="C31" s="14">
        <f t="shared" si="9"/>
        <v>0.19992455925467265</v>
      </c>
      <c r="D31" s="14">
        <f t="shared" si="10"/>
        <v>2.3018682732909124</v>
      </c>
      <c r="E31" s="14">
        <f t="shared" si="11"/>
        <v>9.2005282169000349E-2</v>
      </c>
      <c r="F31" s="15"/>
      <c r="G31" s="12">
        <v>0.5</v>
      </c>
      <c r="H31" s="13">
        <v>0.38640000000000002</v>
      </c>
      <c r="I31" s="14">
        <f t="shared" si="12"/>
        <v>0.49999542043245643</v>
      </c>
      <c r="J31" s="14">
        <f t="shared" si="13"/>
        <v>0.77280707824442596</v>
      </c>
      <c r="K31" s="14">
        <f t="shared" si="14"/>
        <v>0.19319823045510118</v>
      </c>
      <c r="L31" s="15"/>
      <c r="M31" s="12">
        <v>0.25</v>
      </c>
      <c r="N31" s="13">
        <v>0.43540000000000001</v>
      </c>
      <c r="O31" s="14">
        <f t="shared" si="15"/>
        <v>0.24997057512229545</v>
      </c>
      <c r="P31" s="14">
        <f t="shared" si="16"/>
        <v>1.7418050095975703</v>
      </c>
      <c r="Q31" s="14">
        <f t="shared" si="17"/>
        <v>0.10883718840824744</v>
      </c>
      <c r="R31" s="5"/>
      <c r="S31" s="5" t="s">
        <v>21</v>
      </c>
      <c r="T31" s="14">
        <f>MAX(E28:E49,K28:K49,Q28:Q49)</f>
        <v>0.19981430780707041</v>
      </c>
      <c r="U31" s="5" t="s">
        <v>22</v>
      </c>
      <c r="V31" s="5" t="s">
        <v>23</v>
      </c>
      <c r="W31" s="15">
        <v>0.55000000000000004</v>
      </c>
      <c r="X31" s="5" t="s">
        <v>24</v>
      </c>
    </row>
    <row r="32" spans="1:24" ht="13.2" x14ac:dyDescent="0.25">
      <c r="A32" s="12">
        <v>0.25</v>
      </c>
      <c r="B32" s="13">
        <v>0.4501</v>
      </c>
      <c r="C32" s="14">
        <f t="shared" si="9"/>
        <v>0.24994858596471148</v>
      </c>
      <c r="D32" s="14">
        <f t="shared" si="10"/>
        <v>1.8007703394791219</v>
      </c>
      <c r="E32" s="14">
        <f t="shared" si="11"/>
        <v>0.11250185854271663</v>
      </c>
      <c r="F32" s="15"/>
      <c r="G32" s="12">
        <v>0.45</v>
      </c>
      <c r="H32" s="13">
        <v>0.40570000000000001</v>
      </c>
      <c r="I32" s="14">
        <f t="shared" si="12"/>
        <v>0.44999047128547565</v>
      </c>
      <c r="J32" s="14">
        <f t="shared" si="13"/>
        <v>0.90157464632761608</v>
      </c>
      <c r="K32" s="14">
        <f t="shared" si="14"/>
        <v>0.18256113420051748</v>
      </c>
      <c r="L32" s="15"/>
      <c r="M32" s="12">
        <v>0.3</v>
      </c>
      <c r="N32" s="13">
        <v>0.4269</v>
      </c>
      <c r="O32" s="14">
        <f t="shared" si="15"/>
        <v>0.29997869063714239</v>
      </c>
      <c r="P32" s="14">
        <f t="shared" si="16"/>
        <v>1.4231010845913155</v>
      </c>
      <c r="Q32" s="14">
        <f t="shared" si="17"/>
        <v>0.12806090303299608</v>
      </c>
      <c r="R32" s="5"/>
      <c r="S32" s="5" t="s">
        <v>25</v>
      </c>
      <c r="T32" s="15">
        <v>2.25</v>
      </c>
      <c r="U32" s="5" t="s">
        <v>22</v>
      </c>
      <c r="V32" s="5" t="s">
        <v>26</v>
      </c>
      <c r="W32" s="15">
        <v>0.36330000000000001</v>
      </c>
      <c r="X32" s="5" t="s">
        <v>27</v>
      </c>
    </row>
    <row r="33" spans="1:24" ht="13.2" x14ac:dyDescent="0.25">
      <c r="A33" s="12">
        <v>0.3</v>
      </c>
      <c r="B33" s="13">
        <v>0.44009999999999999</v>
      </c>
      <c r="C33" s="14">
        <f t="shared" si="9"/>
        <v>0.29996482726297352</v>
      </c>
      <c r="D33" s="14">
        <f t="shared" si="10"/>
        <v>1.4671720148515033</v>
      </c>
      <c r="E33" s="14">
        <f t="shared" si="11"/>
        <v>0.13201452047843465</v>
      </c>
      <c r="F33" s="15"/>
      <c r="G33" s="12">
        <v>0.4</v>
      </c>
      <c r="H33" s="13">
        <v>0.4224</v>
      </c>
      <c r="I33" s="14">
        <f t="shared" si="12"/>
        <v>0.39998203709910374</v>
      </c>
      <c r="J33" s="14">
        <f t="shared" si="13"/>
        <v>1.0560474241880562</v>
      </c>
      <c r="K33" s="14">
        <f t="shared" si="14"/>
        <v>0.16895241247066142</v>
      </c>
      <c r="L33" s="15"/>
      <c r="M33" s="12">
        <v>0.35</v>
      </c>
      <c r="N33" s="13">
        <v>0.41739999999999999</v>
      </c>
      <c r="O33" s="14">
        <f t="shared" si="15"/>
        <v>0.34998514274064574</v>
      </c>
      <c r="P33" s="14">
        <f t="shared" si="16"/>
        <v>1.1926220545576462</v>
      </c>
      <c r="Q33" s="14">
        <f t="shared" si="17"/>
        <v>0.14608379857994552</v>
      </c>
      <c r="R33" s="5"/>
      <c r="S33" s="5" t="s">
        <v>28</v>
      </c>
      <c r="T33" s="14">
        <f>(MAX(Q28:Q49)/T32)*100</f>
        <v>8.2799964576191272</v>
      </c>
      <c r="U33" s="5" t="s">
        <v>29</v>
      </c>
      <c r="V33" s="5" t="s">
        <v>30</v>
      </c>
      <c r="W33" s="14">
        <f>((T31)/(MAX(M28:M49)*MAX(N28:N49)))*100</f>
        <v>64.364871732724637</v>
      </c>
      <c r="X33" s="5" t="s">
        <v>29</v>
      </c>
    </row>
    <row r="34" spans="1:24" ht="13.2" x14ac:dyDescent="0.25">
      <c r="A34" s="12">
        <v>0.35</v>
      </c>
      <c r="B34" s="13">
        <v>0.42959999999999998</v>
      </c>
      <c r="C34" s="14">
        <f t="shared" si="9"/>
        <v>0.34997639049625701</v>
      </c>
      <c r="D34" s="14">
        <f t="shared" si="10"/>
        <v>1.2275113740982324</v>
      </c>
      <c r="E34" s="14">
        <f t="shared" si="11"/>
        <v>0.150349857357192</v>
      </c>
      <c r="F34" s="15"/>
      <c r="G34" s="12">
        <v>0.35</v>
      </c>
      <c r="H34" s="13">
        <v>0.43209999999999998</v>
      </c>
      <c r="I34" s="14">
        <f t="shared" si="12"/>
        <v>0.34997403993703463</v>
      </c>
      <c r="J34" s="14">
        <f t="shared" si="13"/>
        <v>1.2346630055124688</v>
      </c>
      <c r="K34" s="14">
        <f t="shared" si="14"/>
        <v>0.15122378265679265</v>
      </c>
      <c r="L34" s="15"/>
      <c r="M34" s="12">
        <v>0.4</v>
      </c>
      <c r="N34" s="13">
        <v>0.38119999999999998</v>
      </c>
      <c r="O34" s="14">
        <f t="shared" si="15"/>
        <v>0.3999962408543008</v>
      </c>
      <c r="P34" s="14">
        <f t="shared" si="16"/>
        <v>0.95300895624879789</v>
      </c>
      <c r="Q34" s="14">
        <f t="shared" si="17"/>
        <v>0.15247856701365947</v>
      </c>
      <c r="R34" s="5"/>
    </row>
    <row r="35" spans="1:24" ht="13.2" x14ac:dyDescent="0.25">
      <c r="A35" s="12">
        <v>0.4</v>
      </c>
      <c r="B35" s="13">
        <v>0.41410000000000002</v>
      </c>
      <c r="C35" s="14">
        <f t="shared" si="9"/>
        <v>0.39998689220091738</v>
      </c>
      <c r="D35" s="14">
        <f t="shared" si="10"/>
        <v>1.0352839257342301</v>
      </c>
      <c r="E35" s="14">
        <f t="shared" si="11"/>
        <v>0.16563457206039989</v>
      </c>
      <c r="F35" s="15"/>
      <c r="G35" s="12">
        <v>0.3</v>
      </c>
      <c r="H35" s="13">
        <v>0.43149999999999999</v>
      </c>
      <c r="I35" s="14">
        <f t="shared" si="12"/>
        <v>0.29997462458172713</v>
      </c>
      <c r="J35" s="14">
        <f t="shared" si="13"/>
        <v>1.4384550046580329</v>
      </c>
      <c r="K35" s="14">
        <f t="shared" si="14"/>
        <v>0.12943905050701526</v>
      </c>
      <c r="L35" s="15"/>
      <c r="M35" s="12">
        <v>0.45</v>
      </c>
      <c r="N35" s="13">
        <v>0.37430000000000002</v>
      </c>
      <c r="O35" s="14">
        <f t="shared" si="15"/>
        <v>0.44999710715620728</v>
      </c>
      <c r="P35" s="14">
        <f t="shared" si="16"/>
        <v>0.83178312493033302</v>
      </c>
      <c r="Q35" s="14">
        <f t="shared" si="17"/>
        <v>0.1684339172085684</v>
      </c>
      <c r="R35" s="5"/>
    </row>
    <row r="36" spans="1:24" ht="13.2" x14ac:dyDescent="0.25">
      <c r="A36" s="12">
        <v>0.45</v>
      </c>
      <c r="B36" s="13">
        <v>0.40639999999999998</v>
      </c>
      <c r="C36" s="14">
        <f t="shared" si="9"/>
        <v>0.44999021466711225</v>
      </c>
      <c r="D36" s="14">
        <f t="shared" si="10"/>
        <v>0.90313074985561881</v>
      </c>
      <c r="E36" s="14">
        <f t="shared" si="11"/>
        <v>0.18287602324071442</v>
      </c>
      <c r="F36" s="15"/>
      <c r="G36" s="12">
        <v>0.25</v>
      </c>
      <c r="H36" s="13">
        <v>0.4481</v>
      </c>
      <c r="I36" s="14">
        <f t="shared" si="12"/>
        <v>0.24995234520712797</v>
      </c>
      <c r="J36" s="14">
        <f t="shared" si="13"/>
        <v>1.7927417309434446</v>
      </c>
      <c r="K36" s="14">
        <f t="shared" si="14"/>
        <v>0.11200364588731404</v>
      </c>
      <c r="L36" s="15"/>
      <c r="M36" s="12">
        <v>0.5</v>
      </c>
      <c r="N36" s="13">
        <v>0.3629</v>
      </c>
      <c r="O36" s="14">
        <f t="shared" si="15"/>
        <v>0.49999812342151223</v>
      </c>
      <c r="P36" s="14">
        <f t="shared" si="16"/>
        <v>0.72580272405155666</v>
      </c>
      <c r="Q36" s="14">
        <f t="shared" si="17"/>
        <v>0.18144931898966679</v>
      </c>
      <c r="R36" s="5"/>
      <c r="S36" s="5"/>
      <c r="T36" s="5"/>
      <c r="U36" s="5"/>
      <c r="V36" s="5"/>
      <c r="W36" s="5"/>
      <c r="X36" s="5"/>
    </row>
    <row r="37" spans="1:24" ht="13.2" x14ac:dyDescent="0.25">
      <c r="A37" s="12">
        <v>0.5</v>
      </c>
      <c r="B37" s="13">
        <v>0.38319999999999999</v>
      </c>
      <c r="C37" s="14">
        <f t="shared" si="9"/>
        <v>0.49999594431441752</v>
      </c>
      <c r="D37" s="14">
        <f t="shared" si="10"/>
        <v>0.76640621660528596</v>
      </c>
      <c r="E37" s="14">
        <f t="shared" si="11"/>
        <v>0.19159844586128477</v>
      </c>
      <c r="F37" s="15"/>
      <c r="G37" s="12">
        <v>0.2</v>
      </c>
      <c r="H37" s="13">
        <v>0.45960000000000001</v>
      </c>
      <c r="I37" s="14">
        <f t="shared" si="12"/>
        <v>0.19992625825013499</v>
      </c>
      <c r="J37" s="14">
        <f t="shared" si="13"/>
        <v>2.2988476052254114</v>
      </c>
      <c r="K37" s="14">
        <f t="shared" si="14"/>
        <v>9.1886108291762039E-2</v>
      </c>
      <c r="L37" s="15"/>
      <c r="M37" s="12">
        <v>0.55000000000000004</v>
      </c>
      <c r="N37" s="13">
        <v>0.32669999999999999</v>
      </c>
      <c r="O37" s="14">
        <f t="shared" si="15"/>
        <v>0.54999952519419126</v>
      </c>
      <c r="P37" s="14">
        <f t="shared" si="16"/>
        <v>0.59400051279071608</v>
      </c>
      <c r="Q37" s="14">
        <f t="shared" si="17"/>
        <v>0.17968484488094227</v>
      </c>
      <c r="R37" s="5"/>
      <c r="S37" s="5"/>
      <c r="T37" s="5"/>
      <c r="U37" s="5"/>
      <c r="V37" s="5"/>
      <c r="W37" s="5"/>
      <c r="X37" s="5"/>
    </row>
    <row r="38" spans="1:24" ht="13.2" x14ac:dyDescent="0.25">
      <c r="A38" s="12">
        <v>0.55000000000000004</v>
      </c>
      <c r="B38" s="13">
        <v>0.3594</v>
      </c>
      <c r="C38" s="14">
        <f t="shared" si="9"/>
        <v>0.54999835691421739</v>
      </c>
      <c r="D38" s="14">
        <f t="shared" si="10"/>
        <v>0.65345649760923774</v>
      </c>
      <c r="E38" s="14">
        <f t="shared" si="11"/>
        <v>0.19766940947496972</v>
      </c>
      <c r="F38" s="15"/>
      <c r="G38" s="12">
        <v>0.15</v>
      </c>
      <c r="H38" s="13">
        <v>0.47520000000000001</v>
      </c>
      <c r="I38" s="14">
        <f t="shared" si="12"/>
        <v>0.14986667264811757</v>
      </c>
      <c r="J38" s="14">
        <f t="shared" si="13"/>
        <v>3.1708183787849569</v>
      </c>
      <c r="K38" s="14">
        <f t="shared" si="14"/>
        <v>7.1216642842385464E-2</v>
      </c>
      <c r="L38" s="15"/>
      <c r="M38" s="12">
        <v>0.6</v>
      </c>
      <c r="N38" s="13">
        <v>0.3105</v>
      </c>
      <c r="O38" s="14">
        <f t="shared" si="15"/>
        <v>0.59999974330573391</v>
      </c>
      <c r="P38" s="14">
        <f t="shared" si="16"/>
        <v>0.51750022139889917</v>
      </c>
      <c r="Q38" s="14">
        <f t="shared" si="17"/>
        <v>0.18629992029643039</v>
      </c>
      <c r="R38" s="5"/>
      <c r="S38" s="5"/>
      <c r="T38" s="5"/>
      <c r="U38" s="5"/>
      <c r="V38" s="5"/>
      <c r="W38" s="5"/>
      <c r="X38" s="5"/>
    </row>
    <row r="39" spans="1:24" ht="13.2" x14ac:dyDescent="0.25">
      <c r="A39" s="12">
        <v>0.6</v>
      </c>
      <c r="B39" s="13">
        <v>0.32640000000000002</v>
      </c>
      <c r="C39" s="14">
        <f t="shared" si="9"/>
        <v>0.59999953057119249</v>
      </c>
      <c r="D39" s="14">
        <f t="shared" si="10"/>
        <v>0.54400042561578521</v>
      </c>
      <c r="E39" s="14">
        <f t="shared" si="11"/>
        <v>0.19583984677843724</v>
      </c>
      <c r="F39" s="15"/>
      <c r="G39" s="12">
        <v>0.1</v>
      </c>
      <c r="H39" s="13">
        <v>0.48020000000000002</v>
      </c>
      <c r="I39" s="14">
        <f t="shared" si="12"/>
        <v>9.983880297817796E-2</v>
      </c>
      <c r="J39" s="14">
        <f t="shared" si="13"/>
        <v>4.8097531788813477</v>
      </c>
      <c r="K39" s="14">
        <f t="shared" si="14"/>
        <v>4.7942593190121056E-2</v>
      </c>
      <c r="L39" s="15"/>
      <c r="M39" s="12">
        <v>0.65</v>
      </c>
      <c r="N39" s="13">
        <v>0.128</v>
      </c>
      <c r="O39" s="14">
        <f t="shared" si="15"/>
        <v>0.64999999975050604</v>
      </c>
      <c r="P39" s="14">
        <f t="shared" si="16"/>
        <v>0.19692307699866327</v>
      </c>
      <c r="Q39" s="14">
        <f t="shared" si="17"/>
        <v>8.3199999968064778E-2</v>
      </c>
      <c r="R39" s="5"/>
      <c r="S39" s="5"/>
      <c r="T39" s="5"/>
      <c r="U39" s="5"/>
      <c r="V39" s="5"/>
      <c r="W39" s="5"/>
      <c r="X39" s="5"/>
    </row>
    <row r="40" spans="1:24" ht="13.2" x14ac:dyDescent="0.25">
      <c r="A40" s="12">
        <v>0.65</v>
      </c>
      <c r="B40" s="13">
        <v>0.30120000000000002</v>
      </c>
      <c r="C40" s="14">
        <f t="shared" si="9"/>
        <v>0.64999981966478648</v>
      </c>
      <c r="D40" s="14">
        <f t="shared" si="10"/>
        <v>0.4633847439455181</v>
      </c>
      <c r="E40" s="14">
        <f t="shared" si="11"/>
        <v>0.1957799456830337</v>
      </c>
      <c r="F40" s="15"/>
      <c r="G40" s="12">
        <v>0.05</v>
      </c>
      <c r="H40" s="13">
        <v>0.48709999999999998</v>
      </c>
      <c r="I40" s="14">
        <f t="shared" si="12"/>
        <v>4.9790530342360029E-2</v>
      </c>
      <c r="J40" s="14">
        <f t="shared" si="13"/>
        <v>9.7829847694068945</v>
      </c>
      <c r="K40" s="14">
        <f t="shared" si="14"/>
        <v>2.4252967329763567E-2</v>
      </c>
      <c r="L40" s="15"/>
      <c r="M40" s="12"/>
      <c r="N40" s="13"/>
      <c r="O40" s="14"/>
      <c r="P40" s="14"/>
      <c r="Q40" s="14"/>
      <c r="R40" s="5"/>
      <c r="S40" s="5"/>
      <c r="T40" s="5"/>
      <c r="U40" s="5"/>
      <c r="V40" s="5"/>
      <c r="W40" s="5"/>
      <c r="X40" s="5"/>
    </row>
    <row r="41" spans="1:24" ht="13.2" x14ac:dyDescent="0.25">
      <c r="A41" s="12">
        <v>0.7</v>
      </c>
      <c r="B41" s="13">
        <v>0.14169999999999999</v>
      </c>
      <c r="C41" s="14">
        <f t="shared" si="9"/>
        <v>0.69999999957896908</v>
      </c>
      <c r="D41" s="14">
        <f t="shared" si="10"/>
        <v>0.20242857155032667</v>
      </c>
      <c r="E41" s="14">
        <f t="shared" si="11"/>
        <v>9.9189999940339918E-2</v>
      </c>
      <c r="F41" s="15"/>
      <c r="G41" s="12"/>
      <c r="H41" s="13"/>
      <c r="I41" s="14"/>
      <c r="J41" s="14"/>
      <c r="K41" s="14"/>
      <c r="L41" s="15"/>
      <c r="M41" s="12"/>
      <c r="N41" s="13"/>
      <c r="O41" s="14"/>
      <c r="P41" s="14"/>
      <c r="Q41" s="14"/>
      <c r="R41" s="5"/>
      <c r="S41" s="5"/>
      <c r="T41" s="5"/>
      <c r="U41" s="5"/>
      <c r="V41" s="5"/>
      <c r="W41" s="5"/>
      <c r="X41" s="5"/>
    </row>
    <row r="42" spans="1:24" ht="13.2" x14ac:dyDescent="0.25">
      <c r="A42" s="12"/>
      <c r="B42" s="13"/>
      <c r="C42" s="14"/>
      <c r="D42" s="14"/>
      <c r="E42" s="14"/>
      <c r="F42" s="15"/>
      <c r="G42" s="12"/>
      <c r="H42" s="13"/>
      <c r="I42" s="14"/>
      <c r="J42" s="14"/>
      <c r="K42" s="14"/>
      <c r="L42" s="15"/>
      <c r="M42" s="12"/>
      <c r="N42" s="13"/>
      <c r="O42" s="14"/>
      <c r="P42" s="14"/>
      <c r="Q42" s="14"/>
      <c r="R42" s="5"/>
      <c r="S42" s="5"/>
      <c r="T42" s="5"/>
      <c r="U42" s="5"/>
      <c r="V42" s="5"/>
      <c r="W42" s="5"/>
      <c r="X42" s="5"/>
    </row>
    <row r="43" spans="1:24" ht="13.2" x14ac:dyDescent="0.25">
      <c r="A43" s="12"/>
      <c r="B43" s="13"/>
      <c r="C43" s="14"/>
      <c r="D43" s="14"/>
      <c r="E43" s="14"/>
      <c r="F43" s="15"/>
      <c r="G43" s="12"/>
      <c r="H43" s="13"/>
      <c r="I43" s="14"/>
      <c r="J43" s="14"/>
      <c r="K43" s="14"/>
      <c r="L43" s="15"/>
      <c r="M43" s="12"/>
      <c r="N43" s="13"/>
      <c r="O43" s="14"/>
      <c r="P43" s="14"/>
      <c r="Q43" s="14"/>
      <c r="R43" s="5"/>
      <c r="S43" s="5"/>
      <c r="T43" s="5"/>
      <c r="U43" s="5"/>
      <c r="V43" s="5"/>
      <c r="W43" s="5"/>
      <c r="X43" s="5"/>
    </row>
    <row r="44" spans="1:24" ht="13.2" x14ac:dyDescent="0.25">
      <c r="A44" s="12"/>
      <c r="B44" s="13"/>
      <c r="C44" s="14"/>
      <c r="D44" s="14"/>
      <c r="E44" s="14"/>
      <c r="F44" s="15"/>
      <c r="G44" s="12"/>
      <c r="H44" s="13"/>
      <c r="I44" s="14"/>
      <c r="J44" s="14"/>
      <c r="K44" s="14"/>
      <c r="L44" s="15"/>
      <c r="M44" s="12"/>
      <c r="N44" s="13"/>
      <c r="O44" s="14"/>
      <c r="P44" s="14"/>
      <c r="Q44" s="14"/>
      <c r="R44" s="5"/>
      <c r="S44" s="5"/>
      <c r="T44" s="5"/>
      <c r="U44" s="5"/>
      <c r="V44" s="5"/>
      <c r="W44" s="5"/>
      <c r="X44" s="5"/>
    </row>
    <row r="45" spans="1:24" ht="13.2" x14ac:dyDescent="0.25">
      <c r="A45" s="19"/>
      <c r="B45" s="20"/>
      <c r="C45" s="14"/>
      <c r="D45" s="14"/>
      <c r="E45" s="14"/>
      <c r="F45" s="15"/>
      <c r="G45" s="19"/>
      <c r="H45" s="20"/>
      <c r="I45" s="14"/>
      <c r="J45" s="14"/>
      <c r="K45" s="14"/>
      <c r="L45" s="15"/>
      <c r="M45" s="19"/>
      <c r="N45" s="20"/>
      <c r="O45" s="14"/>
      <c r="P45" s="14"/>
      <c r="Q45" s="14"/>
      <c r="R45" s="5"/>
      <c r="S45" s="5"/>
      <c r="T45" s="5"/>
      <c r="U45" s="5"/>
      <c r="V45" s="5"/>
      <c r="W45" s="5"/>
      <c r="X45" s="5"/>
    </row>
    <row r="46" spans="1:24" ht="13.2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4"/>
      <c r="P46" s="14"/>
      <c r="Q46" s="14"/>
      <c r="R46" s="5"/>
      <c r="S46" s="5"/>
      <c r="T46" s="5"/>
      <c r="U46" s="5"/>
      <c r="V46" s="5"/>
      <c r="W46" s="5"/>
      <c r="X46" s="5"/>
    </row>
    <row r="47" spans="1:24" ht="13.2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4"/>
      <c r="P47" s="14"/>
      <c r="Q47" s="14"/>
      <c r="R47" s="5"/>
      <c r="S47" s="5"/>
      <c r="T47" s="5"/>
      <c r="U47" s="5"/>
      <c r="V47" s="5"/>
      <c r="W47" s="5"/>
      <c r="X47" s="5"/>
    </row>
    <row r="48" spans="1:24" ht="13.2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4"/>
      <c r="P48" s="14"/>
      <c r="Q48" s="14"/>
      <c r="R48" s="5"/>
      <c r="S48" s="5"/>
      <c r="T48" s="5"/>
      <c r="U48" s="5"/>
      <c r="V48" s="5"/>
      <c r="W48" s="5"/>
      <c r="X48" s="5"/>
    </row>
    <row r="49" spans="1:24" ht="13.2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4"/>
      <c r="P49" s="14"/>
      <c r="Q49" s="14"/>
      <c r="R49" s="5"/>
      <c r="S49" s="5"/>
      <c r="T49" s="5"/>
      <c r="U49" s="5"/>
      <c r="V49" s="5"/>
      <c r="W49" s="5"/>
      <c r="X49" s="5"/>
    </row>
    <row r="50" spans="1:24" ht="13.2" x14ac:dyDescent="0.25">
      <c r="A50" s="3" t="s">
        <v>33</v>
      </c>
      <c r="B50" s="21" t="s">
        <v>34</v>
      </c>
      <c r="D50" s="21" t="s">
        <v>35</v>
      </c>
      <c r="E50" s="21">
        <v>1.42</v>
      </c>
      <c r="F50" s="21" t="s">
        <v>36</v>
      </c>
      <c r="G50">
        <f>E50-E51</f>
        <v>0.74999999999999989</v>
      </c>
    </row>
    <row r="51" spans="1:24" ht="13.2" x14ac:dyDescent="0.25">
      <c r="B51" s="21" t="s">
        <v>37</v>
      </c>
      <c r="D51" s="21" t="s">
        <v>38</v>
      </c>
      <c r="E51" s="21">
        <v>0.67</v>
      </c>
    </row>
    <row r="52" spans="1:24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24" ht="13.2" x14ac:dyDescent="0.25">
      <c r="A53" s="1" t="s">
        <v>39</v>
      </c>
    </row>
    <row r="54" spans="1:24" ht="13.2" x14ac:dyDescent="0.25">
      <c r="A54" s="2" t="s">
        <v>1</v>
      </c>
      <c r="C54" s="2"/>
      <c r="D54" s="2"/>
      <c r="E54" s="2"/>
      <c r="G54" s="2" t="s">
        <v>2</v>
      </c>
      <c r="H54" s="2"/>
      <c r="I54" s="2"/>
      <c r="J54" s="2"/>
      <c r="K54" s="2"/>
      <c r="L54" s="2"/>
      <c r="M54" s="3" t="s">
        <v>3</v>
      </c>
      <c r="N54" s="4"/>
      <c r="O54" s="5"/>
      <c r="P54" s="5"/>
      <c r="Q54" s="5"/>
      <c r="R54" s="5"/>
      <c r="S54" s="4"/>
      <c r="T54" s="4"/>
      <c r="U54" s="5"/>
      <c r="V54" s="5"/>
      <c r="W54" s="5"/>
      <c r="X54" s="5"/>
    </row>
    <row r="55" spans="1:24" ht="13.2" x14ac:dyDescent="0.25">
      <c r="A55" s="6" t="s">
        <v>4</v>
      </c>
      <c r="B55" s="7" t="s">
        <v>5</v>
      </c>
      <c r="C55" s="8" t="s">
        <v>6</v>
      </c>
      <c r="D55" s="8" t="s">
        <v>7</v>
      </c>
      <c r="E55" s="8" t="s">
        <v>8</v>
      </c>
      <c r="F55" s="8"/>
      <c r="G55" s="9" t="s">
        <v>9</v>
      </c>
      <c r="H55" s="7" t="s">
        <v>10</v>
      </c>
      <c r="I55" s="8" t="s">
        <v>6</v>
      </c>
      <c r="J55" s="8" t="s">
        <v>7</v>
      </c>
      <c r="K55" s="8" t="s">
        <v>8</v>
      </c>
      <c r="L55" s="8"/>
      <c r="M55" s="9" t="s">
        <v>11</v>
      </c>
      <c r="N55" s="10" t="s">
        <v>12</v>
      </c>
      <c r="O55" s="8" t="s">
        <v>6</v>
      </c>
      <c r="P55" s="8" t="s">
        <v>7</v>
      </c>
      <c r="Q55" s="8" t="s">
        <v>8</v>
      </c>
      <c r="R55" s="11"/>
      <c r="S55" s="5" t="s">
        <v>13</v>
      </c>
      <c r="T55" s="11"/>
      <c r="U55" s="5"/>
      <c r="V55" s="5"/>
      <c r="W55" s="5"/>
      <c r="X55" s="5"/>
    </row>
    <row r="56" spans="1:24" ht="13.2" x14ac:dyDescent="0.25">
      <c r="A56" s="12">
        <v>0.01</v>
      </c>
      <c r="B56" s="13">
        <v>0.49469999999999997</v>
      </c>
      <c r="C56" s="14">
        <f t="shared" ref="C56:C70" si="18">A56-(1.95*10^(-12)*(EXP(1.6*10^(-19)*B56/(1.38*10^(-23)*305.4))-1))</f>
        <v>9.7204712270359019E-3</v>
      </c>
      <c r="D56" s="14">
        <f t="shared" ref="D56:D70" si="19">B56/C56</f>
        <v>50.892594447898041</v>
      </c>
      <c r="E56" s="14">
        <f t="shared" ref="E56:E70" si="20">PRODUCT(C56,B56)</f>
        <v>4.8087171160146602E-3</v>
      </c>
      <c r="F56" s="15"/>
      <c r="G56" s="12">
        <v>0.7</v>
      </c>
      <c r="H56" s="13">
        <v>0.13880000000000001</v>
      </c>
      <c r="I56" s="14">
        <f t="shared" ref="I56:I69" si="21">G56-(1.95*10^(-12)*(EXP(1.6*10^(-19)*H56/(1.38*10^(-23)*305.4))-1))</f>
        <v>0.69999999962306547</v>
      </c>
      <c r="J56" s="14">
        <f t="shared" ref="J56:J69" si="22">H56/I56</f>
        <v>0.19828571439248677</v>
      </c>
      <c r="K56" s="14">
        <f t="shared" ref="K56:K69" si="23">PRODUCT(I56,H56)</f>
        <v>9.7159999947681486E-2</v>
      </c>
      <c r="L56" s="14"/>
      <c r="M56" s="12">
        <v>0.01</v>
      </c>
      <c r="N56" s="13">
        <v>0.49740000000000001</v>
      </c>
      <c r="O56" s="14">
        <f t="shared" ref="O56:O70" si="24">M56-(1.95*10^(-12)*(EXP(1.6*10^(-19)*N56/(1.38*10^(-23)*305.4))-1))</f>
        <v>9.690298785499948E-3</v>
      </c>
      <c r="P56" s="14">
        <f t="shared" ref="P56:P70" si="25">N56/O56</f>
        <v>51.329686628887352</v>
      </c>
      <c r="Q56" s="14">
        <f t="shared" ref="Q56:Q70" si="26">PRODUCT(O56,N56)</f>
        <v>4.8199546159076742E-3</v>
      </c>
      <c r="R56" s="11"/>
      <c r="S56" s="5" t="s">
        <v>14</v>
      </c>
      <c r="T56" s="11"/>
      <c r="U56" s="16"/>
      <c r="V56" s="16" t="s">
        <v>15</v>
      </c>
      <c r="W56" s="16" t="s">
        <v>16</v>
      </c>
      <c r="X56" s="5"/>
    </row>
    <row r="57" spans="1:24" ht="13.2" x14ac:dyDescent="0.25">
      <c r="A57" s="12">
        <v>0.06</v>
      </c>
      <c r="B57" s="13">
        <v>0.49059999999999998</v>
      </c>
      <c r="C57" s="14">
        <f t="shared" si="18"/>
        <v>5.9760763436746939E-2</v>
      </c>
      <c r="D57" s="14">
        <f t="shared" si="19"/>
        <v>8.2093998099483727</v>
      </c>
      <c r="E57" s="14">
        <f t="shared" si="20"/>
        <v>2.9318630542068048E-2</v>
      </c>
      <c r="F57" s="15"/>
      <c r="G57" s="12">
        <v>0.65</v>
      </c>
      <c r="H57" s="13">
        <v>0.2802</v>
      </c>
      <c r="I57" s="14">
        <f t="shared" si="21"/>
        <v>0.64999991874759544</v>
      </c>
      <c r="J57" s="14">
        <f t="shared" si="22"/>
        <v>0.4310769769631399</v>
      </c>
      <c r="K57" s="14">
        <f t="shared" si="23"/>
        <v>0.18212997723307625</v>
      </c>
      <c r="L57" s="14"/>
      <c r="M57" s="12">
        <v>0.05</v>
      </c>
      <c r="N57" s="13">
        <v>0.48909999999999998</v>
      </c>
      <c r="O57" s="14">
        <f t="shared" si="24"/>
        <v>4.9774006354957719E-2</v>
      </c>
      <c r="P57" s="14">
        <f t="shared" si="25"/>
        <v>9.8264141429974199</v>
      </c>
      <c r="Q57" s="14">
        <f t="shared" si="26"/>
        <v>2.434446650820982E-2</v>
      </c>
      <c r="R57" s="11"/>
      <c r="S57" s="5" t="s">
        <v>17</v>
      </c>
      <c r="T57" s="11" t="s">
        <v>32</v>
      </c>
      <c r="U57" s="5"/>
      <c r="V57" s="5"/>
      <c r="W57" s="5"/>
      <c r="X57" s="5"/>
    </row>
    <row r="58" spans="1:24" ht="13.2" x14ac:dyDescent="0.25">
      <c r="A58" s="12">
        <v>0.1</v>
      </c>
      <c r="B58" s="13">
        <v>0.47989999999999999</v>
      </c>
      <c r="C58" s="14">
        <f t="shared" si="18"/>
        <v>9.9840628467730397E-2</v>
      </c>
      <c r="D58" s="14">
        <f t="shared" si="19"/>
        <v>4.8066604484076239</v>
      </c>
      <c r="E58" s="14">
        <f t="shared" si="20"/>
        <v>4.7913517601663819E-2</v>
      </c>
      <c r="F58" s="15"/>
      <c r="G58" s="12">
        <v>0.6</v>
      </c>
      <c r="H58" s="13">
        <v>0.33939999999999998</v>
      </c>
      <c r="I58" s="14">
        <f t="shared" si="21"/>
        <v>0.59999923103138531</v>
      </c>
      <c r="J58" s="14">
        <f t="shared" si="22"/>
        <v>0.5656673916341175</v>
      </c>
      <c r="K58" s="14">
        <f t="shared" si="23"/>
        <v>0.20363973901205215</v>
      </c>
      <c r="L58" s="14"/>
      <c r="M58" s="12">
        <v>0.1</v>
      </c>
      <c r="N58" s="13">
        <v>0.47620000000000001</v>
      </c>
      <c r="O58" s="14">
        <f t="shared" si="24"/>
        <v>9.9861513702148783E-2</v>
      </c>
      <c r="P58" s="14">
        <f t="shared" si="25"/>
        <v>4.7686038629489884</v>
      </c>
      <c r="Q58" s="14">
        <f t="shared" si="26"/>
        <v>4.755405282496325E-2</v>
      </c>
      <c r="R58" s="11"/>
      <c r="S58" s="4" t="s">
        <v>19</v>
      </c>
      <c r="T58" s="18">
        <v>28.5</v>
      </c>
      <c r="U58" s="5"/>
      <c r="V58" s="5"/>
      <c r="W58" s="5"/>
      <c r="X58" s="5"/>
    </row>
    <row r="59" spans="1:24" ht="13.2" x14ac:dyDescent="0.25">
      <c r="A59" s="12">
        <v>0.15</v>
      </c>
      <c r="B59" s="13">
        <v>0.47010000000000002</v>
      </c>
      <c r="C59" s="14">
        <f t="shared" si="18"/>
        <v>0.14989014173460699</v>
      </c>
      <c r="D59" s="14">
        <f t="shared" si="19"/>
        <v>3.1362969876454669</v>
      </c>
      <c r="E59" s="14">
        <f t="shared" si="20"/>
        <v>7.0463355629438743E-2</v>
      </c>
      <c r="F59" s="15"/>
      <c r="G59" s="12">
        <v>0.55000000000000004</v>
      </c>
      <c r="H59" s="13">
        <v>0.36259999999999998</v>
      </c>
      <c r="I59" s="14">
        <f t="shared" si="21"/>
        <v>0.54999814467300878</v>
      </c>
      <c r="J59" s="14">
        <f t="shared" si="22"/>
        <v>0.6592749512192938</v>
      </c>
      <c r="K59" s="14">
        <f t="shared" si="23"/>
        <v>0.19942932725843296</v>
      </c>
      <c r="L59" s="14"/>
      <c r="M59" s="12">
        <v>0.15</v>
      </c>
      <c r="N59" s="13">
        <v>0.46760000000000002</v>
      </c>
      <c r="O59" s="14">
        <f t="shared" si="24"/>
        <v>0.14990008887319448</v>
      </c>
      <c r="P59" s="14">
        <f t="shared" si="25"/>
        <v>3.1194110925148189</v>
      </c>
      <c r="Q59" s="14">
        <f t="shared" si="26"/>
        <v>7.0093281557105744E-2</v>
      </c>
      <c r="R59" s="5"/>
      <c r="S59" s="5" t="s">
        <v>21</v>
      </c>
      <c r="T59" s="14">
        <f>MAX(E56:E70,K56:K70,Q56:Q70)</f>
        <v>0.20801964825992539</v>
      </c>
      <c r="U59" s="5" t="s">
        <v>22</v>
      </c>
      <c r="V59" s="5" t="s">
        <v>23</v>
      </c>
      <c r="W59" s="15">
        <v>0.6</v>
      </c>
      <c r="X59" s="5" t="s">
        <v>24</v>
      </c>
    </row>
    <row r="60" spans="1:24" ht="13.2" x14ac:dyDescent="0.25">
      <c r="A60" s="12">
        <v>0.2</v>
      </c>
      <c r="B60" s="13">
        <v>0.45860000000000001</v>
      </c>
      <c r="C60" s="14">
        <f t="shared" si="18"/>
        <v>0.19992900530680272</v>
      </c>
      <c r="D60" s="14">
        <f t="shared" si="19"/>
        <v>2.293814243192235</v>
      </c>
      <c r="E60" s="14">
        <f t="shared" si="20"/>
        <v>9.1687441833699729E-2</v>
      </c>
      <c r="F60" s="15"/>
      <c r="G60" s="12">
        <v>0.5</v>
      </c>
      <c r="H60" s="13">
        <v>0.38979999999999998</v>
      </c>
      <c r="I60" s="14">
        <f t="shared" si="21"/>
        <v>0.49999478946679909</v>
      </c>
      <c r="J60" s="14">
        <f t="shared" si="22"/>
        <v>0.77960812434803117</v>
      </c>
      <c r="K60" s="14">
        <f t="shared" si="23"/>
        <v>0.19489796893415828</v>
      </c>
      <c r="L60" s="14"/>
      <c r="M60" s="12">
        <v>0.2</v>
      </c>
      <c r="N60" s="13">
        <v>0.45760000000000001</v>
      </c>
      <c r="O60" s="14">
        <f t="shared" si="24"/>
        <v>0.19993165002903776</v>
      </c>
      <c r="P60" s="14">
        <f t="shared" si="25"/>
        <v>2.2887821909814625</v>
      </c>
      <c r="Q60" s="14">
        <f t="shared" si="26"/>
        <v>9.1488723053287674E-2</v>
      </c>
      <c r="R60" s="5"/>
      <c r="S60" s="5" t="s">
        <v>25</v>
      </c>
      <c r="T60" s="15">
        <v>2.25</v>
      </c>
      <c r="U60" s="5" t="s">
        <v>22</v>
      </c>
      <c r="V60" s="5" t="s">
        <v>26</v>
      </c>
      <c r="W60" s="15">
        <v>0.34670000000000001</v>
      </c>
      <c r="X60" s="5" t="s">
        <v>27</v>
      </c>
    </row>
    <row r="61" spans="1:24" ht="13.2" x14ac:dyDescent="0.25">
      <c r="A61" s="12">
        <v>0.25</v>
      </c>
      <c r="B61" s="13">
        <v>0.45019999999999999</v>
      </c>
      <c r="C61" s="14">
        <f t="shared" si="18"/>
        <v>0.24994839040553052</v>
      </c>
      <c r="D61" s="14">
        <f t="shared" si="19"/>
        <v>1.8011718309910691</v>
      </c>
      <c r="E61" s="14">
        <f t="shared" si="20"/>
        <v>0.11252676536056984</v>
      </c>
      <c r="F61" s="15"/>
      <c r="G61" s="12">
        <v>0.45</v>
      </c>
      <c r="H61" s="13">
        <v>0.40760000000000002</v>
      </c>
      <c r="I61" s="14">
        <f t="shared" si="21"/>
        <v>0.44998975856835688</v>
      </c>
      <c r="J61" s="14">
        <f t="shared" si="22"/>
        <v>0.90579839260515627</v>
      </c>
      <c r="K61" s="14">
        <f t="shared" si="23"/>
        <v>0.18341582559246228</v>
      </c>
      <c r="L61" s="14"/>
      <c r="M61" s="12">
        <v>0.25</v>
      </c>
      <c r="N61" s="13">
        <v>0.44990000000000002</v>
      </c>
      <c r="O61" s="14">
        <f t="shared" si="24"/>
        <v>0.24994897486284159</v>
      </c>
      <c r="P61" s="14">
        <f t="shared" si="25"/>
        <v>1.7999673743286231</v>
      </c>
      <c r="Q61" s="14">
        <f t="shared" si="26"/>
        <v>0.11245204379079243</v>
      </c>
      <c r="R61" s="5"/>
      <c r="S61" s="5" t="s">
        <v>28</v>
      </c>
      <c r="T61" s="14">
        <f>(MAX(Q56:Q70)/T60)*100</f>
        <v>8.8079920090669184</v>
      </c>
      <c r="U61" s="5" t="s">
        <v>29</v>
      </c>
      <c r="V61" s="5" t="s">
        <v>30</v>
      </c>
      <c r="W61" s="14">
        <f>((T59)/(MAX(M56:M70)*MAX(N56:N70)))*100</f>
        <v>59.744858481223908</v>
      </c>
      <c r="X61" s="5" t="s">
        <v>29</v>
      </c>
    </row>
    <row r="62" spans="1:24" ht="13.2" x14ac:dyDescent="0.25">
      <c r="A62" s="12">
        <v>0.3</v>
      </c>
      <c r="B62" s="13">
        <v>0.44180000000000003</v>
      </c>
      <c r="C62" s="14">
        <f t="shared" si="18"/>
        <v>0.29996248240381035</v>
      </c>
      <c r="D62" s="14">
        <f t="shared" si="19"/>
        <v>1.4728508594126368</v>
      </c>
      <c r="E62" s="14">
        <f t="shared" si="20"/>
        <v>0.13252342472600342</v>
      </c>
      <c r="F62" s="15"/>
      <c r="G62" s="12">
        <v>0.4</v>
      </c>
      <c r="H62" s="13">
        <v>0.42370000000000002</v>
      </c>
      <c r="I62" s="14">
        <f t="shared" si="21"/>
        <v>0.39998112833174249</v>
      </c>
      <c r="J62" s="14">
        <f t="shared" si="22"/>
        <v>1.0592999768943729</v>
      </c>
      <c r="K62" s="14">
        <f t="shared" si="23"/>
        <v>0.1694720040741593</v>
      </c>
      <c r="L62" s="14"/>
      <c r="M62" s="12">
        <v>0.3</v>
      </c>
      <c r="N62" s="13">
        <v>0.4375</v>
      </c>
      <c r="O62" s="14">
        <f t="shared" si="24"/>
        <v>0.29996813319464688</v>
      </c>
      <c r="P62" s="14">
        <f t="shared" si="25"/>
        <v>1.4584882578714113</v>
      </c>
      <c r="Q62" s="14">
        <f t="shared" si="26"/>
        <v>0.131236058272658</v>
      </c>
      <c r="R62" s="5"/>
    </row>
    <row r="63" spans="1:24" ht="13.2" x14ac:dyDescent="0.25">
      <c r="A63" s="12">
        <v>0.35</v>
      </c>
      <c r="B63" s="13">
        <v>0.4294</v>
      </c>
      <c r="C63" s="14">
        <f t="shared" si="18"/>
        <v>0.34997656907963831</v>
      </c>
      <c r="D63" s="14">
        <f t="shared" si="19"/>
        <v>1.2269392809045128</v>
      </c>
      <c r="E63" s="14">
        <f t="shared" si="20"/>
        <v>0.15027993876279669</v>
      </c>
      <c r="F63" s="15"/>
      <c r="G63" s="12">
        <v>0.35</v>
      </c>
      <c r="H63" s="13">
        <v>0.43330000000000002</v>
      </c>
      <c r="I63" s="14">
        <f t="shared" si="21"/>
        <v>0.34997282992700496</v>
      </c>
      <c r="J63" s="14">
        <f t="shared" si="22"/>
        <v>1.2380961118906713</v>
      </c>
      <c r="K63" s="14">
        <f t="shared" si="23"/>
        <v>0.15164322720737125</v>
      </c>
      <c r="L63" s="14"/>
      <c r="M63" s="12">
        <v>0.35</v>
      </c>
      <c r="N63" s="13">
        <v>0.4254</v>
      </c>
      <c r="O63" s="14">
        <f t="shared" si="24"/>
        <v>0.34997987021508453</v>
      </c>
      <c r="P63" s="14">
        <f t="shared" si="25"/>
        <v>1.2154984792084329</v>
      </c>
      <c r="Q63" s="14">
        <f t="shared" si="26"/>
        <v>0.14888143678949697</v>
      </c>
      <c r="R63" s="5"/>
    </row>
    <row r="64" spans="1:24" ht="13.2" x14ac:dyDescent="0.25">
      <c r="A64" s="12">
        <v>0.4</v>
      </c>
      <c r="B64" s="13">
        <v>0.40679999999999999</v>
      </c>
      <c r="C64" s="14">
        <f t="shared" si="18"/>
        <v>0.39999006493697281</v>
      </c>
      <c r="D64" s="14">
        <f t="shared" si="19"/>
        <v>1.0170252605251588</v>
      </c>
      <c r="E64" s="14">
        <f t="shared" si="20"/>
        <v>0.16271595841636055</v>
      </c>
      <c r="F64" s="15"/>
      <c r="G64" s="12">
        <v>0.3</v>
      </c>
      <c r="H64" s="13">
        <v>0.43680000000000002</v>
      </c>
      <c r="I64" s="14">
        <f t="shared" si="21"/>
        <v>0.29996896889501601</v>
      </c>
      <c r="J64" s="14">
        <f t="shared" si="22"/>
        <v>1.4561506198758596</v>
      </c>
      <c r="K64" s="14">
        <f t="shared" si="23"/>
        <v>0.13102644561334301</v>
      </c>
      <c r="L64" s="14"/>
      <c r="M64" s="12">
        <v>0.4</v>
      </c>
      <c r="N64" s="13">
        <v>0.4103</v>
      </c>
      <c r="O64" s="14">
        <f t="shared" si="24"/>
        <v>0.39998865310414689</v>
      </c>
      <c r="P64" s="14">
        <f t="shared" si="25"/>
        <v>1.0257790985214981</v>
      </c>
      <c r="Q64" s="14">
        <f t="shared" si="26"/>
        <v>0.16411534436863146</v>
      </c>
      <c r="R64" s="5"/>
      <c r="S64" s="5"/>
      <c r="T64" s="5"/>
      <c r="U64" s="5"/>
      <c r="V64" s="5"/>
      <c r="W64" s="5"/>
      <c r="X64" s="5"/>
    </row>
    <row r="65" spans="1:24" ht="13.2" x14ac:dyDescent="0.25">
      <c r="A65" s="12">
        <v>0.45</v>
      </c>
      <c r="B65" s="13">
        <v>0.40260000000000001</v>
      </c>
      <c r="C65" s="14">
        <f t="shared" si="18"/>
        <v>0.4499915292299192</v>
      </c>
      <c r="D65" s="14">
        <f t="shared" si="19"/>
        <v>0.89468350812953878</v>
      </c>
      <c r="E65" s="14">
        <f t="shared" si="20"/>
        <v>0.18116658966796548</v>
      </c>
      <c r="F65" s="15"/>
      <c r="G65" s="12">
        <v>0.25</v>
      </c>
      <c r="H65" s="13">
        <v>0.45240000000000002</v>
      </c>
      <c r="I65" s="14">
        <f t="shared" si="21"/>
        <v>0.24994389480683102</v>
      </c>
      <c r="J65" s="14">
        <f t="shared" si="22"/>
        <v>1.8100062029906234</v>
      </c>
      <c r="K65" s="14">
        <f t="shared" si="23"/>
        <v>0.11307461801061036</v>
      </c>
      <c r="L65" s="14"/>
      <c r="M65" s="12">
        <v>0.45</v>
      </c>
      <c r="N65" s="13">
        <v>0.39489999999999997</v>
      </c>
      <c r="O65" s="14">
        <f t="shared" si="24"/>
        <v>0.44999367633709964</v>
      </c>
      <c r="P65" s="14">
        <f t="shared" si="25"/>
        <v>0.87756788765220817</v>
      </c>
      <c r="Q65" s="14">
        <f t="shared" si="26"/>
        <v>0.17770250278552063</v>
      </c>
      <c r="R65" s="5"/>
      <c r="S65" s="5"/>
      <c r="T65" s="5"/>
      <c r="U65" s="5"/>
      <c r="V65" s="5"/>
      <c r="W65" s="5"/>
      <c r="X65" s="5"/>
    </row>
    <row r="66" spans="1:24" ht="13.2" x14ac:dyDescent="0.25">
      <c r="A66" s="12">
        <v>0.5</v>
      </c>
      <c r="B66" s="13">
        <v>0.38169999999999998</v>
      </c>
      <c r="C66" s="14">
        <f t="shared" si="18"/>
        <v>0.49999616881663039</v>
      </c>
      <c r="D66" s="14">
        <f t="shared" si="19"/>
        <v>0.76340584949558965</v>
      </c>
      <c r="E66" s="14">
        <f t="shared" si="20"/>
        <v>0.1908485376373078</v>
      </c>
      <c r="F66" s="15"/>
      <c r="G66" s="12">
        <v>0.2</v>
      </c>
      <c r="H66" s="13">
        <v>0.45240000000000002</v>
      </c>
      <c r="I66" s="14">
        <f t="shared" si="21"/>
        <v>0.19994389480683103</v>
      </c>
      <c r="J66" s="14">
        <f t="shared" si="22"/>
        <v>2.262634727792368</v>
      </c>
      <c r="K66" s="14">
        <f t="shared" si="23"/>
        <v>9.045461801061036E-2</v>
      </c>
      <c r="L66" s="14"/>
      <c r="M66" s="12">
        <v>0.5</v>
      </c>
      <c r="N66" s="13">
        <v>0.37959999999999999</v>
      </c>
      <c r="O66" s="14">
        <f t="shared" si="24"/>
        <v>0.4999964623972602</v>
      </c>
      <c r="P66" s="14">
        <f t="shared" si="25"/>
        <v>0.7592053715340048</v>
      </c>
      <c r="Q66" s="14">
        <f t="shared" si="26"/>
        <v>0.18979865712599997</v>
      </c>
      <c r="R66" s="5"/>
      <c r="S66" s="5"/>
      <c r="T66" s="5"/>
      <c r="U66" s="5"/>
      <c r="V66" s="5"/>
      <c r="W66" s="5"/>
      <c r="X66" s="5"/>
    </row>
    <row r="67" spans="1:24" ht="13.2" x14ac:dyDescent="0.25">
      <c r="A67" s="12">
        <v>0.55000000000000004</v>
      </c>
      <c r="B67" s="13">
        <v>0.37180000000000002</v>
      </c>
      <c r="C67" s="14">
        <f t="shared" si="18"/>
        <v>0.54999736908949837</v>
      </c>
      <c r="D67" s="14">
        <f t="shared" si="19"/>
        <v>0.67600323364364823</v>
      </c>
      <c r="E67" s="14">
        <f t="shared" si="20"/>
        <v>0.2044890218274755</v>
      </c>
      <c r="F67" s="15"/>
      <c r="G67" s="12">
        <v>0.15</v>
      </c>
      <c r="H67" s="13">
        <v>0.47410000000000002</v>
      </c>
      <c r="I67" s="14">
        <f t="shared" si="21"/>
        <v>0.1498721257952027</v>
      </c>
      <c r="J67" s="14">
        <f t="shared" si="22"/>
        <v>3.1633634172097373</v>
      </c>
      <c r="K67" s="14">
        <f t="shared" si="23"/>
        <v>7.1054374839505607E-2</v>
      </c>
      <c r="L67" s="14"/>
      <c r="M67" s="12">
        <v>0.55000000000000004</v>
      </c>
      <c r="N67" s="13">
        <v>0.35820000000000002</v>
      </c>
      <c r="O67" s="14">
        <f t="shared" si="24"/>
        <v>0.54999843008856963</v>
      </c>
      <c r="P67" s="14">
        <f t="shared" si="25"/>
        <v>0.65127458626075874</v>
      </c>
      <c r="Q67" s="14">
        <f t="shared" si="26"/>
        <v>0.19700943765772566</v>
      </c>
      <c r="R67" s="5"/>
      <c r="S67" s="5"/>
      <c r="T67" s="5"/>
      <c r="U67" s="5"/>
      <c r="V67" s="5"/>
      <c r="W67" s="5"/>
      <c r="X67" s="5"/>
    </row>
    <row r="68" spans="1:24" ht="13.2" x14ac:dyDescent="0.25">
      <c r="A68" s="12">
        <v>0.6</v>
      </c>
      <c r="B68" s="13">
        <v>0.34670000000000001</v>
      </c>
      <c r="C68" s="14">
        <f t="shared" si="18"/>
        <v>0.59999898546272101</v>
      </c>
      <c r="D68" s="14">
        <f t="shared" si="19"/>
        <v>0.57783431039074828</v>
      </c>
      <c r="E68" s="14">
        <f t="shared" si="20"/>
        <v>0.20801964825992539</v>
      </c>
      <c r="F68" s="15"/>
      <c r="G68" s="12">
        <v>0.1</v>
      </c>
      <c r="H68" s="13">
        <v>0.48380000000000001</v>
      </c>
      <c r="I68" s="14">
        <f t="shared" si="21"/>
        <v>9.9815195645072755E-2</v>
      </c>
      <c r="J68" s="14">
        <f t="shared" si="22"/>
        <v>4.8469573883351114</v>
      </c>
      <c r="K68" s="14">
        <f t="shared" si="23"/>
        <v>4.8290591653086197E-2</v>
      </c>
      <c r="L68" s="14"/>
      <c r="M68" s="12">
        <v>0.6</v>
      </c>
      <c r="N68" s="13">
        <v>0.33029999999999998</v>
      </c>
      <c r="O68" s="14">
        <f t="shared" si="24"/>
        <v>0.59999945565850954</v>
      </c>
      <c r="P68" s="14">
        <f t="shared" si="25"/>
        <v>0.55050049943377055</v>
      </c>
      <c r="Q68" s="14">
        <f t="shared" si="26"/>
        <v>0.19817982020400568</v>
      </c>
      <c r="R68" s="5"/>
      <c r="S68" s="5"/>
      <c r="T68" s="5"/>
      <c r="U68" s="5"/>
      <c r="V68" s="5"/>
      <c r="W68" s="5"/>
      <c r="X68" s="5"/>
    </row>
    <row r="69" spans="1:24" ht="13.2" x14ac:dyDescent="0.25">
      <c r="A69" s="12">
        <v>0.65</v>
      </c>
      <c r="B69" s="13">
        <v>0.30719999999999997</v>
      </c>
      <c r="C69" s="14">
        <f t="shared" si="18"/>
        <v>0.6499997735320201</v>
      </c>
      <c r="D69" s="14">
        <f t="shared" si="19"/>
        <v>0.47261554928044414</v>
      </c>
      <c r="E69" s="14">
        <f t="shared" si="20"/>
        <v>0.19967993042903656</v>
      </c>
      <c r="F69" s="15"/>
      <c r="G69" s="12">
        <v>0.05</v>
      </c>
      <c r="H69" s="13">
        <v>0.48859999999999998</v>
      </c>
      <c r="I69" s="14">
        <f t="shared" si="21"/>
        <v>4.9778255707181092E-2</v>
      </c>
      <c r="J69" s="14">
        <f t="shared" si="22"/>
        <v>9.8155307585338658</v>
      </c>
      <c r="K69" s="14">
        <f t="shared" si="23"/>
        <v>2.432165573852868E-2</v>
      </c>
      <c r="L69" s="14"/>
      <c r="M69" s="12">
        <v>0.65</v>
      </c>
      <c r="N69" s="13">
        <v>0.28939999999999999</v>
      </c>
      <c r="O69" s="14">
        <f t="shared" si="24"/>
        <v>0.64999988478082205</v>
      </c>
      <c r="P69" s="14">
        <f t="shared" si="25"/>
        <v>0.44523084815251124</v>
      </c>
      <c r="Q69" s="14">
        <f t="shared" si="26"/>
        <v>0.18810996665556989</v>
      </c>
      <c r="R69" s="5"/>
      <c r="S69" s="5"/>
      <c r="T69" s="5"/>
      <c r="U69" s="5"/>
      <c r="V69" s="5"/>
      <c r="W69" s="5"/>
      <c r="X69" s="5"/>
    </row>
    <row r="70" spans="1:24" ht="13.2" x14ac:dyDescent="0.25">
      <c r="A70" s="12">
        <v>0.7</v>
      </c>
      <c r="B70" s="13">
        <v>0.13780000000000001</v>
      </c>
      <c r="C70" s="14">
        <f t="shared" si="18"/>
        <v>0.69999999963717985</v>
      </c>
      <c r="D70" s="14">
        <f t="shared" si="19"/>
        <v>0.19685714295917678</v>
      </c>
      <c r="E70" s="14">
        <f t="shared" si="20"/>
        <v>9.6459999950003386E-2</v>
      </c>
      <c r="F70" s="15"/>
      <c r="G70" s="12"/>
      <c r="H70" s="13"/>
      <c r="I70" s="14"/>
      <c r="J70" s="14"/>
      <c r="K70" s="14"/>
      <c r="L70" s="14"/>
      <c r="M70" s="12">
        <v>0.7</v>
      </c>
      <c r="N70" s="13">
        <v>0.1358</v>
      </c>
      <c r="O70" s="14">
        <f t="shared" si="24"/>
        <v>0.69999999966385074</v>
      </c>
      <c r="P70" s="14">
        <f t="shared" si="25"/>
        <v>0.19400000009316137</v>
      </c>
      <c r="Q70" s="14">
        <f t="shared" si="26"/>
        <v>9.5059999954350938E-2</v>
      </c>
      <c r="R70" s="5"/>
      <c r="S70" s="5"/>
      <c r="T70" s="5"/>
      <c r="U70" s="5"/>
      <c r="V70" s="5"/>
      <c r="W70" s="5"/>
      <c r="X70" s="5"/>
    </row>
    <row r="71" spans="1:24" ht="13.2" x14ac:dyDescent="0.25">
      <c r="A71" s="12"/>
      <c r="B71" s="13"/>
      <c r="C71" s="14"/>
      <c r="D71" s="14"/>
      <c r="E71" s="14"/>
      <c r="F71" s="15"/>
      <c r="G71" s="12"/>
      <c r="H71" s="13"/>
      <c r="I71" s="14"/>
      <c r="J71" s="14"/>
      <c r="K71" s="14"/>
      <c r="M71" s="22"/>
      <c r="N71" s="23"/>
      <c r="O71" s="14"/>
      <c r="P71" s="14"/>
      <c r="Q71" s="14"/>
    </row>
    <row r="72" spans="1:24" ht="13.2" x14ac:dyDescent="0.25">
      <c r="A72" s="12"/>
      <c r="B72" s="13"/>
      <c r="C72" s="14"/>
      <c r="D72" s="14"/>
      <c r="E72" s="14"/>
      <c r="F72" s="15"/>
      <c r="G72" s="12"/>
      <c r="H72" s="13"/>
      <c r="I72" s="14"/>
      <c r="J72" s="14"/>
      <c r="K72" s="14"/>
      <c r="M72" s="22"/>
      <c r="N72" s="23"/>
      <c r="O72" s="14"/>
      <c r="P72" s="14"/>
      <c r="Q72" s="14"/>
    </row>
    <row r="73" spans="1:24" ht="13.2" x14ac:dyDescent="0.25">
      <c r="A73" s="19"/>
      <c r="B73" s="20"/>
      <c r="C73" s="14"/>
      <c r="D73" s="14"/>
      <c r="E73" s="14"/>
      <c r="F73" s="15"/>
      <c r="G73" s="19"/>
      <c r="H73" s="20"/>
      <c r="I73" s="14"/>
      <c r="J73" s="14"/>
      <c r="K73" s="14"/>
      <c r="M73" s="24"/>
      <c r="N73" s="25"/>
      <c r="O73" s="14"/>
      <c r="P73" s="14"/>
      <c r="Q73" s="14"/>
    </row>
    <row r="75" spans="1:24" ht="13.2" x14ac:dyDescent="0.25">
      <c r="A75" s="3" t="s">
        <v>40</v>
      </c>
      <c r="B75" s="21" t="s">
        <v>41</v>
      </c>
      <c r="C75" s="21" t="s">
        <v>42</v>
      </c>
      <c r="E75" s="3"/>
      <c r="F75" s="3"/>
      <c r="G75" s="3"/>
      <c r="H75" s="3"/>
      <c r="I75" s="3"/>
      <c r="J75" s="3"/>
      <c r="K75" s="3"/>
      <c r="L75" s="3"/>
    </row>
    <row r="76" spans="1:24" ht="13.2" x14ac:dyDescent="0.25">
      <c r="B76" s="21" t="s">
        <v>43</v>
      </c>
      <c r="C76" s="21" t="s">
        <v>44</v>
      </c>
      <c r="D76" s="21" t="s">
        <v>45</v>
      </c>
      <c r="E76" s="21" t="s">
        <v>46</v>
      </c>
    </row>
    <row r="77" spans="1:24" ht="13.2" x14ac:dyDescent="0.25">
      <c r="A77" s="1" t="s">
        <v>47</v>
      </c>
    </row>
    <row r="78" spans="1:24" ht="13.2" x14ac:dyDescent="0.25">
      <c r="A78" s="2" t="s">
        <v>1</v>
      </c>
      <c r="C78" s="2"/>
      <c r="D78" s="2"/>
      <c r="E78" s="2"/>
      <c r="G78" s="2" t="s">
        <v>2</v>
      </c>
      <c r="H78" s="2"/>
      <c r="I78" s="2"/>
      <c r="J78" s="2"/>
      <c r="K78" s="2"/>
      <c r="L78" s="2"/>
      <c r="M78" s="3" t="s">
        <v>3</v>
      </c>
      <c r="N78" s="4"/>
      <c r="O78" s="5"/>
      <c r="P78" s="5"/>
      <c r="Q78" s="5"/>
      <c r="R78" s="5"/>
      <c r="S78" s="4"/>
      <c r="T78" s="4"/>
      <c r="U78" s="5"/>
      <c r="V78" s="5"/>
      <c r="W78" s="5"/>
      <c r="X78" s="5"/>
    </row>
    <row r="79" spans="1:24" ht="13.2" x14ac:dyDescent="0.25">
      <c r="A79" s="6" t="s">
        <v>4</v>
      </c>
      <c r="B79" s="7" t="s">
        <v>5</v>
      </c>
      <c r="C79" s="8" t="s">
        <v>6</v>
      </c>
      <c r="D79" s="8" t="s">
        <v>7</v>
      </c>
      <c r="E79" s="8" t="s">
        <v>8</v>
      </c>
      <c r="F79" s="8"/>
      <c r="G79" s="9" t="s">
        <v>9</v>
      </c>
      <c r="H79" s="7" t="s">
        <v>10</v>
      </c>
      <c r="I79" s="8" t="s">
        <v>6</v>
      </c>
      <c r="J79" s="8" t="s">
        <v>7</v>
      </c>
      <c r="K79" s="8" t="s">
        <v>8</v>
      </c>
      <c r="L79" s="8"/>
      <c r="M79" s="9" t="s">
        <v>11</v>
      </c>
      <c r="N79" s="10" t="s">
        <v>12</v>
      </c>
      <c r="O79" s="8" t="s">
        <v>6</v>
      </c>
      <c r="P79" s="8" t="s">
        <v>7</v>
      </c>
      <c r="Q79" s="8" t="s">
        <v>8</v>
      </c>
      <c r="R79" s="11"/>
      <c r="S79" s="5" t="s">
        <v>13</v>
      </c>
      <c r="T79" s="11"/>
      <c r="U79" s="5"/>
      <c r="V79" s="5"/>
      <c r="W79" s="5"/>
      <c r="X79" s="5"/>
    </row>
    <row r="80" spans="1:24" ht="13.2" x14ac:dyDescent="0.25">
      <c r="A80" s="12">
        <v>0.06</v>
      </c>
      <c r="B80" s="13">
        <v>0.50319999999999998</v>
      </c>
      <c r="C80" s="14">
        <f t="shared" ref="C80:C96" si="27">A80-(1.95*10^(-12)*(EXP(1.6*10^(-19)*B80/(1.38*10^(-23)*305.4))-1))</f>
        <v>5.9614014749170524E-2</v>
      </c>
      <c r="D80" s="14">
        <f t="shared" ref="D80:D96" si="28">B80/C80</f>
        <v>8.4409681534995347</v>
      </c>
      <c r="E80" s="14">
        <f t="shared" ref="E80:E96" si="29">PRODUCT(C80,B80)</f>
        <v>2.9997772221782605E-2</v>
      </c>
      <c r="F80" s="15"/>
      <c r="G80" s="12">
        <v>0.06</v>
      </c>
      <c r="H80" s="13">
        <v>0.50560000000000005</v>
      </c>
      <c r="I80" s="14">
        <f t="shared" ref="I80:I98" si="30">G80-(1.95*10^(-12)*(EXP(1.6*10^(-19)*H80/(1.38*10^(-23)*305.4))-1))</f>
        <v>5.9577194299068902E-2</v>
      </c>
      <c r="J80" s="14">
        <f t="shared" ref="J80:J98" si="31">H80/I80</f>
        <v>8.4864687897513456</v>
      </c>
      <c r="K80" s="14">
        <f t="shared" ref="K80:K98" si="32">PRODUCT(I80,H80)</f>
        <v>3.0122229437609241E-2</v>
      </c>
      <c r="L80" s="14"/>
      <c r="M80" s="12">
        <v>0.24</v>
      </c>
      <c r="N80" s="13">
        <v>0.36859999999999998</v>
      </c>
      <c r="O80" s="14">
        <f t="shared" ref="O80:O99" si="33">M80-(1.95*10^(-12)*(EXP(1.6*10^(-19)*N80/(1.38*10^(-23)*305.4))-1))</f>
        <v>0.23999767005393977</v>
      </c>
      <c r="P80" s="14">
        <f t="shared" ref="P80:P99" si="34">N80/O80</f>
        <v>1.5358482435148504</v>
      </c>
      <c r="Q80" s="14">
        <f t="shared" ref="Q80:Q99" si="35">PRODUCT(O80,N80)</f>
        <v>8.8463141181882199E-2</v>
      </c>
      <c r="R80" s="11"/>
      <c r="S80" s="5" t="s">
        <v>14</v>
      </c>
      <c r="T80" s="11"/>
      <c r="U80" s="16"/>
      <c r="V80" s="16" t="s">
        <v>15</v>
      </c>
      <c r="W80" s="16" t="s">
        <v>48</v>
      </c>
      <c r="X80" s="5"/>
    </row>
    <row r="81" spans="1:24" ht="13.2" x14ac:dyDescent="0.25">
      <c r="A81" s="12">
        <v>0.1</v>
      </c>
      <c r="B81" s="13">
        <v>0.48509999999999998</v>
      </c>
      <c r="C81" s="14">
        <f t="shared" si="27"/>
        <v>9.9805846144650476E-2</v>
      </c>
      <c r="D81" s="14">
        <f t="shared" si="28"/>
        <v>4.8604367252889729</v>
      </c>
      <c r="E81" s="14">
        <f t="shared" si="29"/>
        <v>4.8415815964769945E-2</v>
      </c>
      <c r="F81" s="15"/>
      <c r="G81" s="12">
        <v>7.0000000000000007E-2</v>
      </c>
      <c r="H81" s="13">
        <v>0.502</v>
      </c>
      <c r="I81" s="14">
        <f t="shared" si="30"/>
        <v>6.9631204470881725E-2</v>
      </c>
      <c r="J81" s="14">
        <f t="shared" si="31"/>
        <v>7.2094114099365552</v>
      </c>
      <c r="K81" s="14">
        <f t="shared" si="32"/>
        <v>3.4954864644382626E-2</v>
      </c>
      <c r="L81" s="14"/>
      <c r="M81" s="12">
        <v>0.23</v>
      </c>
      <c r="N81" s="13">
        <v>0.41849999999999998</v>
      </c>
      <c r="O81" s="14">
        <f t="shared" si="33"/>
        <v>0.22998450915836804</v>
      </c>
      <c r="P81" s="14">
        <f t="shared" si="34"/>
        <v>1.8196877760659071</v>
      </c>
      <c r="Q81" s="14">
        <f t="shared" si="35"/>
        <v>9.6248517082777027E-2</v>
      </c>
      <c r="R81" s="11"/>
      <c r="S81" s="5" t="s">
        <v>17</v>
      </c>
      <c r="T81" s="11" t="s">
        <v>32</v>
      </c>
      <c r="U81" s="5"/>
      <c r="V81" s="5"/>
      <c r="W81" s="5"/>
      <c r="X81" s="5"/>
    </row>
    <row r="82" spans="1:24" ht="13.2" x14ac:dyDescent="0.25">
      <c r="A82" s="12">
        <v>0.2</v>
      </c>
      <c r="B82" s="13">
        <v>5.5E-2</v>
      </c>
      <c r="C82" s="14">
        <f t="shared" si="27"/>
        <v>0.19999999998621562</v>
      </c>
      <c r="D82" s="14">
        <f t="shared" si="28"/>
        <v>0.27500000001895353</v>
      </c>
      <c r="E82" s="14">
        <f t="shared" si="29"/>
        <v>1.0999999999241859E-2</v>
      </c>
      <c r="F82" s="15"/>
      <c r="G82" s="12">
        <v>0.08</v>
      </c>
      <c r="H82" s="13">
        <v>0.49919999999999998</v>
      </c>
      <c r="I82" s="14">
        <f t="shared" si="30"/>
        <v>7.9668395433922359E-2</v>
      </c>
      <c r="J82" s="14">
        <f t="shared" si="31"/>
        <v>6.2659728149544653</v>
      </c>
      <c r="K82" s="14">
        <f t="shared" si="32"/>
        <v>3.9770463000614042E-2</v>
      </c>
      <c r="L82" s="14"/>
      <c r="M82" s="12">
        <v>0.22</v>
      </c>
      <c r="N82" s="13">
        <v>0.43819999999999998</v>
      </c>
      <c r="O82" s="14">
        <f t="shared" si="33"/>
        <v>0.21996727498798724</v>
      </c>
      <c r="P82" s="14">
        <f t="shared" si="34"/>
        <v>1.992114508960166</v>
      </c>
      <c r="Q82" s="14">
        <f t="shared" si="35"/>
        <v>9.6389659899735997E-2</v>
      </c>
      <c r="R82" s="11"/>
      <c r="S82" s="4" t="s">
        <v>19</v>
      </c>
      <c r="T82" s="18">
        <v>18.3</v>
      </c>
      <c r="U82" s="16" t="s">
        <v>20</v>
      </c>
      <c r="V82" s="5"/>
      <c r="W82" s="5"/>
      <c r="X82" s="5"/>
    </row>
    <row r="83" spans="1:24" ht="13.2" x14ac:dyDescent="0.25">
      <c r="A83" s="12">
        <v>7.0000000000000007E-2</v>
      </c>
      <c r="B83" s="13">
        <v>0.4965</v>
      </c>
      <c r="C83" s="14">
        <f t="shared" si="27"/>
        <v>6.9700701795377948E-2</v>
      </c>
      <c r="D83" s="14">
        <f t="shared" si="28"/>
        <v>7.1233142165137329</v>
      </c>
      <c r="E83" s="14">
        <f t="shared" si="29"/>
        <v>3.4606398441405152E-2</v>
      </c>
      <c r="F83" s="15"/>
      <c r="G83" s="12">
        <v>0.09</v>
      </c>
      <c r="H83" s="13">
        <v>0.49690000000000001</v>
      </c>
      <c r="I83" s="14">
        <f t="shared" si="30"/>
        <v>8.9696122088810532E-2</v>
      </c>
      <c r="J83" s="14">
        <f t="shared" si="31"/>
        <v>5.5398158630314702</v>
      </c>
      <c r="K83" s="14">
        <f t="shared" si="32"/>
        <v>4.4570003065929953E-2</v>
      </c>
      <c r="L83" s="14"/>
      <c r="M83" s="12">
        <v>0.21</v>
      </c>
      <c r="N83" s="13">
        <v>0.44900000000000001</v>
      </c>
      <c r="O83" s="14">
        <f t="shared" si="33"/>
        <v>0.20995068882132151</v>
      </c>
      <c r="P83" s="14">
        <f t="shared" si="34"/>
        <v>2.1385974131388603</v>
      </c>
      <c r="Q83" s="14">
        <f t="shared" si="35"/>
        <v>9.4267859280773358E-2</v>
      </c>
      <c r="R83" s="5"/>
      <c r="S83" s="5" t="s">
        <v>21</v>
      </c>
      <c r="T83" s="14">
        <f>MAX(E80:E94,K80:K94,Q80:Q94)</f>
        <v>9.6389659899735997E-2</v>
      </c>
      <c r="U83" s="5" t="s">
        <v>22</v>
      </c>
      <c r="V83" s="5" t="s">
        <v>23</v>
      </c>
      <c r="W83" s="15">
        <v>0.22</v>
      </c>
      <c r="X83" s="5" t="s">
        <v>24</v>
      </c>
    </row>
    <row r="84" spans="1:24" ht="13.2" x14ac:dyDescent="0.25">
      <c r="A84" s="12">
        <v>0.08</v>
      </c>
      <c r="B84" s="13">
        <v>0.49490000000000001</v>
      </c>
      <c r="C84" s="14">
        <f t="shared" si="27"/>
        <v>7.9718340743517802E-2</v>
      </c>
      <c r="D84" s="14">
        <f t="shared" si="28"/>
        <v>6.2081071354993327</v>
      </c>
      <c r="E84" s="14">
        <f t="shared" si="29"/>
        <v>3.9452606833966959E-2</v>
      </c>
      <c r="F84" s="15"/>
      <c r="G84" s="12">
        <v>0.1</v>
      </c>
      <c r="H84" s="13">
        <v>0.49380000000000002</v>
      </c>
      <c r="I84" s="14">
        <f t="shared" si="30"/>
        <v>9.9729860730377054E-2</v>
      </c>
      <c r="J84" s="14">
        <f t="shared" si="31"/>
        <v>4.9513756099088964</v>
      </c>
      <c r="K84" s="14">
        <f t="shared" si="32"/>
        <v>4.9246605228660194E-2</v>
      </c>
      <c r="L84" s="14"/>
      <c r="M84" s="12">
        <v>0.2</v>
      </c>
      <c r="N84" s="13">
        <v>0.45750000000000002</v>
      </c>
      <c r="O84" s="14">
        <f t="shared" si="33"/>
        <v>0.1999319090208852</v>
      </c>
      <c r="P84" s="14">
        <f t="shared" si="34"/>
        <v>2.288279055806989</v>
      </c>
      <c r="Q84" s="14">
        <f t="shared" si="35"/>
        <v>9.146884837705499E-2</v>
      </c>
      <c r="R84" s="5"/>
      <c r="S84" s="5" t="s">
        <v>25</v>
      </c>
      <c r="T84" s="15">
        <v>0.75</v>
      </c>
      <c r="U84" s="5" t="s">
        <v>22</v>
      </c>
      <c r="V84" s="5" t="s">
        <v>26</v>
      </c>
      <c r="W84" s="15">
        <v>0.43819999999999998</v>
      </c>
      <c r="X84" s="5" t="s">
        <v>27</v>
      </c>
    </row>
    <row r="85" spans="1:24" ht="13.2" x14ac:dyDescent="0.25">
      <c r="A85" s="12">
        <v>0.09</v>
      </c>
      <c r="B85" s="13">
        <v>0.49180000000000001</v>
      </c>
      <c r="C85" s="14">
        <f t="shared" si="27"/>
        <v>8.9749612515348645E-2</v>
      </c>
      <c r="D85" s="14">
        <f t="shared" si="28"/>
        <v>5.4796893960505315</v>
      </c>
      <c r="E85" s="14">
        <f t="shared" si="29"/>
        <v>4.4138859435048465E-2</v>
      </c>
      <c r="F85" s="15"/>
      <c r="G85" s="12">
        <v>0.11</v>
      </c>
      <c r="H85" s="13">
        <v>0.49</v>
      </c>
      <c r="I85" s="14">
        <f t="shared" si="30"/>
        <v>0.1097661512656508</v>
      </c>
      <c r="J85" s="14">
        <f t="shared" si="31"/>
        <v>4.4640355369126992</v>
      </c>
      <c r="K85" s="14">
        <f t="shared" si="32"/>
        <v>5.3785414120168892E-2</v>
      </c>
      <c r="L85" s="14"/>
      <c r="M85" s="12">
        <v>0.19</v>
      </c>
      <c r="N85" s="13">
        <v>0.46200000000000002</v>
      </c>
      <c r="O85" s="14">
        <f t="shared" si="33"/>
        <v>0.18991922377284975</v>
      </c>
      <c r="P85" s="14">
        <f t="shared" si="34"/>
        <v>2.4326131437466736</v>
      </c>
      <c r="Q85" s="14">
        <f t="shared" si="35"/>
        <v>8.7742681383056589E-2</v>
      </c>
      <c r="R85" s="5"/>
      <c r="S85" s="5" t="s">
        <v>28</v>
      </c>
      <c r="T85" s="14">
        <f>(MAX(Q80:Q94)/T84)*100</f>
        <v>12.851954653298133</v>
      </c>
      <c r="U85" s="5" t="s">
        <v>29</v>
      </c>
      <c r="V85" s="5" t="s">
        <v>30</v>
      </c>
      <c r="W85" s="14">
        <f>((T83)/(MAX(M80:M94)*MAX(N80:N94)))*100</f>
        <v>80.972496555557797</v>
      </c>
      <c r="X85" s="5" t="s">
        <v>29</v>
      </c>
    </row>
    <row r="86" spans="1:24" ht="13.2" x14ac:dyDescent="0.25">
      <c r="A86" s="12">
        <v>0.1</v>
      </c>
      <c r="B86" s="13">
        <v>0.48709999999999998</v>
      </c>
      <c r="C86" s="14">
        <f t="shared" si="27"/>
        <v>9.9790530342360032E-2</v>
      </c>
      <c r="D86" s="14">
        <f t="shared" si="28"/>
        <v>4.8812246846355434</v>
      </c>
      <c r="E86" s="14">
        <f t="shared" si="29"/>
        <v>4.8607967329763573E-2</v>
      </c>
      <c r="F86" s="15"/>
      <c r="G86" s="12">
        <v>0.12</v>
      </c>
      <c r="H86" s="13">
        <v>0.48620000000000002</v>
      </c>
      <c r="I86" s="14">
        <f t="shared" si="30"/>
        <v>0.11979756652698607</v>
      </c>
      <c r="J86" s="14">
        <f t="shared" si="31"/>
        <v>4.0585131576147386</v>
      </c>
      <c r="K86" s="14">
        <f t="shared" si="32"/>
        <v>5.824557684542063E-2</v>
      </c>
      <c r="L86" s="14"/>
      <c r="M86" s="12">
        <v>0.18</v>
      </c>
      <c r="N86" s="13">
        <v>0.46729999999999999</v>
      </c>
      <c r="O86" s="14">
        <f t="shared" si="33"/>
        <v>0.17990122032536057</v>
      </c>
      <c r="P86" s="14">
        <f t="shared" si="34"/>
        <v>2.5975365767662053</v>
      </c>
      <c r="Q86" s="14">
        <f t="shared" si="35"/>
        <v>8.4067840258040996E-2</v>
      </c>
      <c r="R86" s="5"/>
    </row>
    <row r="87" spans="1:24" ht="13.2" x14ac:dyDescent="0.25">
      <c r="A87" s="12">
        <v>0.11</v>
      </c>
      <c r="B87" s="13">
        <v>0.48230000000000001</v>
      </c>
      <c r="C87" s="14">
        <f t="shared" si="27"/>
        <v>0.10982542547336444</v>
      </c>
      <c r="D87" s="14">
        <f t="shared" si="28"/>
        <v>4.3915149695183331</v>
      </c>
      <c r="E87" s="14">
        <f t="shared" si="29"/>
        <v>5.2968802705803668E-2</v>
      </c>
      <c r="F87" s="15"/>
      <c r="G87" s="12">
        <v>0.13</v>
      </c>
      <c r="H87" s="13">
        <v>0.48249999999999998</v>
      </c>
      <c r="I87" s="14">
        <f t="shared" si="30"/>
        <v>0.12982409491927052</v>
      </c>
      <c r="J87" s="14">
        <f t="shared" si="31"/>
        <v>3.7165674083846802</v>
      </c>
      <c r="K87" s="14">
        <f t="shared" si="32"/>
        <v>6.2640125798548024E-2</v>
      </c>
      <c r="L87" s="14"/>
      <c r="M87" s="12">
        <v>0.17</v>
      </c>
      <c r="N87" s="13">
        <v>0.47199999999999998</v>
      </c>
      <c r="O87" s="14">
        <f t="shared" si="33"/>
        <v>0.16988192469215607</v>
      </c>
      <c r="P87" s="14">
        <f t="shared" si="34"/>
        <v>2.7784003557489334</v>
      </c>
      <c r="Q87" s="14">
        <f t="shared" si="35"/>
        <v>8.0184268454697658E-2</v>
      </c>
      <c r="R87" s="5"/>
    </row>
    <row r="88" spans="1:24" ht="13.2" x14ac:dyDescent="0.25">
      <c r="A88" s="12">
        <v>0.12</v>
      </c>
      <c r="B88" s="13">
        <v>0.47749999999999998</v>
      </c>
      <c r="C88" s="14">
        <f t="shared" si="27"/>
        <v>0.11985450749439291</v>
      </c>
      <c r="D88" s="14">
        <f t="shared" si="28"/>
        <v>3.9839970142327656</v>
      </c>
      <c r="E88" s="14">
        <f t="shared" si="29"/>
        <v>5.7230527328572617E-2</v>
      </c>
      <c r="F88" s="15"/>
      <c r="G88" s="12">
        <v>0.14000000000000001</v>
      </c>
      <c r="H88" s="13">
        <v>0.47789999999999999</v>
      </c>
      <c r="I88" s="14">
        <f t="shared" si="30"/>
        <v>0.13985228124319016</v>
      </c>
      <c r="J88" s="14">
        <f t="shared" si="31"/>
        <v>3.4171770081388675</v>
      </c>
      <c r="K88" s="14">
        <f t="shared" si="32"/>
        <v>6.6835405206120579E-2</v>
      </c>
      <c r="L88" s="14"/>
      <c r="M88" s="12">
        <v>0.16</v>
      </c>
      <c r="N88" s="13">
        <v>0.47649999999999998</v>
      </c>
      <c r="O88" s="14">
        <f t="shared" si="33"/>
        <v>0.15985992743836158</v>
      </c>
      <c r="P88" s="14">
        <f t="shared" si="34"/>
        <v>2.980734494476283</v>
      </c>
      <c r="Q88" s="14">
        <f t="shared" si="35"/>
        <v>7.6173255424379291E-2</v>
      </c>
      <c r="R88" s="5"/>
      <c r="S88" s="5"/>
      <c r="T88" s="5"/>
      <c r="U88" s="5"/>
      <c r="V88" s="5"/>
      <c r="W88" s="5"/>
      <c r="X88" s="5"/>
    </row>
    <row r="89" spans="1:24" ht="13.2" x14ac:dyDescent="0.25">
      <c r="A89" s="12">
        <v>0.13</v>
      </c>
      <c r="B89" s="13">
        <v>0.47420000000000001</v>
      </c>
      <c r="C89" s="14">
        <f t="shared" si="27"/>
        <v>0.12987163941100724</v>
      </c>
      <c r="D89" s="14">
        <f t="shared" si="28"/>
        <v>3.6512975592715073</v>
      </c>
      <c r="E89" s="14">
        <f t="shared" si="29"/>
        <v>6.1585131408699631E-2</v>
      </c>
      <c r="F89" s="15"/>
      <c r="G89" s="12">
        <v>0.15</v>
      </c>
      <c r="H89" s="13">
        <v>0.4738</v>
      </c>
      <c r="I89" s="14">
        <f t="shared" si="30"/>
        <v>0.14987357391764927</v>
      </c>
      <c r="J89" s="14">
        <f t="shared" si="31"/>
        <v>3.1613311647611599</v>
      </c>
      <c r="K89" s="14">
        <f t="shared" si="32"/>
        <v>7.1010099322182219E-2</v>
      </c>
      <c r="L89" s="14"/>
      <c r="M89" s="12">
        <v>0.15</v>
      </c>
      <c r="N89" s="13">
        <v>0.48</v>
      </c>
      <c r="O89" s="14">
        <f t="shared" si="33"/>
        <v>0.14984002227984133</v>
      </c>
      <c r="P89" s="14">
        <f t="shared" si="34"/>
        <v>3.203416501791168</v>
      </c>
      <c r="Q89" s="14">
        <f t="shared" si="35"/>
        <v>7.1923210694323836E-2</v>
      </c>
      <c r="R89" s="5"/>
      <c r="S89" s="5"/>
      <c r="T89" s="5"/>
      <c r="U89" s="5"/>
      <c r="V89" s="5"/>
      <c r="W89" s="5"/>
      <c r="X89" s="5"/>
    </row>
    <row r="90" spans="1:24" ht="13.2" x14ac:dyDescent="0.25">
      <c r="A90" s="12">
        <v>0.14000000000000001</v>
      </c>
      <c r="B90" s="13">
        <v>0.46829999999999999</v>
      </c>
      <c r="C90" s="14">
        <f t="shared" si="27"/>
        <v>0.13989739816134331</v>
      </c>
      <c r="D90" s="14">
        <f t="shared" si="28"/>
        <v>3.3474532489868811</v>
      </c>
      <c r="E90" s="14">
        <f t="shared" si="29"/>
        <v>6.5513951558957076E-2</v>
      </c>
      <c r="F90" s="15"/>
      <c r="G90" s="12">
        <v>0.16</v>
      </c>
      <c r="H90" s="13">
        <v>0.46970000000000001</v>
      </c>
      <c r="I90" s="14">
        <f t="shared" si="30"/>
        <v>0.159891797395011</v>
      </c>
      <c r="J90" s="14">
        <f t="shared" si="31"/>
        <v>2.937611607677479</v>
      </c>
      <c r="K90" s="14">
        <f t="shared" si="32"/>
        <v>7.5101177236436667E-2</v>
      </c>
      <c r="L90" s="14"/>
      <c r="M90" s="12">
        <v>0.14000000000000001</v>
      </c>
      <c r="N90" s="13">
        <v>0.4839</v>
      </c>
      <c r="O90" s="14">
        <f t="shared" si="33"/>
        <v>0.13981449272052898</v>
      </c>
      <c r="P90" s="14">
        <f t="shared" si="34"/>
        <v>3.4610145957275922</v>
      </c>
      <c r="Q90" s="14">
        <f t="shared" si="35"/>
        <v>6.7656233027463972E-2</v>
      </c>
      <c r="R90" s="5"/>
      <c r="S90" s="5"/>
      <c r="T90" s="5"/>
      <c r="U90" s="5"/>
      <c r="V90" s="5"/>
      <c r="W90" s="5"/>
      <c r="X90" s="5"/>
    </row>
    <row r="91" spans="1:24" ht="13.2" x14ac:dyDescent="0.25">
      <c r="A91" s="12">
        <v>0.15</v>
      </c>
      <c r="B91" s="13">
        <v>0.46210000000000001</v>
      </c>
      <c r="C91" s="14">
        <f t="shared" si="27"/>
        <v>0.14991891653120809</v>
      </c>
      <c r="D91" s="14">
        <f t="shared" si="28"/>
        <v>3.0823328415917834</v>
      </c>
      <c r="E91" s="14">
        <f t="shared" si="29"/>
        <v>6.927753132907126E-2</v>
      </c>
      <c r="F91" s="15"/>
      <c r="G91" s="12">
        <v>0.17</v>
      </c>
      <c r="H91" s="13">
        <v>0.4637</v>
      </c>
      <c r="I91" s="14">
        <f t="shared" si="30"/>
        <v>0.16991383866817825</v>
      </c>
      <c r="J91" s="14">
        <f t="shared" si="31"/>
        <v>2.7290302169298379</v>
      </c>
      <c r="K91" s="14">
        <f t="shared" si="32"/>
        <v>7.878904699043425E-2</v>
      </c>
      <c r="L91" s="14"/>
      <c r="M91" s="12">
        <v>0.13</v>
      </c>
      <c r="N91" s="13">
        <v>0.48749999999999999</v>
      </c>
      <c r="O91" s="14">
        <f t="shared" si="33"/>
        <v>0.1297873251458215</v>
      </c>
      <c r="P91" s="14">
        <f t="shared" si="34"/>
        <v>3.7561449043831767</v>
      </c>
      <c r="Q91" s="14">
        <f t="shared" si="35"/>
        <v>6.3271321008587983E-2</v>
      </c>
      <c r="R91" s="5"/>
      <c r="S91" s="5"/>
      <c r="T91" s="5"/>
      <c r="U91" s="5"/>
      <c r="V91" s="5"/>
      <c r="W91" s="5"/>
      <c r="X91" s="5"/>
    </row>
    <row r="92" spans="1:24" ht="13.2" x14ac:dyDescent="0.25">
      <c r="A92" s="12">
        <v>0.16</v>
      </c>
      <c r="B92" s="13">
        <v>0.45600000000000002</v>
      </c>
      <c r="C92" s="14">
        <f t="shared" si="27"/>
        <v>0.15993567819092142</v>
      </c>
      <c r="D92" s="14">
        <f t="shared" si="28"/>
        <v>2.8511461930067608</v>
      </c>
      <c r="E92" s="14">
        <f t="shared" si="29"/>
        <v>7.2930669255060171E-2</v>
      </c>
      <c r="F92" s="15"/>
      <c r="G92" s="12">
        <v>0.18</v>
      </c>
      <c r="H92" s="13">
        <v>0.45739999999999997</v>
      </c>
      <c r="I92" s="14">
        <f t="shared" si="30"/>
        <v>0.17993216703136022</v>
      </c>
      <c r="J92" s="14">
        <f t="shared" si="31"/>
        <v>2.5420690894045648</v>
      </c>
      <c r="K92" s="14">
        <f t="shared" si="32"/>
        <v>8.2300973200144165E-2</v>
      </c>
      <c r="L92" s="14"/>
      <c r="M92" s="12">
        <v>0.12</v>
      </c>
      <c r="N92" s="13">
        <v>0.49020000000000002</v>
      </c>
      <c r="O92" s="14">
        <f t="shared" si="33"/>
        <v>0.11976436894152846</v>
      </c>
      <c r="P92" s="14">
        <f t="shared" si="34"/>
        <v>4.0930370554478204</v>
      </c>
      <c r="Q92" s="14">
        <f t="shared" si="35"/>
        <v>5.8708493655137257E-2</v>
      </c>
      <c r="R92" s="5"/>
      <c r="S92" s="5"/>
      <c r="T92" s="5"/>
      <c r="U92" s="5"/>
      <c r="V92" s="5"/>
      <c r="W92" s="5"/>
      <c r="X92" s="5"/>
    </row>
    <row r="93" spans="1:24" ht="13.2" x14ac:dyDescent="0.25">
      <c r="A93" s="12">
        <v>0.17</v>
      </c>
      <c r="B93" s="13">
        <v>0.44159999999999999</v>
      </c>
      <c r="C93" s="14">
        <f t="shared" si="27"/>
        <v>0.16996276618863931</v>
      </c>
      <c r="D93" s="14">
        <f t="shared" si="28"/>
        <v>2.598216126406617</v>
      </c>
      <c r="E93" s="14">
        <f t="shared" si="29"/>
        <v>7.5055557548903126E-2</v>
      </c>
      <c r="F93" s="15"/>
      <c r="G93" s="12">
        <v>0.19</v>
      </c>
      <c r="H93" s="13">
        <v>0.44890000000000002</v>
      </c>
      <c r="I93" s="14">
        <f t="shared" si="30"/>
        <v>0.18995087567134097</v>
      </c>
      <c r="J93" s="14">
        <f t="shared" si="31"/>
        <v>2.3632425931886782</v>
      </c>
      <c r="K93" s="14">
        <f t="shared" si="32"/>
        <v>8.5268948088864968E-2</v>
      </c>
      <c r="L93" s="14"/>
      <c r="M93" s="12">
        <v>0.11</v>
      </c>
      <c r="N93" s="13">
        <v>0.49299999999999999</v>
      </c>
      <c r="O93" s="14">
        <f t="shared" si="33"/>
        <v>0.1097379418446055</v>
      </c>
      <c r="P93" s="14">
        <f t="shared" si="34"/>
        <v>4.4925209249697158</v>
      </c>
      <c r="Q93" s="14">
        <f t="shared" si="35"/>
        <v>5.410080532939051E-2</v>
      </c>
      <c r="R93" s="5"/>
      <c r="S93" s="5"/>
      <c r="T93" s="5"/>
      <c r="U93" s="5"/>
      <c r="V93" s="5"/>
      <c r="W93" s="5"/>
      <c r="X93" s="5"/>
    </row>
    <row r="94" spans="1:24" ht="13.2" x14ac:dyDescent="0.25">
      <c r="A94" s="12">
        <v>0.18</v>
      </c>
      <c r="B94" s="13">
        <v>0.4219</v>
      </c>
      <c r="C94" s="14">
        <f t="shared" si="27"/>
        <v>0.17998237485506352</v>
      </c>
      <c r="D94" s="14">
        <f t="shared" si="28"/>
        <v>2.3441184190382436</v>
      </c>
      <c r="E94" s="14">
        <f t="shared" si="29"/>
        <v>7.59345639513513E-2</v>
      </c>
      <c r="F94" s="15"/>
      <c r="G94" s="12">
        <v>0.2</v>
      </c>
      <c r="H94" s="13">
        <v>0.44180000000000003</v>
      </c>
      <c r="I94" s="14">
        <f t="shared" si="30"/>
        <v>0.19996248240381037</v>
      </c>
      <c r="J94" s="14">
        <f t="shared" si="31"/>
        <v>2.2094144595975536</v>
      </c>
      <c r="K94" s="14">
        <f t="shared" si="32"/>
        <v>8.8343424726003428E-2</v>
      </c>
      <c r="L94" s="14"/>
      <c r="M94" s="12">
        <v>0.1</v>
      </c>
      <c r="N94" s="13">
        <v>0.496</v>
      </c>
      <c r="O94" s="14">
        <f t="shared" si="33"/>
        <v>9.970632949118477E-2</v>
      </c>
      <c r="P94" s="14">
        <f t="shared" si="34"/>
        <v>4.9746089594427634</v>
      </c>
      <c r="Q94" s="14">
        <f t="shared" si="35"/>
        <v>4.9454339427627649E-2</v>
      </c>
      <c r="R94" s="5"/>
      <c r="S94" s="5"/>
      <c r="T94" s="5"/>
      <c r="U94" s="5"/>
      <c r="V94" s="5"/>
      <c r="W94" s="5"/>
      <c r="X94" s="5"/>
    </row>
    <row r="95" spans="1:24" ht="13.2" x14ac:dyDescent="0.25">
      <c r="A95" s="12">
        <v>0.19</v>
      </c>
      <c r="B95" s="13">
        <v>0.38</v>
      </c>
      <c r="C95" s="14">
        <f t="shared" si="27"/>
        <v>0.18999640826666045</v>
      </c>
      <c r="D95" s="14">
        <f t="shared" si="28"/>
        <v>2.0000378084340888</v>
      </c>
      <c r="E95" s="14">
        <f t="shared" si="29"/>
        <v>7.2198635141330972E-2</v>
      </c>
      <c r="F95" s="15"/>
      <c r="G95" s="12">
        <v>0.21</v>
      </c>
      <c r="H95" s="13">
        <v>0.42780000000000001</v>
      </c>
      <c r="I95" s="14">
        <f t="shared" si="30"/>
        <v>0.20997794996604008</v>
      </c>
      <c r="J95" s="14">
        <f t="shared" si="31"/>
        <v>2.0373567799342194</v>
      </c>
      <c r="K95" s="14">
        <f t="shared" si="32"/>
        <v>8.9828566995471953E-2</v>
      </c>
      <c r="M95" s="12">
        <v>0.09</v>
      </c>
      <c r="N95" s="13">
        <v>0.4995</v>
      </c>
      <c r="O95" s="14">
        <f t="shared" si="33"/>
        <v>8.9664597135327567E-2</v>
      </c>
      <c r="P95" s="14">
        <f t="shared" si="34"/>
        <v>5.5707605449464355</v>
      </c>
      <c r="Q95" s="14">
        <f t="shared" si="35"/>
        <v>4.4787466269096118E-2</v>
      </c>
    </row>
    <row r="96" spans="1:24" ht="13.2" x14ac:dyDescent="0.25">
      <c r="A96" s="12">
        <v>0.2</v>
      </c>
      <c r="B96" s="13">
        <v>5.8000000000000003E-2</v>
      </c>
      <c r="C96" s="14">
        <f t="shared" si="27"/>
        <v>0.19999999998431756</v>
      </c>
      <c r="D96" s="14">
        <f t="shared" si="28"/>
        <v>0.29000000002273957</v>
      </c>
      <c r="E96" s="14">
        <f t="shared" si="29"/>
        <v>1.1599999999090419E-2</v>
      </c>
      <c r="F96" s="15"/>
      <c r="G96" s="12">
        <v>0.22</v>
      </c>
      <c r="H96" s="13">
        <v>0.40749999999999997</v>
      </c>
      <c r="I96" s="14">
        <f t="shared" si="30"/>
        <v>0.21998979737521654</v>
      </c>
      <c r="J96" s="14">
        <f t="shared" si="31"/>
        <v>1.8523586314549141</v>
      </c>
      <c r="K96" s="14">
        <f t="shared" si="32"/>
        <v>8.9645842430400732E-2</v>
      </c>
      <c r="M96" s="12">
        <v>0.08</v>
      </c>
      <c r="N96" s="13">
        <v>0.50119999999999998</v>
      </c>
      <c r="O96" s="14">
        <f t="shared" si="33"/>
        <v>7.9642236849832598E-2</v>
      </c>
      <c r="P96" s="14">
        <f t="shared" si="34"/>
        <v>6.2931431841250882</v>
      </c>
      <c r="Q96" s="14">
        <f t="shared" si="35"/>
        <v>3.9916689109136094E-2</v>
      </c>
    </row>
    <row r="97" spans="1:24" ht="13.2" x14ac:dyDescent="0.25">
      <c r="A97" s="19"/>
      <c r="B97" s="20"/>
      <c r="C97" s="14"/>
      <c r="D97" s="14"/>
      <c r="E97" s="14"/>
      <c r="F97" s="15"/>
      <c r="G97" s="19">
        <v>0.23</v>
      </c>
      <c r="H97" s="20">
        <v>0.35</v>
      </c>
      <c r="I97" s="14">
        <f t="shared" si="30"/>
        <v>0.22999885005510606</v>
      </c>
      <c r="J97" s="14">
        <f t="shared" si="31"/>
        <v>1.5217467388038788</v>
      </c>
      <c r="K97" s="14">
        <f t="shared" si="32"/>
        <v>8.0499597519287119E-2</v>
      </c>
      <c r="L97" s="21"/>
      <c r="M97" s="19">
        <v>7.0000000000000007E-2</v>
      </c>
      <c r="N97" s="20">
        <v>0.50349999999999995</v>
      </c>
      <c r="O97" s="14">
        <f t="shared" si="33"/>
        <v>6.9609593557834248E-2</v>
      </c>
      <c r="P97" s="14">
        <f t="shared" si="34"/>
        <v>7.2331983892661773</v>
      </c>
      <c r="Q97" s="14">
        <f t="shared" si="35"/>
        <v>3.5048430356369543E-2</v>
      </c>
    </row>
    <row r="98" spans="1:24" ht="13.2" x14ac:dyDescent="0.25">
      <c r="A98" s="21"/>
      <c r="B98" s="21"/>
      <c r="C98" s="21"/>
      <c r="D98" s="21"/>
      <c r="E98" s="21"/>
      <c r="F98" s="21"/>
      <c r="G98" s="21">
        <v>0.24</v>
      </c>
      <c r="H98" s="21">
        <v>6.2E-2</v>
      </c>
      <c r="I98" s="14">
        <f t="shared" si="30"/>
        <v>0.23999999998142596</v>
      </c>
      <c r="J98" s="14">
        <f t="shared" si="31"/>
        <v>0.2583333333533262</v>
      </c>
      <c r="K98" s="14">
        <f t="shared" si="32"/>
        <v>1.487999999884841E-2</v>
      </c>
      <c r="L98" s="21"/>
      <c r="M98" s="21">
        <v>0.06</v>
      </c>
      <c r="N98" s="21">
        <v>0.50590000000000002</v>
      </c>
      <c r="O98" s="14">
        <f t="shared" si="33"/>
        <v>5.9572351355207567E-2</v>
      </c>
      <c r="P98" s="14">
        <f t="shared" si="34"/>
        <v>8.4921945918083406</v>
      </c>
      <c r="Q98" s="14">
        <f t="shared" si="35"/>
        <v>3.0137652550599508E-2</v>
      </c>
    </row>
    <row r="99" spans="1:24" ht="13.2" x14ac:dyDescent="0.25">
      <c r="A99" s="21" t="s">
        <v>49</v>
      </c>
      <c r="B99" s="21">
        <v>0.82499999999999996</v>
      </c>
      <c r="D99" s="21" t="s">
        <v>50</v>
      </c>
      <c r="M99" s="21">
        <v>0.05</v>
      </c>
      <c r="N99" s="21">
        <v>0.50760000000000005</v>
      </c>
      <c r="O99" s="14">
        <f t="shared" si="33"/>
        <v>4.9543841325078747E-2</v>
      </c>
      <c r="P99" s="14">
        <f t="shared" si="34"/>
        <v>10.245471211435042</v>
      </c>
      <c r="Q99" s="14">
        <f t="shared" si="35"/>
        <v>2.5148453856609975E-2</v>
      </c>
    </row>
    <row r="100" spans="1:24" ht="13.2" x14ac:dyDescent="0.25">
      <c r="A100" s="21" t="s">
        <v>51</v>
      </c>
      <c r="B100" s="21">
        <v>0.77700000000000002</v>
      </c>
      <c r="C100" s="26" t="s">
        <v>52</v>
      </c>
      <c r="D100" s="3"/>
      <c r="E100" s="3"/>
      <c r="F100" s="3"/>
      <c r="G100" s="3"/>
      <c r="H100" s="3"/>
      <c r="I100" s="3"/>
      <c r="J100" s="3"/>
      <c r="K100" s="3"/>
      <c r="L100" s="3"/>
    </row>
    <row r="101" spans="1:24" ht="13.2" x14ac:dyDescent="0.25">
      <c r="A101" s="26" t="s">
        <v>53</v>
      </c>
      <c r="B101" s="21">
        <f>B99-B100</f>
        <v>4.7999999999999932E-2</v>
      </c>
      <c r="C101" s="3">
        <v>30</v>
      </c>
      <c r="D101" s="3"/>
      <c r="E101" s="3"/>
      <c r="F101" s="3"/>
      <c r="G101" s="3"/>
      <c r="H101" s="3"/>
      <c r="I101" s="3"/>
      <c r="J101" s="3"/>
      <c r="K101" s="3"/>
      <c r="L101" s="3"/>
    </row>
    <row r="102" spans="1:24" ht="13.2" x14ac:dyDescent="0.25">
      <c r="A102" s="3" t="s">
        <v>54</v>
      </c>
      <c r="B102" s="2"/>
      <c r="C102" s="2"/>
      <c r="D102" s="2"/>
      <c r="E102" s="2"/>
      <c r="G102" s="2"/>
      <c r="H102" s="2"/>
      <c r="I102" s="2"/>
      <c r="J102" s="2"/>
      <c r="K102" s="2"/>
      <c r="L102" s="2"/>
      <c r="M102" s="3"/>
    </row>
    <row r="103" spans="1:24" ht="13.2" x14ac:dyDescent="0.25">
      <c r="A103" s="2" t="s">
        <v>1</v>
      </c>
      <c r="C103" s="2"/>
      <c r="D103" s="2"/>
      <c r="E103" s="2"/>
      <c r="G103" s="2" t="s">
        <v>2</v>
      </c>
      <c r="H103" s="2"/>
      <c r="I103" s="2"/>
      <c r="J103" s="2"/>
      <c r="K103" s="2"/>
      <c r="L103" s="2"/>
      <c r="M103" s="3" t="s">
        <v>3</v>
      </c>
    </row>
    <row r="104" spans="1:24" ht="13.2" x14ac:dyDescent="0.25">
      <c r="A104" s="6" t="s">
        <v>4</v>
      </c>
      <c r="B104" s="7" t="s">
        <v>5</v>
      </c>
      <c r="C104" s="8" t="s">
        <v>6</v>
      </c>
      <c r="D104" s="8" t="s">
        <v>7</v>
      </c>
      <c r="E104" s="8" t="s">
        <v>8</v>
      </c>
      <c r="F104" s="8"/>
      <c r="G104" s="9" t="s">
        <v>9</v>
      </c>
      <c r="H104" s="7" t="s">
        <v>10</v>
      </c>
      <c r="I104" s="8" t="s">
        <v>6</v>
      </c>
      <c r="J104" s="8" t="s">
        <v>7</v>
      </c>
      <c r="K104" s="8" t="s">
        <v>8</v>
      </c>
      <c r="L104" s="8"/>
      <c r="M104" s="9" t="s">
        <v>11</v>
      </c>
      <c r="N104" s="10" t="s">
        <v>12</v>
      </c>
      <c r="O104" s="8" t="s">
        <v>6</v>
      </c>
      <c r="P104" s="8" t="s">
        <v>7</v>
      </c>
      <c r="Q104" s="8" t="s">
        <v>8</v>
      </c>
      <c r="R104" s="11"/>
      <c r="S104" s="27" t="s">
        <v>13</v>
      </c>
      <c r="T104" s="28"/>
      <c r="U104" s="5"/>
      <c r="V104" s="5"/>
      <c r="W104" s="5"/>
      <c r="X104" s="5"/>
    </row>
    <row r="105" spans="1:24" ht="13.2" x14ac:dyDescent="0.25">
      <c r="A105" s="12">
        <v>0.05</v>
      </c>
      <c r="B105" s="13">
        <v>0.49030000000000001</v>
      </c>
      <c r="C105" s="14">
        <f t="shared" ref="C105:C117" si="36">A105-(1.95*10^(-12)*(EXP(1.6*10^(-19)*B105/(1.38*10^(-23)*305.4))-1))</f>
        <v>4.9763472691794715E-2</v>
      </c>
      <c r="D105" s="14">
        <f t="shared" ref="D105:D117" si="37">B105/C105</f>
        <v>9.8526082180121541</v>
      </c>
      <c r="E105" s="14">
        <f t="shared" ref="E105:E117" si="38">PRODUCT(C105,B105)</f>
        <v>2.4399030660786948E-2</v>
      </c>
      <c r="F105" s="15"/>
      <c r="G105" s="12">
        <v>0.6</v>
      </c>
      <c r="H105" s="13">
        <v>0.11799999999999999</v>
      </c>
      <c r="I105" s="14">
        <f t="shared" ref="I105:I116" si="39">G105-(1.95*10^(-12)*(EXP(1.6*10^(-19)*H105/(1.38*10^(-23)*305.4))-1))</f>
        <v>0.59999999982993524</v>
      </c>
      <c r="J105" s="14">
        <f t="shared" ref="J105:J116" si="40">H105/I105</f>
        <v>0.19666666672241009</v>
      </c>
      <c r="K105" s="14">
        <f t="shared" ref="K105:K116" si="41">PRODUCT(I105,H105)</f>
        <v>7.079999997993236E-2</v>
      </c>
      <c r="L105" s="15"/>
      <c r="M105" s="12">
        <v>0.05</v>
      </c>
      <c r="N105" s="13">
        <v>0.4899</v>
      </c>
      <c r="O105" s="14">
        <f t="shared" ref="O105:O112" si="42">M105-(1.95*10^(-12)*(EXP(1.6*10^(-19)*N105/(1.38*10^(-23)*305.4))-1))</f>
        <v>4.97670373657274E-2</v>
      </c>
      <c r="P105" s="14">
        <f t="shared" ref="P105:P112" si="43">N105/O105</f>
        <v>9.8438650546912978</v>
      </c>
      <c r="Q105" s="14">
        <f t="shared" ref="Q105:Q112" si="44">PRODUCT(O105,N105)</f>
        <v>2.4380871605469853E-2</v>
      </c>
      <c r="R105" s="11"/>
      <c r="S105" s="5" t="s">
        <v>14</v>
      </c>
      <c r="T105" s="11"/>
      <c r="U105" s="5"/>
      <c r="V105" s="16" t="s">
        <v>15</v>
      </c>
      <c r="W105" s="16" t="s">
        <v>16</v>
      </c>
      <c r="X105" s="5"/>
    </row>
    <row r="106" spans="1:24" ht="13.2" x14ac:dyDescent="0.25">
      <c r="A106" s="12">
        <v>0.1</v>
      </c>
      <c r="B106" s="13">
        <v>0.48509999999999998</v>
      </c>
      <c r="C106" s="14">
        <f t="shared" si="36"/>
        <v>9.9805846144650476E-2</v>
      </c>
      <c r="D106" s="14">
        <f t="shared" si="37"/>
        <v>4.8604367252889729</v>
      </c>
      <c r="E106" s="14">
        <f t="shared" si="38"/>
        <v>4.8415815964769945E-2</v>
      </c>
      <c r="F106" s="15"/>
      <c r="G106" s="12">
        <v>0.55000000000000004</v>
      </c>
      <c r="H106" s="13">
        <v>0.3246</v>
      </c>
      <c r="I106" s="14">
        <f t="shared" si="39"/>
        <v>0.54999956157832552</v>
      </c>
      <c r="J106" s="14">
        <f t="shared" si="40"/>
        <v>0.59018228863401312</v>
      </c>
      <c r="K106" s="14">
        <f t="shared" si="41"/>
        <v>0.17852985768832447</v>
      </c>
      <c r="L106" s="15"/>
      <c r="M106" s="12">
        <v>0.1</v>
      </c>
      <c r="N106" s="13">
        <v>0.48049999999999998</v>
      </c>
      <c r="O106" s="14">
        <f t="shared" si="42"/>
        <v>9.983695657891839E-2</v>
      </c>
      <c r="P106" s="14">
        <f t="shared" si="43"/>
        <v>4.8128470304498698</v>
      </c>
      <c r="Q106" s="14">
        <f t="shared" si="44"/>
        <v>4.7971657636170284E-2</v>
      </c>
      <c r="R106" s="11"/>
      <c r="S106" s="5" t="s">
        <v>17</v>
      </c>
      <c r="T106" s="17">
        <v>22.5</v>
      </c>
      <c r="U106" s="16" t="s">
        <v>18</v>
      </c>
      <c r="V106" s="5"/>
      <c r="W106" s="5"/>
      <c r="X106" s="5"/>
    </row>
    <row r="107" spans="1:24" ht="13.2" x14ac:dyDescent="0.25">
      <c r="A107" s="12">
        <v>0.15</v>
      </c>
      <c r="B107" s="13">
        <v>0.4753</v>
      </c>
      <c r="C107" s="14">
        <f t="shared" si="36"/>
        <v>0.1498661655222524</v>
      </c>
      <c r="D107" s="14">
        <f t="shared" si="37"/>
        <v>3.1714963704027417</v>
      </c>
      <c r="E107" s="14">
        <f t="shared" si="38"/>
        <v>7.1231388472726573E-2</v>
      </c>
      <c r="F107" s="15"/>
      <c r="G107" s="12">
        <v>0.5</v>
      </c>
      <c r="H107" s="13">
        <v>0.35310000000000002</v>
      </c>
      <c r="I107" s="14">
        <f t="shared" si="39"/>
        <v>0.49999870643420946</v>
      </c>
      <c r="J107" s="14">
        <f t="shared" si="40"/>
        <v>0.70620182703704937</v>
      </c>
      <c r="K107" s="14">
        <f t="shared" si="41"/>
        <v>0.17654954324191938</v>
      </c>
      <c r="L107" s="15"/>
      <c r="M107" s="12">
        <v>0.15</v>
      </c>
      <c r="N107" s="13">
        <v>0.46600000000000003</v>
      </c>
      <c r="O107" s="14">
        <f t="shared" si="42"/>
        <v>0.14990597707158665</v>
      </c>
      <c r="P107" s="14">
        <f t="shared" si="43"/>
        <v>3.1086152073673801</v>
      </c>
      <c r="Q107" s="14">
        <f t="shared" si="44"/>
        <v>6.9856185315359379E-2</v>
      </c>
      <c r="R107" s="11"/>
      <c r="S107" s="4" t="s">
        <v>19</v>
      </c>
      <c r="T107" s="18">
        <v>20.5</v>
      </c>
      <c r="U107" s="16" t="s">
        <v>20</v>
      </c>
      <c r="V107" s="5"/>
      <c r="W107" s="5"/>
      <c r="X107" s="5"/>
    </row>
    <row r="108" spans="1:24" ht="13.2" x14ac:dyDescent="0.25">
      <c r="A108" s="12">
        <v>0.2</v>
      </c>
      <c r="B108" s="13">
        <v>0.46500000000000002</v>
      </c>
      <c r="C108" s="14">
        <f t="shared" si="36"/>
        <v>0.19990947965067402</v>
      </c>
      <c r="D108" s="14">
        <f t="shared" si="37"/>
        <v>2.3260527755489671</v>
      </c>
      <c r="E108" s="14">
        <f t="shared" si="38"/>
        <v>9.2957908037563416E-2</v>
      </c>
      <c r="F108" s="15"/>
      <c r="G108" s="12">
        <v>0.45</v>
      </c>
      <c r="H108" s="13">
        <v>0.38579999999999998</v>
      </c>
      <c r="I108" s="14">
        <f t="shared" si="39"/>
        <v>0.44999552356860067</v>
      </c>
      <c r="J108" s="14">
        <f t="shared" si="40"/>
        <v>0.85734186184895622</v>
      </c>
      <c r="K108" s="14">
        <f t="shared" si="41"/>
        <v>0.17360827299276613</v>
      </c>
      <c r="L108" s="15"/>
      <c r="M108" s="12">
        <v>0.2</v>
      </c>
      <c r="N108" s="13">
        <v>0.45279999999999998</v>
      </c>
      <c r="O108" s="14">
        <f t="shared" si="42"/>
        <v>0.19994303631411403</v>
      </c>
      <c r="P108" s="14">
        <f t="shared" si="43"/>
        <v>2.2646450126357149</v>
      </c>
      <c r="Q108" s="14">
        <f t="shared" si="44"/>
        <v>9.0534206843030832E-2</v>
      </c>
      <c r="R108" s="5"/>
      <c r="S108" s="5" t="s">
        <v>21</v>
      </c>
      <c r="T108" s="14">
        <f>MAX(E105:E122,K105:K122,Q105:Q122)</f>
        <v>0.19763982671691063</v>
      </c>
      <c r="U108" s="5" t="s">
        <v>22</v>
      </c>
      <c r="V108" s="5" t="s">
        <v>23</v>
      </c>
      <c r="W108" s="15">
        <v>0.6</v>
      </c>
      <c r="X108" s="5" t="s">
        <v>24</v>
      </c>
    </row>
    <row r="109" spans="1:24" ht="13.2" x14ac:dyDescent="0.25">
      <c r="A109" s="12">
        <v>0.25</v>
      </c>
      <c r="B109" s="13">
        <v>0.45240000000000002</v>
      </c>
      <c r="C109" s="14">
        <f t="shared" si="36"/>
        <v>0.24994389480683102</v>
      </c>
      <c r="D109" s="14">
        <f t="shared" si="37"/>
        <v>1.8100062029906234</v>
      </c>
      <c r="E109" s="14">
        <f t="shared" si="38"/>
        <v>0.11307461801061036</v>
      </c>
      <c r="F109" s="15"/>
      <c r="G109" s="12">
        <v>0.4</v>
      </c>
      <c r="H109" s="13">
        <v>0.41010000000000002</v>
      </c>
      <c r="I109" s="14">
        <f t="shared" si="39"/>
        <v>0.39998873893260106</v>
      </c>
      <c r="J109" s="14">
        <f t="shared" si="40"/>
        <v>1.0252788643359851</v>
      </c>
      <c r="K109" s="14">
        <f t="shared" si="41"/>
        <v>0.16403538183625971</v>
      </c>
      <c r="L109" s="15"/>
      <c r="M109" s="12">
        <v>0.25</v>
      </c>
      <c r="N109" s="13">
        <v>0.43419999999999997</v>
      </c>
      <c r="O109" s="14">
        <f t="shared" si="42"/>
        <v>0.24997188554928459</v>
      </c>
      <c r="P109" s="14">
        <f t="shared" si="43"/>
        <v>1.7369953386793686</v>
      </c>
      <c r="Q109" s="14">
        <f t="shared" si="44"/>
        <v>0.10853779270549936</v>
      </c>
      <c r="R109" s="5"/>
      <c r="S109" s="5" t="s">
        <v>25</v>
      </c>
      <c r="T109" s="14">
        <f>1000*T106/10000</f>
        <v>2.25</v>
      </c>
      <c r="U109" s="5" t="s">
        <v>22</v>
      </c>
      <c r="V109" s="5" t="s">
        <v>26</v>
      </c>
      <c r="W109" s="15">
        <v>0.32940000000000003</v>
      </c>
      <c r="X109" s="5" t="s">
        <v>27</v>
      </c>
    </row>
    <row r="110" spans="1:24" ht="13.2" x14ac:dyDescent="0.25">
      <c r="A110" s="12">
        <v>0.3</v>
      </c>
      <c r="B110" s="13">
        <v>0.44090000000000001</v>
      </c>
      <c r="C110" s="14">
        <f t="shared" si="36"/>
        <v>0.2999637426376206</v>
      </c>
      <c r="D110" s="14">
        <f t="shared" si="37"/>
        <v>1.4698443089258335</v>
      </c>
      <c r="E110" s="14">
        <f t="shared" si="38"/>
        <v>0.13225401412892693</v>
      </c>
      <c r="F110" s="15"/>
      <c r="G110" s="12">
        <v>0.35</v>
      </c>
      <c r="H110" s="13">
        <v>0.42259999999999998</v>
      </c>
      <c r="I110" s="14">
        <f t="shared" si="39"/>
        <v>0.34998190019130782</v>
      </c>
      <c r="J110" s="14">
        <f t="shared" si="40"/>
        <v>1.2074910153039271</v>
      </c>
      <c r="K110" s="14">
        <f t="shared" si="41"/>
        <v>0.14790235102084667</v>
      </c>
      <c r="L110" s="15"/>
      <c r="M110" s="12">
        <v>0.3</v>
      </c>
      <c r="N110" s="13">
        <v>0.41560000000000002</v>
      </c>
      <c r="O110" s="14">
        <f t="shared" si="42"/>
        <v>0.2999861241017282</v>
      </c>
      <c r="P110" s="14">
        <f t="shared" si="43"/>
        <v>1.3853974121118551</v>
      </c>
      <c r="Q110" s="14">
        <f t="shared" si="44"/>
        <v>0.12467423317667825</v>
      </c>
      <c r="R110" s="5"/>
      <c r="S110" s="5" t="s">
        <v>28</v>
      </c>
      <c r="T110" s="14">
        <f>(MAX(Q105:Q122)/T109)*100</f>
        <v>6.2897568893796869</v>
      </c>
      <c r="U110" s="5" t="s">
        <v>29</v>
      </c>
      <c r="V110" s="5" t="s">
        <v>30</v>
      </c>
      <c r="W110" s="14">
        <f>((T108)/(MAX(M105:M122)*MAX(N105:N122)))*100</f>
        <v>100.85722939217729</v>
      </c>
      <c r="X110" s="5" t="s">
        <v>29</v>
      </c>
    </row>
    <row r="111" spans="1:24" ht="13.2" x14ac:dyDescent="0.25">
      <c r="A111" s="12">
        <v>0.35</v>
      </c>
      <c r="B111" s="13">
        <v>0.42959999999999998</v>
      </c>
      <c r="C111" s="14">
        <f t="shared" si="36"/>
        <v>0.34997639049625701</v>
      </c>
      <c r="D111" s="14">
        <f t="shared" si="37"/>
        <v>1.2275113740982324</v>
      </c>
      <c r="E111" s="14">
        <f t="shared" si="38"/>
        <v>0.150349857357192</v>
      </c>
      <c r="F111" s="15"/>
      <c r="G111" s="12">
        <v>0.3</v>
      </c>
      <c r="H111" s="13">
        <v>0.43519999999999998</v>
      </c>
      <c r="I111" s="14">
        <f t="shared" si="39"/>
        <v>0.29997079769343149</v>
      </c>
      <c r="J111" s="14">
        <f t="shared" si="40"/>
        <v>1.450807889789232</v>
      </c>
      <c r="K111" s="14">
        <f t="shared" si="41"/>
        <v>0.13054729115618138</v>
      </c>
      <c r="L111" s="15"/>
      <c r="M111" s="12">
        <v>0.35</v>
      </c>
      <c r="N111" s="13">
        <v>0.39760000000000001</v>
      </c>
      <c r="O111" s="14">
        <f t="shared" si="42"/>
        <v>0.34999299375832738</v>
      </c>
      <c r="P111" s="14">
        <f t="shared" si="43"/>
        <v>1.1360227407139059</v>
      </c>
      <c r="Q111" s="14">
        <f t="shared" si="44"/>
        <v>0.13915721431831096</v>
      </c>
      <c r="R111" s="5"/>
    </row>
    <row r="112" spans="1:24" ht="13.2" x14ac:dyDescent="0.25">
      <c r="A112" s="12">
        <v>0.4</v>
      </c>
      <c r="B112" s="13">
        <v>0.41070000000000001</v>
      </c>
      <c r="C112" s="14">
        <f t="shared" si="36"/>
        <v>0.39998847947977745</v>
      </c>
      <c r="D112" s="14">
        <f t="shared" si="37"/>
        <v>1.0267795725870752</v>
      </c>
      <c r="E112" s="14">
        <f t="shared" si="38"/>
        <v>0.16427526852234461</v>
      </c>
      <c r="F112" s="15"/>
      <c r="G112" s="12">
        <v>0.25</v>
      </c>
      <c r="H112" s="13">
        <v>0.44390000000000002</v>
      </c>
      <c r="I112" s="14">
        <f t="shared" si="39"/>
        <v>0.24995936887331233</v>
      </c>
      <c r="J112" s="14">
        <f t="shared" si="40"/>
        <v>1.7758886254228912</v>
      </c>
      <c r="K112" s="14">
        <f t="shared" si="41"/>
        <v>0.11095696384286334</v>
      </c>
      <c r="L112" s="15"/>
      <c r="M112" s="12">
        <v>0.4</v>
      </c>
      <c r="N112" s="13">
        <v>0.3538</v>
      </c>
      <c r="O112" s="14">
        <f t="shared" si="42"/>
        <v>0.39999867159706881</v>
      </c>
      <c r="P112" s="14">
        <f t="shared" si="43"/>
        <v>0.88450293744073683</v>
      </c>
      <c r="Q112" s="14">
        <f t="shared" si="44"/>
        <v>0.14151953001104295</v>
      </c>
      <c r="R112" s="5"/>
    </row>
    <row r="113" spans="1:24" ht="13.2" x14ac:dyDescent="0.25">
      <c r="A113" s="12">
        <v>0.45</v>
      </c>
      <c r="B113" s="13">
        <v>0.39450000000000002</v>
      </c>
      <c r="C113" s="14">
        <f t="shared" si="36"/>
        <v>0.44999377164027304</v>
      </c>
      <c r="D113" s="14">
        <f t="shared" si="37"/>
        <v>0.87667880060207815</v>
      </c>
      <c r="E113" s="14">
        <f t="shared" si="38"/>
        <v>0.17752254291208772</v>
      </c>
      <c r="F113" s="15"/>
      <c r="G113" s="12">
        <v>0.2</v>
      </c>
      <c r="H113" s="13">
        <v>0.45590000000000003</v>
      </c>
      <c r="I113" s="14">
        <f t="shared" si="39"/>
        <v>0.19993592191925019</v>
      </c>
      <c r="J113" s="14">
        <f t="shared" si="40"/>
        <v>2.2802305639910383</v>
      </c>
      <c r="K113" s="14">
        <f t="shared" si="41"/>
        <v>9.1150786802986175E-2</v>
      </c>
      <c r="L113" s="15"/>
      <c r="M113" s="12"/>
      <c r="N113" s="13"/>
      <c r="O113" s="14"/>
      <c r="P113" s="14"/>
      <c r="Q113" s="14"/>
      <c r="R113" s="5"/>
      <c r="S113" s="5"/>
      <c r="T113" s="5"/>
      <c r="U113" s="5"/>
      <c r="V113" s="5"/>
      <c r="W113" s="5"/>
      <c r="X113" s="5"/>
    </row>
    <row r="114" spans="1:24" ht="13.2" x14ac:dyDescent="0.25">
      <c r="A114" s="12">
        <v>0.5</v>
      </c>
      <c r="B114" s="13">
        <v>0.36670000000000003</v>
      </c>
      <c r="C114" s="14">
        <f t="shared" si="36"/>
        <v>0.49999783219860611</v>
      </c>
      <c r="D114" s="14">
        <f t="shared" si="37"/>
        <v>0.73340317974487068</v>
      </c>
      <c r="E114" s="14">
        <f t="shared" si="38"/>
        <v>0.18334920506722888</v>
      </c>
      <c r="F114" s="15"/>
      <c r="G114" s="12">
        <v>0.15</v>
      </c>
      <c r="H114" s="13">
        <v>0.4677</v>
      </c>
      <c r="I114" s="14">
        <f t="shared" si="39"/>
        <v>0.14989970884976977</v>
      </c>
      <c r="J114" s="14">
        <f t="shared" si="40"/>
        <v>3.1200861135009359</v>
      </c>
      <c r="K114" s="14">
        <f t="shared" si="41"/>
        <v>7.0108093829037321E-2</v>
      </c>
      <c r="L114" s="15"/>
      <c r="M114" s="12"/>
      <c r="N114" s="13"/>
      <c r="O114" s="14"/>
      <c r="P114" s="14"/>
      <c r="Q114" s="14"/>
      <c r="R114" s="5"/>
      <c r="S114" s="5"/>
      <c r="T114" s="5"/>
      <c r="U114" s="5"/>
      <c r="V114" s="5"/>
      <c r="W114" s="5"/>
      <c r="X114" s="5"/>
    </row>
    <row r="115" spans="1:24" ht="13.2" x14ac:dyDescent="0.25">
      <c r="A115" s="12">
        <v>0.55000000000000004</v>
      </c>
      <c r="B115" s="13">
        <v>0.34939999999999999</v>
      </c>
      <c r="C115" s="14">
        <f t="shared" si="36"/>
        <v>0.54999887595297348</v>
      </c>
      <c r="D115" s="14">
        <f t="shared" si="37"/>
        <v>0.63527402559614454</v>
      </c>
      <c r="E115" s="14">
        <f t="shared" si="38"/>
        <v>0.19216960725796892</v>
      </c>
      <c r="F115" s="15"/>
      <c r="G115" s="12">
        <v>0.1</v>
      </c>
      <c r="H115" s="13">
        <v>0.47889999999999999</v>
      </c>
      <c r="I115" s="14">
        <f t="shared" si="39"/>
        <v>9.9846565438645077E-2</v>
      </c>
      <c r="J115" s="14">
        <f t="shared" si="40"/>
        <v>4.7963592728112436</v>
      </c>
      <c r="K115" s="14">
        <f t="shared" si="41"/>
        <v>4.7816520188567128E-2</v>
      </c>
      <c r="L115" s="15"/>
      <c r="M115" s="12"/>
      <c r="N115" s="13"/>
      <c r="O115" s="14"/>
      <c r="P115" s="14"/>
      <c r="Q115" s="14"/>
      <c r="R115" s="5"/>
      <c r="S115" s="5"/>
      <c r="T115" s="5"/>
      <c r="U115" s="5"/>
      <c r="V115" s="5"/>
      <c r="W115" s="5"/>
      <c r="X115" s="5"/>
    </row>
    <row r="116" spans="1:24" ht="13.2" x14ac:dyDescent="0.25">
      <c r="A116" s="12">
        <v>0.6</v>
      </c>
      <c r="B116" s="13">
        <v>0.32940000000000003</v>
      </c>
      <c r="C116" s="14">
        <f t="shared" si="36"/>
        <v>0.59999947394326236</v>
      </c>
      <c r="D116" s="14">
        <f t="shared" si="37"/>
        <v>0.54900048134233703</v>
      </c>
      <c r="E116" s="14">
        <f t="shared" si="38"/>
        <v>0.19763982671691063</v>
      </c>
      <c r="F116" s="15"/>
      <c r="G116" s="12">
        <v>0.05</v>
      </c>
      <c r="H116" s="13">
        <v>0.48809999999999998</v>
      </c>
      <c r="I116" s="14">
        <f t="shared" si="39"/>
        <v>4.978242515895346E-2</v>
      </c>
      <c r="J116" s="14">
        <f t="shared" si="40"/>
        <v>9.8046649684404592</v>
      </c>
      <c r="K116" s="14">
        <f t="shared" si="41"/>
        <v>2.4298801720085184E-2</v>
      </c>
      <c r="L116" s="15"/>
      <c r="M116" s="12"/>
      <c r="N116" s="13"/>
      <c r="O116" s="14"/>
      <c r="P116" s="14"/>
      <c r="Q116" s="14"/>
      <c r="R116" s="5"/>
      <c r="S116" s="5"/>
      <c r="T116" s="5"/>
      <c r="U116" s="5"/>
      <c r="V116" s="5"/>
      <c r="W116" s="5"/>
      <c r="X116" s="5"/>
    </row>
    <row r="117" spans="1:24" ht="13.2" x14ac:dyDescent="0.25">
      <c r="A117" s="12">
        <v>0.65</v>
      </c>
      <c r="B117" s="13">
        <v>0.13200000000000001</v>
      </c>
      <c r="C117" s="14">
        <f t="shared" si="36"/>
        <v>0.64999999970927114</v>
      </c>
      <c r="D117" s="14">
        <f t="shared" si="37"/>
        <v>0.20307692316775436</v>
      </c>
      <c r="E117" s="14">
        <f t="shared" si="38"/>
        <v>8.5799999961623796E-2</v>
      </c>
      <c r="F117" s="15"/>
      <c r="G117" s="12"/>
      <c r="H117" s="13"/>
      <c r="I117" s="14"/>
      <c r="J117" s="14"/>
      <c r="K117" s="14"/>
      <c r="L117" s="15"/>
      <c r="M117" s="12"/>
      <c r="N117" s="13"/>
      <c r="O117" s="14"/>
      <c r="P117" s="14"/>
      <c r="Q117" s="14"/>
      <c r="R117" s="5"/>
      <c r="S117" s="5"/>
      <c r="T117" s="5"/>
      <c r="U117" s="5"/>
      <c r="V117" s="5"/>
      <c r="W117" s="5"/>
      <c r="X117" s="5"/>
    </row>
    <row r="118" spans="1:24" ht="13.2" x14ac:dyDescent="0.25">
      <c r="A118" s="12"/>
      <c r="B118" s="13"/>
      <c r="C118" s="14"/>
      <c r="D118" s="14"/>
      <c r="E118" s="14"/>
      <c r="F118" s="15"/>
      <c r="G118" s="12"/>
      <c r="H118" s="13"/>
      <c r="I118" s="14"/>
      <c r="J118" s="14"/>
      <c r="K118" s="14"/>
      <c r="L118" s="15"/>
      <c r="M118" s="12"/>
      <c r="N118" s="13"/>
      <c r="O118" s="14"/>
      <c r="P118" s="14"/>
      <c r="Q118" s="14"/>
      <c r="R118" s="5"/>
      <c r="S118" s="5"/>
      <c r="T118" s="5"/>
      <c r="U118" s="5"/>
      <c r="V118" s="5"/>
      <c r="W118" s="5"/>
      <c r="X118" s="5"/>
    </row>
    <row r="119" spans="1:24" ht="13.2" x14ac:dyDescent="0.25">
      <c r="A119" s="12"/>
      <c r="B119" s="13"/>
      <c r="C119" s="14"/>
      <c r="D119" s="14"/>
      <c r="E119" s="14"/>
      <c r="F119" s="15"/>
      <c r="G119" s="12"/>
      <c r="H119" s="13"/>
      <c r="I119" s="14"/>
      <c r="J119" s="14"/>
      <c r="K119" s="14"/>
      <c r="L119" s="15"/>
      <c r="M119" s="12"/>
      <c r="N119" s="13"/>
      <c r="O119" s="14"/>
      <c r="P119" s="14"/>
      <c r="Q119" s="14"/>
      <c r="R119" s="5"/>
      <c r="S119" s="5"/>
      <c r="T119" s="5"/>
      <c r="U119" s="5"/>
      <c r="V119" s="5"/>
      <c r="W119" s="5"/>
      <c r="X119" s="5"/>
    </row>
    <row r="120" spans="1:24" ht="13.2" x14ac:dyDescent="0.25">
      <c r="A120" s="12"/>
      <c r="B120" s="13"/>
      <c r="C120" s="14"/>
      <c r="D120" s="14"/>
      <c r="E120" s="14"/>
      <c r="F120" s="15"/>
      <c r="G120" s="12"/>
      <c r="H120" s="13"/>
      <c r="I120" s="14"/>
      <c r="J120" s="14"/>
      <c r="K120" s="14"/>
      <c r="L120" s="15"/>
      <c r="M120" s="12"/>
      <c r="N120" s="13"/>
      <c r="O120" s="14"/>
      <c r="P120" s="14"/>
      <c r="Q120" s="14"/>
      <c r="R120" s="5"/>
      <c r="S120" s="5"/>
      <c r="T120" s="5"/>
      <c r="U120" s="5"/>
      <c r="V120" s="5"/>
      <c r="W120" s="5"/>
      <c r="X120" s="5"/>
    </row>
    <row r="121" spans="1:24" ht="13.2" x14ac:dyDescent="0.25">
      <c r="A121" s="12"/>
      <c r="B121" s="13"/>
      <c r="C121" s="14"/>
      <c r="D121" s="14"/>
      <c r="E121" s="14"/>
      <c r="F121" s="15"/>
      <c r="G121" s="12"/>
      <c r="H121" s="13"/>
      <c r="I121" s="14"/>
      <c r="J121" s="14"/>
      <c r="K121" s="14"/>
      <c r="L121" s="15"/>
      <c r="M121" s="12"/>
      <c r="N121" s="13"/>
      <c r="O121" s="14"/>
      <c r="P121" s="14"/>
      <c r="Q121" s="14"/>
      <c r="R121" s="5"/>
      <c r="S121" s="5"/>
      <c r="T121" s="5"/>
      <c r="U121" s="5"/>
      <c r="V121" s="5"/>
      <c r="W121" s="5"/>
      <c r="X121" s="5"/>
    </row>
    <row r="122" spans="1:24" ht="13.2" x14ac:dyDescent="0.25">
      <c r="A122" s="19"/>
      <c r="B122" s="20"/>
      <c r="C122" s="14"/>
      <c r="D122" s="14"/>
      <c r="E122" s="14"/>
      <c r="F122" s="15"/>
      <c r="G122" s="19"/>
      <c r="H122" s="20"/>
      <c r="I122" s="14"/>
      <c r="J122" s="14"/>
      <c r="K122" s="14"/>
      <c r="L122" s="15"/>
      <c r="M122" s="19"/>
      <c r="N122" s="20"/>
      <c r="O122" s="14"/>
      <c r="P122" s="14"/>
      <c r="Q122" s="14"/>
      <c r="R122" s="5"/>
      <c r="S122" s="5"/>
      <c r="T122" s="5"/>
      <c r="U122" s="5"/>
      <c r="V122" s="5"/>
      <c r="W122" s="5"/>
      <c r="X122" s="5"/>
    </row>
    <row r="125" spans="1:24" ht="13.2" x14ac:dyDescent="0.25">
      <c r="A125" s="3" t="s">
        <v>55</v>
      </c>
    </row>
    <row r="126" spans="1:24" ht="13.2" x14ac:dyDescent="0.25">
      <c r="A126" s="2" t="s">
        <v>1</v>
      </c>
      <c r="C126" s="2"/>
      <c r="D126" s="2"/>
      <c r="E126" s="2"/>
      <c r="G126" s="2" t="s">
        <v>2</v>
      </c>
      <c r="H126" s="2"/>
      <c r="I126" s="2"/>
      <c r="J126" s="2"/>
      <c r="K126" s="2"/>
      <c r="L126" s="2"/>
      <c r="M126" s="3" t="s">
        <v>3</v>
      </c>
    </row>
    <row r="127" spans="1:24" ht="13.2" x14ac:dyDescent="0.25">
      <c r="A127" s="6" t="s">
        <v>4</v>
      </c>
      <c r="B127" s="7" t="s">
        <v>5</v>
      </c>
      <c r="C127" s="8" t="s">
        <v>6</v>
      </c>
      <c r="D127" s="8" t="s">
        <v>7</v>
      </c>
      <c r="E127" s="8" t="s">
        <v>8</v>
      </c>
      <c r="F127" s="8"/>
      <c r="G127" s="9" t="s">
        <v>9</v>
      </c>
      <c r="H127" s="7" t="s">
        <v>10</v>
      </c>
      <c r="I127" s="8" t="s">
        <v>6</v>
      </c>
      <c r="J127" s="8" t="s">
        <v>7</v>
      </c>
      <c r="K127" s="8" t="s">
        <v>8</v>
      </c>
      <c r="L127" s="8"/>
      <c r="M127" s="9" t="s">
        <v>11</v>
      </c>
      <c r="N127" s="10" t="s">
        <v>12</v>
      </c>
      <c r="O127" s="8" t="s">
        <v>6</v>
      </c>
      <c r="P127" s="8" t="s">
        <v>7</v>
      </c>
      <c r="Q127" s="8" t="s">
        <v>8</v>
      </c>
      <c r="R127" s="11"/>
      <c r="S127" s="27" t="s">
        <v>13</v>
      </c>
      <c r="T127" s="28"/>
      <c r="U127" s="5"/>
      <c r="V127" s="5"/>
      <c r="W127" s="5"/>
      <c r="X127" s="5"/>
    </row>
    <row r="128" spans="1:24" ht="13.2" x14ac:dyDescent="0.25">
      <c r="A128" s="12">
        <v>0.06</v>
      </c>
      <c r="B128" s="13">
        <v>0.50370000000000004</v>
      </c>
      <c r="C128" s="14">
        <f t="shared" ref="C128:C143" si="45">A128-(1.95*10^(-12)*(EXP(1.6*10^(-19)*B128/(1.38*10^(-23)*305.4))-1))</f>
        <v>5.9606617998359882E-2</v>
      </c>
      <c r="D128" s="14">
        <f t="shared" ref="D128:D143" si="46">B128/C128</f>
        <v>8.4504039469889012</v>
      </c>
      <c r="E128" s="14">
        <f t="shared" ref="E128:E143" si="47">PRODUCT(C128,B128)</f>
        <v>3.0023853485773876E-2</v>
      </c>
      <c r="F128" s="15"/>
      <c r="G128" s="12">
        <v>0.06</v>
      </c>
      <c r="H128" s="13">
        <v>0.50349999999999995</v>
      </c>
      <c r="I128" s="14">
        <f t="shared" ref="I128:I142" si="48">G128-(1.95*10^(-12)*(EXP(1.6*10^(-19)*H128/(1.38*10^(-23)*305.4))-1))</f>
        <v>5.9609593557834233E-2</v>
      </c>
      <c r="J128" s="14">
        <f t="shared" ref="J128:J142" si="49">H128/I128</f>
        <v>8.4466269596603727</v>
      </c>
      <c r="K128" s="14">
        <f t="shared" ref="K128:K142" si="50">PRODUCT(I128,H128)</f>
        <v>3.0013430356369532E-2</v>
      </c>
      <c r="L128" s="15"/>
      <c r="M128" s="12">
        <v>0.06</v>
      </c>
      <c r="N128" s="13">
        <v>0.50209999999999999</v>
      </c>
      <c r="O128" s="14">
        <f t="shared" ref="O128:O144" si="51">M128-(1.95*10^(-12)*(EXP(1.6*10^(-19)*N128/(1.38*10^(-23)*305.4))-1))</f>
        <v>5.9629801714827659E-2</v>
      </c>
      <c r="P128" s="14">
        <f t="shared" ref="P128:P144" si="52">N128/O128</f>
        <v>8.420286258895052</v>
      </c>
      <c r="Q128" s="14">
        <f t="shared" ref="Q128:Q144" si="53">PRODUCT(O128,N128)</f>
        <v>2.9940123441014967E-2</v>
      </c>
      <c r="R128" s="11"/>
      <c r="S128" s="5" t="s">
        <v>14</v>
      </c>
      <c r="T128" s="11"/>
      <c r="U128" s="5"/>
      <c r="V128" s="5"/>
      <c r="W128" s="5"/>
      <c r="X128" s="5"/>
    </row>
    <row r="129" spans="1:24" ht="13.2" x14ac:dyDescent="0.25">
      <c r="A129" s="12">
        <v>7.0000000000000007E-2</v>
      </c>
      <c r="B129" s="13">
        <v>0.502</v>
      </c>
      <c r="C129" s="14">
        <f t="shared" si="45"/>
        <v>6.9631204470881725E-2</v>
      </c>
      <c r="D129" s="14">
        <f t="shared" si="46"/>
        <v>7.2094114099365552</v>
      </c>
      <c r="E129" s="14">
        <f t="shared" si="47"/>
        <v>3.4954864644382626E-2</v>
      </c>
      <c r="F129" s="15"/>
      <c r="G129" s="12">
        <v>7.0000000000000007E-2</v>
      </c>
      <c r="H129" s="13">
        <v>0.501</v>
      </c>
      <c r="I129" s="14">
        <f t="shared" si="48"/>
        <v>6.964494298668468E-2</v>
      </c>
      <c r="J129" s="14">
        <f t="shared" si="49"/>
        <v>7.1936307004484945</v>
      </c>
      <c r="K129" s="14">
        <f t="shared" si="50"/>
        <v>3.4892116436329022E-2</v>
      </c>
      <c r="L129" s="15"/>
      <c r="M129" s="12">
        <v>7.0000000000000007E-2</v>
      </c>
      <c r="N129" s="13">
        <v>0.49880000000000002</v>
      </c>
      <c r="O129" s="14">
        <f t="shared" si="51"/>
        <v>6.9673393005487499E-2</v>
      </c>
      <c r="P129" s="14">
        <f t="shared" si="52"/>
        <v>7.159117397378858</v>
      </c>
      <c r="Q129" s="14">
        <f t="shared" si="53"/>
        <v>3.4753088431137169E-2</v>
      </c>
      <c r="R129" s="11"/>
      <c r="S129" s="5" t="s">
        <v>17</v>
      </c>
      <c r="T129" s="17">
        <v>22.5</v>
      </c>
      <c r="U129" s="16" t="s">
        <v>18</v>
      </c>
      <c r="V129" s="16" t="s">
        <v>15</v>
      </c>
      <c r="W129" s="16" t="s">
        <v>48</v>
      </c>
      <c r="X129" s="5"/>
    </row>
    <row r="130" spans="1:24" ht="13.2" x14ac:dyDescent="0.25">
      <c r="A130" s="12">
        <v>0.08</v>
      </c>
      <c r="B130" s="13">
        <v>0.5</v>
      </c>
      <c r="C130" s="14">
        <f t="shared" si="45"/>
        <v>7.9658169709907259E-2</v>
      </c>
      <c r="D130" s="14">
        <f t="shared" si="46"/>
        <v>6.276820090404537</v>
      </c>
      <c r="E130" s="14">
        <f t="shared" si="47"/>
        <v>3.9829084854953629E-2</v>
      </c>
      <c r="F130" s="15"/>
      <c r="G130" s="12">
        <v>0.08</v>
      </c>
      <c r="H130" s="13">
        <v>0.498</v>
      </c>
      <c r="I130" s="14">
        <f t="shared" si="48"/>
        <v>7.9683163330367915E-2</v>
      </c>
      <c r="J130" s="14">
        <f t="shared" si="49"/>
        <v>6.2497518821546088</v>
      </c>
      <c r="K130" s="14">
        <f t="shared" si="50"/>
        <v>3.9682215338523223E-2</v>
      </c>
      <c r="L130" s="15"/>
      <c r="M130" s="12">
        <v>0.08</v>
      </c>
      <c r="N130" s="13">
        <v>0.497</v>
      </c>
      <c r="O130" s="14">
        <f t="shared" si="51"/>
        <v>7.9694966254353655E-2</v>
      </c>
      <c r="P130" s="14">
        <f t="shared" si="52"/>
        <v>6.2362784421512867</v>
      </c>
      <c r="Q130" s="14">
        <f t="shared" si="53"/>
        <v>3.9608398228413763E-2</v>
      </c>
      <c r="R130" s="11"/>
      <c r="S130" s="4" t="s">
        <v>19</v>
      </c>
      <c r="T130" s="18">
        <v>17.600000000000001</v>
      </c>
      <c r="U130" s="16" t="s">
        <v>20</v>
      </c>
      <c r="V130" s="5"/>
      <c r="W130" s="5"/>
      <c r="X130" s="5"/>
    </row>
    <row r="131" spans="1:24" ht="13.2" x14ac:dyDescent="0.25">
      <c r="A131" s="12">
        <v>0.09</v>
      </c>
      <c r="B131" s="13">
        <v>0.49659999999999999</v>
      </c>
      <c r="C131" s="14">
        <f t="shared" si="45"/>
        <v>8.969956338035967E-2</v>
      </c>
      <c r="D131" s="14">
        <f t="shared" si="46"/>
        <v>5.5362588320996657</v>
      </c>
      <c r="E131" s="14">
        <f t="shared" si="47"/>
        <v>4.4544803174686613E-2</v>
      </c>
      <c r="F131" s="15"/>
      <c r="G131" s="12">
        <v>0.09</v>
      </c>
      <c r="H131" s="13">
        <v>0.49559999999999998</v>
      </c>
      <c r="I131" s="14">
        <f t="shared" si="48"/>
        <v>8.9710755363249337E-2</v>
      </c>
      <c r="J131" s="14">
        <f t="shared" si="49"/>
        <v>5.5244212134125688</v>
      </c>
      <c r="K131" s="14">
        <f t="shared" si="50"/>
        <v>4.446065035802637E-2</v>
      </c>
      <c r="L131" s="15"/>
      <c r="M131" s="12">
        <v>0.09</v>
      </c>
      <c r="N131" s="13">
        <v>0.49149999999999999</v>
      </c>
      <c r="O131" s="14">
        <f t="shared" si="51"/>
        <v>8.9752448049964337E-2</v>
      </c>
      <c r="P131" s="14">
        <f t="shared" si="52"/>
        <v>5.4761737498946728</v>
      </c>
      <c r="Q131" s="14">
        <f t="shared" si="53"/>
        <v>4.4113328216557474E-2</v>
      </c>
      <c r="R131" s="5"/>
      <c r="S131" s="5" t="s">
        <v>21</v>
      </c>
      <c r="T131" s="14">
        <f>MAX(E128:E145,K128:K145,Q128:Q145)</f>
        <v>8.5004154750656064E-2</v>
      </c>
      <c r="U131" s="5" t="s">
        <v>22</v>
      </c>
      <c r="V131" s="5" t="s">
        <v>23</v>
      </c>
      <c r="W131" s="15">
        <v>0.19</v>
      </c>
      <c r="X131" s="5" t="s">
        <v>24</v>
      </c>
    </row>
    <row r="132" spans="1:24" ht="13.2" x14ac:dyDescent="0.25">
      <c r="A132" s="12">
        <v>0.09</v>
      </c>
      <c r="B132" s="13">
        <v>0.49719999999999998</v>
      </c>
      <c r="C132" s="14">
        <f t="shared" si="45"/>
        <v>8.9692641379671548E-2</v>
      </c>
      <c r="D132" s="14">
        <f t="shared" si="46"/>
        <v>5.5433756030813939</v>
      </c>
      <c r="E132" s="14">
        <f t="shared" si="47"/>
        <v>4.4595181293972691E-2</v>
      </c>
      <c r="F132" s="15"/>
      <c r="G132" s="12">
        <v>0.09</v>
      </c>
      <c r="H132" s="13">
        <v>0.49380000000000002</v>
      </c>
      <c r="I132" s="14">
        <f t="shared" si="48"/>
        <v>8.9729860730377045E-2</v>
      </c>
      <c r="J132" s="14">
        <f t="shared" si="49"/>
        <v>5.503184736726439</v>
      </c>
      <c r="K132" s="14">
        <f t="shared" si="50"/>
        <v>4.4308605228660189E-2</v>
      </c>
      <c r="L132" s="15"/>
      <c r="M132" s="12">
        <v>0.1</v>
      </c>
      <c r="N132" s="13">
        <v>0.49</v>
      </c>
      <c r="O132" s="14">
        <f t="shared" si="51"/>
        <v>9.9766151265650804E-2</v>
      </c>
      <c r="P132" s="14">
        <f t="shared" si="52"/>
        <v>4.9114854465545124</v>
      </c>
      <c r="Q132" s="14">
        <f t="shared" si="53"/>
        <v>4.8885414120168891E-2</v>
      </c>
      <c r="R132" s="5"/>
      <c r="S132" s="5" t="s">
        <v>25</v>
      </c>
      <c r="T132" s="15">
        <v>0.75</v>
      </c>
      <c r="U132" s="5" t="s">
        <v>22</v>
      </c>
      <c r="V132" s="5" t="s">
        <v>26</v>
      </c>
      <c r="W132" s="15">
        <v>0.44750000000000001</v>
      </c>
      <c r="X132" s="5" t="s">
        <v>27</v>
      </c>
    </row>
    <row r="133" spans="1:24" ht="13.2" x14ac:dyDescent="0.25">
      <c r="A133" s="12">
        <v>0.11</v>
      </c>
      <c r="B133" s="13">
        <v>0.49220000000000003</v>
      </c>
      <c r="C133" s="14">
        <f t="shared" si="45"/>
        <v>0.10974578121535553</v>
      </c>
      <c r="D133" s="14">
        <f t="shared" si="46"/>
        <v>4.4849104407407676</v>
      </c>
      <c r="E133" s="14">
        <f t="shared" si="47"/>
        <v>5.401687351419799E-2</v>
      </c>
      <c r="F133" s="15"/>
      <c r="G133" s="12">
        <v>0.11</v>
      </c>
      <c r="H133" s="13">
        <v>0.49009999999999998</v>
      </c>
      <c r="I133" s="14">
        <f t="shared" si="48"/>
        <v>0.10976526179519103</v>
      </c>
      <c r="J133" s="14">
        <f t="shared" si="49"/>
        <v>4.4649827457658553</v>
      </c>
      <c r="K133" s="14">
        <f t="shared" si="50"/>
        <v>5.3795954805823124E-2</v>
      </c>
      <c r="L133" s="15"/>
      <c r="M133" s="12">
        <v>0.11</v>
      </c>
      <c r="N133" s="13">
        <v>0.49049999999999999</v>
      </c>
      <c r="O133" s="14">
        <f t="shared" si="51"/>
        <v>0.10976166995239509</v>
      </c>
      <c r="P133" s="14">
        <f t="shared" si="52"/>
        <v>4.4687731173617857</v>
      </c>
      <c r="Q133" s="14">
        <f t="shared" si="53"/>
        <v>5.3838099111649787E-2</v>
      </c>
      <c r="R133" s="5"/>
      <c r="S133" s="5" t="s">
        <v>28</v>
      </c>
      <c r="T133" s="14">
        <f>(MAX(Q128:Q145)/T132)*100</f>
        <v>11.333887300087476</v>
      </c>
      <c r="U133" s="5" t="s">
        <v>29</v>
      </c>
      <c r="V133" s="5" t="s">
        <v>30</v>
      </c>
      <c r="W133" s="14">
        <f>((T131)/(MAX(M128:M145)*MAX(N128:N145)))*100</f>
        <v>76.953300456859424</v>
      </c>
      <c r="X133" s="5" t="s">
        <v>29</v>
      </c>
    </row>
    <row r="134" spans="1:24" ht="13.2" x14ac:dyDescent="0.25">
      <c r="A134" s="12">
        <v>0.12</v>
      </c>
      <c r="B134" s="13">
        <v>0.49</v>
      </c>
      <c r="C134" s="14">
        <f t="shared" si="45"/>
        <v>0.11976615126565079</v>
      </c>
      <c r="D134" s="14">
        <f t="shared" si="46"/>
        <v>4.0913062231843886</v>
      </c>
      <c r="E134" s="14">
        <f t="shared" si="47"/>
        <v>5.8685414120168887E-2</v>
      </c>
      <c r="F134" s="15"/>
      <c r="G134" s="12">
        <v>0.12</v>
      </c>
      <c r="H134" s="13">
        <v>0.48049999999999998</v>
      </c>
      <c r="I134" s="14">
        <f t="shared" si="48"/>
        <v>0.11983695657891838</v>
      </c>
      <c r="J134" s="14">
        <f t="shared" si="49"/>
        <v>4.0096145105584995</v>
      </c>
      <c r="K134" s="14">
        <f t="shared" si="50"/>
        <v>5.7581657636170278E-2</v>
      </c>
      <c r="L134" s="15"/>
      <c r="M134" s="12">
        <v>0.12</v>
      </c>
      <c r="N134" s="13">
        <v>0.48399999999999999</v>
      </c>
      <c r="O134" s="14">
        <f t="shared" si="51"/>
        <v>0.11981378712233114</v>
      </c>
      <c r="P134" s="14">
        <f t="shared" si="52"/>
        <v>4.0396018824263598</v>
      </c>
      <c r="Q134" s="14">
        <f t="shared" si="53"/>
        <v>5.798987296720827E-2</v>
      </c>
      <c r="R134" s="5"/>
    </row>
    <row r="135" spans="1:24" ht="13.2" x14ac:dyDescent="0.25">
      <c r="A135" s="12">
        <v>0.13</v>
      </c>
      <c r="B135" s="13">
        <v>0.48049999999999998</v>
      </c>
      <c r="C135" s="14">
        <f t="shared" si="45"/>
        <v>0.12983695657891839</v>
      </c>
      <c r="D135" s="14">
        <f t="shared" si="46"/>
        <v>3.700795310216157</v>
      </c>
      <c r="E135" s="14">
        <f t="shared" si="47"/>
        <v>6.2386657636170281E-2</v>
      </c>
      <c r="F135" s="15"/>
      <c r="G135" s="12">
        <v>0.13</v>
      </c>
      <c r="H135" s="13">
        <v>0.47489999999999999</v>
      </c>
      <c r="I135" s="14">
        <f t="shared" si="48"/>
        <v>0.12986818252519705</v>
      </c>
      <c r="J135" s="14">
        <f t="shared" si="49"/>
        <v>3.6567848318648779</v>
      </c>
      <c r="K135" s="14">
        <f t="shared" si="50"/>
        <v>6.1674399881216077E-2</v>
      </c>
      <c r="L135" s="15"/>
      <c r="M135" s="12">
        <v>0.13</v>
      </c>
      <c r="N135" s="13">
        <v>0.4788</v>
      </c>
      <c r="O135" s="14">
        <f t="shared" si="51"/>
        <v>0.12984714683318435</v>
      </c>
      <c r="P135" s="14">
        <f t="shared" si="52"/>
        <v>3.687412559130915</v>
      </c>
      <c r="Q135" s="14">
        <f t="shared" si="53"/>
        <v>6.2170813903728667E-2</v>
      </c>
      <c r="R135" s="5"/>
    </row>
    <row r="136" spans="1:24" ht="13.2" x14ac:dyDescent="0.25">
      <c r="A136" s="12">
        <v>0.14000000000000001</v>
      </c>
      <c r="B136" s="13">
        <v>0.4743</v>
      </c>
      <c r="C136" s="14">
        <f t="shared" si="45"/>
        <v>0.13987115117679377</v>
      </c>
      <c r="D136" s="14">
        <f t="shared" si="46"/>
        <v>3.3909780252004662</v>
      </c>
      <c r="E136" s="14">
        <f t="shared" si="47"/>
        <v>6.6340887003153284E-2</v>
      </c>
      <c r="F136" s="15"/>
      <c r="G136" s="12">
        <v>0.14000000000000001</v>
      </c>
      <c r="H136" s="13">
        <v>0.47299999999999998</v>
      </c>
      <c r="I136" s="14">
        <f t="shared" si="48"/>
        <v>0.13987735590618708</v>
      </c>
      <c r="J136" s="14">
        <f t="shared" si="49"/>
        <v>3.3815337510185102</v>
      </c>
      <c r="K136" s="14">
        <f t="shared" si="50"/>
        <v>6.6161989343626479E-2</v>
      </c>
      <c r="L136" s="15"/>
      <c r="M136" s="12">
        <v>0.14000000000000001</v>
      </c>
      <c r="N136" s="13">
        <v>0.47360000000000002</v>
      </c>
      <c r="O136" s="14">
        <f t="shared" si="51"/>
        <v>0.13987453021033558</v>
      </c>
      <c r="P136" s="14">
        <f t="shared" si="52"/>
        <v>3.3858916222118962</v>
      </c>
      <c r="Q136" s="14">
        <f t="shared" si="53"/>
        <v>6.6244577507614935E-2</v>
      </c>
      <c r="R136" s="5"/>
      <c r="S136" s="5"/>
      <c r="T136" s="5"/>
      <c r="U136" s="5"/>
      <c r="V136" s="5"/>
      <c r="W136" s="5"/>
      <c r="X136" s="5"/>
    </row>
    <row r="137" spans="1:24" ht="13.2" x14ac:dyDescent="0.25">
      <c r="A137" s="12">
        <v>0.16</v>
      </c>
      <c r="B137" s="13">
        <v>0.46850000000000003</v>
      </c>
      <c r="C137" s="14">
        <f t="shared" si="45"/>
        <v>0.15989661616124184</v>
      </c>
      <c r="D137" s="14">
        <f t="shared" si="46"/>
        <v>2.9300182283254732</v>
      </c>
      <c r="E137" s="14">
        <f t="shared" si="47"/>
        <v>7.4911564671541808E-2</v>
      </c>
      <c r="F137" s="15"/>
      <c r="G137" s="12">
        <v>0.16</v>
      </c>
      <c r="H137" s="13">
        <v>0.4677</v>
      </c>
      <c r="I137" s="14">
        <f t="shared" si="48"/>
        <v>0.15989970884976978</v>
      </c>
      <c r="J137" s="14">
        <f t="shared" si="49"/>
        <v>2.9249584215279412</v>
      </c>
      <c r="K137" s="14">
        <f t="shared" si="50"/>
        <v>7.4785093829037322E-2</v>
      </c>
      <c r="L137" s="15"/>
      <c r="M137" s="12">
        <v>0.15</v>
      </c>
      <c r="N137" s="13">
        <v>0.47049999999999997</v>
      </c>
      <c r="O137" s="14">
        <f t="shared" si="51"/>
        <v>0.14988846074014264</v>
      </c>
      <c r="P137" s="14">
        <f t="shared" si="52"/>
        <v>3.1390008121818824</v>
      </c>
      <c r="Q137" s="14">
        <f t="shared" si="53"/>
        <v>7.0522520778237105E-2</v>
      </c>
      <c r="R137" s="5"/>
      <c r="S137" s="5"/>
      <c r="T137" s="5"/>
      <c r="U137" s="5"/>
      <c r="V137" s="5"/>
      <c r="W137" s="5"/>
      <c r="X137" s="5"/>
    </row>
    <row r="138" spans="1:24" ht="13.2" x14ac:dyDescent="0.25">
      <c r="A138" s="12">
        <v>0.17</v>
      </c>
      <c r="B138" s="13">
        <v>0.45450000000000002</v>
      </c>
      <c r="C138" s="14">
        <f t="shared" si="45"/>
        <v>0.16993923871889463</v>
      </c>
      <c r="D138" s="14">
        <f t="shared" si="46"/>
        <v>2.6744853244388849</v>
      </c>
      <c r="E138" s="14">
        <f t="shared" si="47"/>
        <v>7.7237383997737608E-2</v>
      </c>
      <c r="F138" s="15"/>
      <c r="G138" s="12">
        <v>0.17</v>
      </c>
      <c r="H138" s="13">
        <v>0.45290000000000002</v>
      </c>
      <c r="I138" s="14">
        <f t="shared" si="48"/>
        <v>0.16994281964620123</v>
      </c>
      <c r="J138" s="14">
        <f t="shared" si="49"/>
        <v>2.6650140379150984</v>
      </c>
      <c r="K138" s="14">
        <f t="shared" si="50"/>
        <v>7.6967103017764535E-2</v>
      </c>
      <c r="L138" s="15"/>
      <c r="M138" s="12">
        <v>0.16</v>
      </c>
      <c r="N138" s="13">
        <v>0.46800000000000003</v>
      </c>
      <c r="O138" s="14">
        <f t="shared" si="51"/>
        <v>0.15989856008470704</v>
      </c>
      <c r="P138" s="14">
        <f t="shared" si="52"/>
        <v>2.9268556249166644</v>
      </c>
      <c r="Q138" s="14">
        <f t="shared" si="53"/>
        <v>7.4832526119642903E-2</v>
      </c>
      <c r="R138" s="5"/>
      <c r="S138" s="5"/>
      <c r="T138" s="5"/>
      <c r="U138" s="5"/>
      <c r="V138" s="5"/>
      <c r="W138" s="5"/>
      <c r="X138" s="5"/>
    </row>
    <row r="139" spans="1:24" ht="13.2" x14ac:dyDescent="0.25">
      <c r="A139" s="12">
        <v>0.19</v>
      </c>
      <c r="B139" s="13">
        <v>0.44400000000000001</v>
      </c>
      <c r="C139" s="14">
        <f t="shared" si="45"/>
        <v>0.1899592143281596</v>
      </c>
      <c r="D139" s="14">
        <f t="shared" si="46"/>
        <v>2.33734384283659</v>
      </c>
      <c r="E139" s="14">
        <f t="shared" si="47"/>
        <v>8.4341891161702862E-2</v>
      </c>
      <c r="F139" s="15"/>
      <c r="G139" s="12">
        <v>0.19</v>
      </c>
      <c r="H139" s="13">
        <v>0.44130000000000003</v>
      </c>
      <c r="I139" s="14">
        <f t="shared" si="48"/>
        <v>0.18996318784615882</v>
      </c>
      <c r="J139" s="14">
        <f t="shared" si="49"/>
        <v>2.323081671788882</v>
      </c>
      <c r="K139" s="14">
        <f t="shared" si="50"/>
        <v>8.3830754796509893E-2</v>
      </c>
      <c r="L139" s="15"/>
      <c r="M139" s="12">
        <v>0.17</v>
      </c>
      <c r="N139" s="13">
        <v>0.45550000000000002</v>
      </c>
      <c r="O139" s="14">
        <f t="shared" si="51"/>
        <v>0.16993688763213513</v>
      </c>
      <c r="P139" s="14">
        <f t="shared" si="52"/>
        <v>2.6804068636706324</v>
      </c>
      <c r="Q139" s="14">
        <f t="shared" si="53"/>
        <v>7.7406252316437552E-2</v>
      </c>
      <c r="R139" s="5"/>
      <c r="S139" s="5"/>
      <c r="T139" s="5"/>
      <c r="U139" s="5"/>
      <c r="V139" s="5"/>
      <c r="W139" s="5"/>
      <c r="X139" s="5"/>
    </row>
    <row r="140" spans="1:24" ht="13.2" x14ac:dyDescent="0.25">
      <c r="A140" s="12">
        <v>0.2</v>
      </c>
      <c r="B140" s="13">
        <v>0.41439999999999999</v>
      </c>
      <c r="C140" s="14">
        <f t="shared" si="45"/>
        <v>0.19998674206021652</v>
      </c>
      <c r="D140" s="14">
        <f t="shared" si="46"/>
        <v>2.0721373613618002</v>
      </c>
      <c r="E140" s="14">
        <f t="shared" si="47"/>
        <v>8.2874505909753718E-2</v>
      </c>
      <c r="F140" s="15"/>
      <c r="G140" s="12">
        <v>0.2</v>
      </c>
      <c r="H140" s="13">
        <v>0.3982</v>
      </c>
      <c r="I140" s="14">
        <f t="shared" si="48"/>
        <v>0.19999283233585191</v>
      </c>
      <c r="J140" s="14">
        <f t="shared" si="49"/>
        <v>1.9910713566538969</v>
      </c>
      <c r="K140" s="14">
        <f t="shared" si="50"/>
        <v>7.9637145836136236E-2</v>
      </c>
      <c r="L140" s="15"/>
      <c r="M140" s="12">
        <v>0.18</v>
      </c>
      <c r="N140" s="13">
        <v>0.45190000000000002</v>
      </c>
      <c r="O140" s="14">
        <f t="shared" si="51"/>
        <v>0.17994494975124559</v>
      </c>
      <c r="P140" s="14">
        <f t="shared" si="52"/>
        <v>2.5113236054954742</v>
      </c>
      <c r="Q140" s="14">
        <f t="shared" si="53"/>
        <v>8.131712279258789E-2</v>
      </c>
      <c r="R140" s="5"/>
      <c r="S140" s="5"/>
      <c r="T140" s="5"/>
      <c r="U140" s="5"/>
      <c r="V140" s="5"/>
      <c r="W140" s="5"/>
      <c r="X140" s="5"/>
    </row>
    <row r="141" spans="1:24" ht="13.2" x14ac:dyDescent="0.25">
      <c r="A141" s="12">
        <v>0.2</v>
      </c>
      <c r="B141" s="13">
        <v>0.40739999999999998</v>
      </c>
      <c r="C141" s="14">
        <f t="shared" si="45"/>
        <v>0.19998983603502918</v>
      </c>
      <c r="D141" s="14">
        <f t="shared" si="46"/>
        <v>2.0371035252443623</v>
      </c>
      <c r="E141" s="14">
        <f t="shared" si="47"/>
        <v>8.147585920067088E-2</v>
      </c>
      <c r="F141" s="15"/>
      <c r="G141" s="12">
        <v>0.21</v>
      </c>
      <c r="H141" s="13">
        <v>5.62E-2</v>
      </c>
      <c r="I141" s="14">
        <f t="shared" si="48"/>
        <v>0.20999999998548222</v>
      </c>
      <c r="J141" s="14">
        <f t="shared" si="49"/>
        <v>0.26761904763754873</v>
      </c>
      <c r="K141" s="14">
        <f t="shared" si="50"/>
        <v>1.1801999999184101E-2</v>
      </c>
      <c r="L141" s="15"/>
      <c r="M141" s="12">
        <v>0.19</v>
      </c>
      <c r="N141" s="13">
        <v>0.44750000000000001</v>
      </c>
      <c r="O141" s="14">
        <f t="shared" si="51"/>
        <v>0.18995341843722024</v>
      </c>
      <c r="P141" s="14">
        <f t="shared" si="52"/>
        <v>2.3558407302256534</v>
      </c>
      <c r="Q141" s="14">
        <f t="shared" si="53"/>
        <v>8.5004154750656064E-2</v>
      </c>
      <c r="R141" s="5"/>
      <c r="S141" s="5"/>
      <c r="T141" s="5"/>
      <c r="U141" s="5"/>
      <c r="V141" s="5"/>
      <c r="W141" s="5"/>
      <c r="X141" s="5"/>
    </row>
    <row r="142" spans="1:24" ht="13.2" x14ac:dyDescent="0.25">
      <c r="A142" s="12">
        <v>0.21</v>
      </c>
      <c r="B142" s="13">
        <v>5.6800000000000003E-2</v>
      </c>
      <c r="C142" s="14">
        <f t="shared" si="45"/>
        <v>0.2099999999851028</v>
      </c>
      <c r="D142" s="14">
        <f t="shared" si="46"/>
        <v>0.2704761904953778</v>
      </c>
      <c r="E142" s="14">
        <f t="shared" si="47"/>
        <v>1.1927999999153839E-2</v>
      </c>
      <c r="F142" s="15"/>
      <c r="G142" s="12">
        <v>0.20499999999999999</v>
      </c>
      <c r="H142" s="13">
        <v>0.34050000000000002</v>
      </c>
      <c r="I142" s="14">
        <f t="shared" si="48"/>
        <v>0.20499919823892698</v>
      </c>
      <c r="J142" s="14">
        <f t="shared" si="49"/>
        <v>1.6609821059063197</v>
      </c>
      <c r="K142" s="14">
        <f t="shared" si="50"/>
        <v>6.9802227000354641E-2</v>
      </c>
      <c r="L142" s="15"/>
      <c r="M142" s="12">
        <v>0.2</v>
      </c>
      <c r="N142" s="13">
        <v>0.41789999999999999</v>
      </c>
      <c r="O142" s="14">
        <f t="shared" si="51"/>
        <v>0.19998485802650501</v>
      </c>
      <c r="P142" s="14">
        <f t="shared" si="52"/>
        <v>2.0896582077459764</v>
      </c>
      <c r="Q142" s="14">
        <f t="shared" si="53"/>
        <v>8.3573672169276442E-2</v>
      </c>
      <c r="R142" s="5"/>
      <c r="S142" s="5"/>
      <c r="T142" s="5"/>
      <c r="U142" s="5"/>
      <c r="V142" s="5"/>
      <c r="W142" s="5"/>
      <c r="X142" s="5"/>
    </row>
    <row r="143" spans="1:24" ht="13.2" x14ac:dyDescent="0.25">
      <c r="A143" s="12">
        <v>0.20499999999999999</v>
      </c>
      <c r="B143" s="13">
        <v>0.30599999999999999</v>
      </c>
      <c r="C143" s="14">
        <f t="shared" si="45"/>
        <v>0.20499978361778126</v>
      </c>
      <c r="D143" s="14">
        <f t="shared" si="46"/>
        <v>1.4926845023921196</v>
      </c>
      <c r="E143" s="14">
        <f t="shared" si="47"/>
        <v>6.2729933787041059E-2</v>
      </c>
      <c r="F143" s="15"/>
      <c r="G143" s="12"/>
      <c r="H143" s="13"/>
      <c r="I143" s="14"/>
      <c r="J143" s="14"/>
      <c r="K143" s="14"/>
      <c r="L143" s="15"/>
      <c r="M143" s="12">
        <v>0.21</v>
      </c>
      <c r="N143" s="13">
        <v>0.35</v>
      </c>
      <c r="O143" s="14">
        <f t="shared" si="51"/>
        <v>0.20999885005510605</v>
      </c>
      <c r="P143" s="14">
        <f t="shared" si="52"/>
        <v>1.6666757932634206</v>
      </c>
      <c r="Q143" s="14">
        <f t="shared" si="53"/>
        <v>7.3499597519287113E-2</v>
      </c>
      <c r="R143" s="5"/>
      <c r="S143" s="5"/>
      <c r="T143" s="5"/>
      <c r="U143" s="5"/>
      <c r="V143" s="5"/>
      <c r="W143" s="5"/>
      <c r="X143" s="5"/>
    </row>
    <row r="144" spans="1:24" ht="13.2" x14ac:dyDescent="0.25">
      <c r="A144" s="12"/>
      <c r="B144" s="13"/>
      <c r="C144" s="14"/>
      <c r="D144" s="14"/>
      <c r="E144" s="14"/>
      <c r="F144" s="15"/>
      <c r="G144" s="12"/>
      <c r="H144" s="13"/>
      <c r="I144" s="14"/>
      <c r="J144" s="14"/>
      <c r="K144" s="14"/>
      <c r="L144" s="15"/>
      <c r="M144" s="12">
        <v>0.22</v>
      </c>
      <c r="N144" s="13">
        <v>5.7299999999999997E-2</v>
      </c>
      <c r="O144" s="14">
        <f t="shared" si="51"/>
        <v>0.21999999998477995</v>
      </c>
      <c r="P144" s="14">
        <f t="shared" si="52"/>
        <v>0.26045454547256419</v>
      </c>
      <c r="Q144" s="14">
        <f t="shared" si="53"/>
        <v>1.2605999999127891E-2</v>
      </c>
      <c r="R144" s="5"/>
      <c r="S144" s="5"/>
      <c r="T144" s="5"/>
      <c r="U144" s="5"/>
      <c r="V144" s="5"/>
      <c r="W144" s="5"/>
      <c r="X144" s="5"/>
    </row>
    <row r="145" spans="1:24" ht="13.2" x14ac:dyDescent="0.25">
      <c r="A145" s="19"/>
      <c r="B145" s="20"/>
      <c r="C145" s="14"/>
      <c r="D145" s="14"/>
      <c r="E145" s="14"/>
      <c r="F145" s="15"/>
      <c r="G145" s="19"/>
      <c r="H145" s="20"/>
      <c r="I145" s="14"/>
      <c r="J145" s="14"/>
      <c r="K145" s="14"/>
      <c r="L145" s="15"/>
      <c r="M145" s="19"/>
      <c r="N145" s="20"/>
      <c r="O145" s="14"/>
      <c r="P145" s="14"/>
      <c r="Q145" s="14"/>
      <c r="R145" s="5"/>
      <c r="S145" s="5"/>
      <c r="T145" s="5"/>
      <c r="U145" s="5"/>
      <c r="V145" s="5"/>
      <c r="W145" s="5"/>
      <c r="X14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Hood</dc:creator>
  <cp:lastModifiedBy>Liam Hood</cp:lastModifiedBy>
  <dcterms:created xsi:type="dcterms:W3CDTF">2019-05-08T19:59:09Z</dcterms:created>
  <dcterms:modified xsi:type="dcterms:W3CDTF">2019-05-08T20:00:35Z</dcterms:modified>
</cp:coreProperties>
</file>