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uola\2aa\Semetre2\226A\GitRep\M226A\226A\Esercizi\OOP - 02\Progetto\"/>
    </mc:Choice>
  </mc:AlternateContent>
  <xr:revisionPtr revIDLastSave="0" documentId="8_{0A421DCA-3461-4963-9F51-B44AAC930A72}" xr6:coauthVersionLast="47" xr6:coauthVersionMax="47" xr10:uidLastSave="{00000000-0000-0000-0000-000000000000}"/>
  <bookViews>
    <workbookView xWindow="-110" yWindow="-110" windowWidth="19420" windowHeight="10300" xr2:uid="{3EF19FCE-D969-432E-9C26-B486A4689B1D}"/>
  </bookViews>
  <sheets>
    <sheet name="Foglio1" sheetId="1" r:id="rId1"/>
  </sheets>
  <definedNames>
    <definedName name="_xlnm._FilterDatabase" localSheetId="0" hidden="1">Foglio1!$G$4:$G$27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3" i="1" l="1"/>
  <c r="F53" i="1" s="1"/>
  <c r="H51" i="1" l="1"/>
  <c r="F51" i="1" s="1"/>
  <c r="F50" i="1"/>
  <c r="F47" i="1"/>
  <c r="H37" i="1"/>
  <c r="F37" i="1" s="1"/>
  <c r="H22" i="1"/>
  <c r="F22" i="1" s="1"/>
  <c r="H23" i="1"/>
  <c r="H24" i="1"/>
  <c r="F24" i="1" s="1"/>
  <c r="H50" i="1"/>
  <c r="H40" i="1"/>
  <c r="H42" i="1"/>
  <c r="F42" i="1" s="1"/>
  <c r="H45" i="1"/>
  <c r="F45" i="1" s="1"/>
  <c r="H48" i="1"/>
  <c r="F48" i="1" s="1"/>
  <c r="F40" i="1"/>
  <c r="F23" i="1"/>
  <c r="F21" i="1"/>
  <c r="H41" i="1"/>
  <c r="F41" i="1" s="1"/>
  <c r="H47" i="1"/>
  <c r="H44" i="1"/>
  <c r="F44" i="1" s="1"/>
  <c r="H49" i="1"/>
  <c r="F49" i="1" s="1"/>
  <c r="H38" i="1"/>
  <c r="F38" i="1" s="1"/>
  <c r="H43" i="1"/>
  <c r="H39" i="1"/>
  <c r="F39" i="1" s="1"/>
  <c r="H27" i="1"/>
  <c r="F27" i="1" s="1"/>
  <c r="H25" i="1"/>
  <c r="F25" i="1" s="1"/>
  <c r="H21" i="1"/>
  <c r="F20" i="1"/>
  <c r="F28" i="1"/>
  <c r="F29" i="1"/>
  <c r="F30" i="1"/>
  <c r="F31" i="1"/>
  <c r="F32" i="1"/>
  <c r="F33" i="1"/>
  <c r="F34" i="1"/>
  <c r="F35" i="1"/>
  <c r="F36" i="1"/>
  <c r="H28" i="1"/>
  <c r="H29" i="1"/>
  <c r="H30" i="1"/>
  <c r="H31" i="1"/>
  <c r="H32" i="1"/>
  <c r="H33" i="1"/>
  <c r="H34" i="1"/>
  <c r="H35" i="1"/>
  <c r="H36" i="1"/>
  <c r="H6" i="1"/>
  <c r="H7" i="1"/>
  <c r="F7" i="1" s="1"/>
  <c r="H8" i="1"/>
  <c r="H9" i="1"/>
  <c r="F9" i="1" s="1"/>
  <c r="H10" i="1"/>
  <c r="H11" i="1"/>
  <c r="F11" i="1" s="1"/>
  <c r="H12" i="1"/>
  <c r="H13" i="1"/>
  <c r="F13" i="1" s="1"/>
  <c r="H14" i="1"/>
  <c r="H15" i="1"/>
  <c r="F15" i="1" s="1"/>
  <c r="H16" i="1"/>
  <c r="H17" i="1"/>
  <c r="F17" i="1" s="1"/>
  <c r="H18" i="1"/>
  <c r="H19" i="1"/>
  <c r="F19" i="1" s="1"/>
  <c r="H20" i="1"/>
  <c r="H26" i="1"/>
  <c r="F26" i="1" s="1"/>
  <c r="H5" i="1"/>
  <c r="F5" i="1" s="1"/>
  <c r="F18" i="1"/>
  <c r="F14" i="1"/>
  <c r="F6" i="1"/>
  <c r="F8" i="1"/>
  <c r="F10" i="1"/>
  <c r="F12" i="1"/>
  <c r="F16" i="1"/>
  <c r="O3" i="1"/>
  <c r="S3" i="1" s="1"/>
  <c r="W3" i="1" s="1"/>
  <c r="AA3" i="1" s="1"/>
  <c r="AE3" i="1" s="1"/>
  <c r="AI3" i="1" s="1"/>
  <c r="AM3" i="1" s="1"/>
  <c r="AQ3" i="1" s="1"/>
  <c r="AU3" i="1" s="1"/>
  <c r="AY3" i="1" s="1"/>
  <c r="BC3" i="1" s="1"/>
  <c r="BG3" i="1" s="1"/>
  <c r="BK3" i="1" s="1"/>
  <c r="BO3" i="1" s="1"/>
  <c r="BS3" i="1" s="1"/>
  <c r="BW3" i="1" s="1"/>
  <c r="CA3" i="1" s="1"/>
  <c r="CE3" i="1" s="1"/>
  <c r="CI3" i="1" s="1"/>
  <c r="CM3" i="1" s="1"/>
  <c r="CQ3" i="1" s="1"/>
  <c r="CU3" i="1" s="1"/>
  <c r="CY3" i="1" s="1"/>
</calcChain>
</file>

<file path=xl/sharedStrings.xml><?xml version="1.0" encoding="utf-8"?>
<sst xmlns="http://schemas.openxmlformats.org/spreadsheetml/2006/main" count="379" uniqueCount="74">
  <si>
    <t>RISORSE UMANE</t>
  </si>
  <si>
    <t>COSTO X ORE</t>
  </si>
  <si>
    <t>tutte queste attività sono comprese con la documentazione</t>
  </si>
  <si>
    <t>LIAM</t>
  </si>
  <si>
    <t>ORE</t>
  </si>
  <si>
    <t>FASI</t>
  </si>
  <si>
    <t>WBS CODE</t>
  </si>
  <si>
    <t>ATTIVITÀ</t>
  </si>
  <si>
    <t>MATERIALI</t>
  </si>
  <si>
    <t>COSTI</t>
  </si>
  <si>
    <t xml:space="preserve"> GANTT P/C</t>
  </si>
  <si>
    <t>DURATA IN MIN</t>
  </si>
  <si>
    <t>INIZIO ATTIVITÀ</t>
  </si>
  <si>
    <t>FINE ATTIVITÀ</t>
  </si>
  <si>
    <t>INFORMARSI</t>
  </si>
  <si>
    <t>A1.1</t>
  </si>
  <si>
    <t>REGOLE ATTIVITÀ</t>
  </si>
  <si>
    <t>FOGLIO DELLE ATTIVITÀ</t>
  </si>
  <si>
    <t>P</t>
  </si>
  <si>
    <t>c</t>
  </si>
  <si>
    <t>C</t>
  </si>
  <si>
    <t>p</t>
  </si>
  <si>
    <t>A1.2</t>
  </si>
  <si>
    <t>CRITERI DI VALUTAZIONE</t>
  </si>
  <si>
    <t>FILE CRITERI</t>
  </si>
  <si>
    <t>A1.3</t>
  </si>
  <si>
    <t>MANDATO</t>
  </si>
  <si>
    <t>FILE MANDATO</t>
  </si>
  <si>
    <t>A1.4</t>
  </si>
  <si>
    <t>DOMANDE</t>
  </si>
  <si>
    <t>-</t>
  </si>
  <si>
    <t>A1.5</t>
  </si>
  <si>
    <t>CONOSCERE T.PIVOT</t>
  </si>
  <si>
    <t>HARDWARE: PC, TASTIERA, MOUSE, MONITOR. SOFTWARE: LICENZA WINDOWS, BROWSER, YOUTUBE.</t>
  </si>
  <si>
    <t>A1.6</t>
  </si>
  <si>
    <t>TEMPLATE DOCUMENTAZIONE</t>
  </si>
  <si>
    <t>FILE TEMPLATE</t>
  </si>
  <si>
    <t>A1.7</t>
  </si>
  <si>
    <t>CONOSCERE T.PIVOT PT2</t>
  </si>
  <si>
    <t>PIANIFICARE + E DECIDERE</t>
  </si>
  <si>
    <t>A2.1</t>
  </si>
  <si>
    <t>CREAZIONE GANTT</t>
  </si>
  <si>
    <t>A2.2</t>
  </si>
  <si>
    <t>DESIGN T. BASE</t>
  </si>
  <si>
    <t>PAINT</t>
  </si>
  <si>
    <t>29.12</t>
  </si>
  <si>
    <t>A2.3</t>
  </si>
  <si>
    <t>DESIGN T. PIVOT</t>
  </si>
  <si>
    <t>A2.4</t>
  </si>
  <si>
    <t>DESIGN DEL GRAFICO</t>
  </si>
  <si>
    <t>REALIZZARE</t>
  </si>
  <si>
    <t>A3.1</t>
  </si>
  <si>
    <t>REALIZZARE TABELLA BASE (MANDATO)</t>
  </si>
  <si>
    <t>EXCEL, MANDATO</t>
  </si>
  <si>
    <t>A3.2</t>
  </si>
  <si>
    <t>GRAFICO LIBRERIA</t>
  </si>
  <si>
    <t>FILE LIBRERIA</t>
  </si>
  <si>
    <t>A3.3</t>
  </si>
  <si>
    <t>TABELLA PIVOT</t>
  </si>
  <si>
    <t>CONTROLLARE</t>
  </si>
  <si>
    <t>A4.1</t>
  </si>
  <si>
    <t>TEST 1 + EV. FIX</t>
  </si>
  <si>
    <t>A4.2</t>
  </si>
  <si>
    <t>TEST 2 + EV. FIX</t>
  </si>
  <si>
    <t>ANALIZZARE</t>
  </si>
  <si>
    <t>A5,1</t>
  </si>
  <si>
    <t>COMPILAZIONE CONSUNTIVO</t>
  </si>
  <si>
    <t>FILE GANTT</t>
  </si>
  <si>
    <t>A5,2</t>
  </si>
  <si>
    <t>CONSIDERAZIONI PERSONALI E FUTURO</t>
  </si>
  <si>
    <t xml:space="preserve"> </t>
  </si>
  <si>
    <t>A5.3</t>
  </si>
  <si>
    <t>ULTIMI RITOCCHI FINALI</t>
  </si>
  <si>
    <t>DOCUMENTAZIONE, TABELLA LIBRERIA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</si>
</sst>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CHF&quot;\ 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Arial Rounded MT Bold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e" xfId="0" builtinId="0"/>
  </cellStyles>
  <dxfs count="4">
    <dxf>
      <font>
        <color rgb="FF7030A0"/>
      </font>
      <fill>
        <patternFill>
          <bgColor rgb="FF7030A0"/>
        </patternFill>
      </fill>
    </dxf>
    <dxf>
      <font>
        <color theme="1"/>
      </font>
      <fill>
        <patternFill>
          <bgColor theme="1"/>
        </patternFill>
      </fill>
    </dxf>
    <dxf>
      <font>
        <color rgb="FF7030A0"/>
      </font>
      <fill>
        <patternFill>
          <bgColor rgb="FF7030A0"/>
        </patternFill>
      </fill>
    </dxf>
    <dxf>
      <font>
        <color theme="1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0C062-BCA3-4244-835B-32AA242A7B1B}">
  <sheetPr filterMode="1"/>
  <dimension ref="A1:DF118"/>
  <sheetViews>
    <sheetView tabSelected="1" zoomScale="55" zoomScaleNormal="55" workbookViewId="0">
      <pane xSplit="1" topLeftCell="F1" activePane="topRight" state="frozen"/>
      <selection pane="topRight" activeCell="A5" sqref="A5:A18"/>
    </sheetView>
  </sheetViews>
  <sheetFormatPr defaultColWidth="11.7265625" defaultRowHeight="14.5" x14ac:dyDescent="0.35"/>
  <cols>
    <col min="1" max="1" width="27.7265625" style="7" bestFit="1" customWidth="1"/>
    <col min="2" max="2" width="15.26953125" style="5" bestFit="1" customWidth="1"/>
    <col min="3" max="3" width="42.1796875" style="5" bestFit="1" customWidth="1"/>
    <col min="4" max="4" width="60.81640625" style="5" hidden="1" customWidth="1"/>
    <col min="5" max="5" width="15.54296875" style="5" hidden="1" customWidth="1"/>
    <col min="6" max="6" width="14.7265625" style="6" customWidth="1"/>
    <col min="7" max="7" width="19.1796875" style="5" bestFit="1" customWidth="1"/>
    <col min="8" max="8" width="15.81640625" style="7" bestFit="1" customWidth="1"/>
    <col min="9" max="9" width="16.26953125" style="5" bestFit="1" customWidth="1"/>
    <col min="10" max="10" width="14.81640625" style="5" bestFit="1" customWidth="1"/>
    <col min="11" max="19" width="2.54296875" style="5" bestFit="1" customWidth="1"/>
    <col min="20" max="106" width="3.81640625" style="5" bestFit="1" customWidth="1"/>
    <col min="107" max="109" width="3.1796875" style="5" bestFit="1" customWidth="1"/>
    <col min="110" max="110" width="4.1796875" style="5" bestFit="1" customWidth="1"/>
    <col min="111" max="16384" width="11.7265625" style="5"/>
  </cols>
  <sheetData>
    <row r="1" spans="1:110" ht="15.5" thickTop="1" thickBot="1" x14ac:dyDescent="0.4">
      <c r="A1" s="4" t="s">
        <v>0</v>
      </c>
      <c r="B1" s="11" t="s">
        <v>1</v>
      </c>
      <c r="C1" s="14" t="s">
        <v>2</v>
      </c>
      <c r="D1" s="15"/>
      <c r="E1" s="16"/>
    </row>
    <row r="2" spans="1:110" ht="15.5" thickTop="1" thickBot="1" x14ac:dyDescent="0.4">
      <c r="A2" s="4" t="s">
        <v>3</v>
      </c>
      <c r="B2" s="4">
        <v>20</v>
      </c>
    </row>
    <row r="3" spans="1:110" x14ac:dyDescent="0.35">
      <c r="A3" s="2"/>
      <c r="J3" s="8" t="s">
        <v>4</v>
      </c>
      <c r="K3" s="12">
        <v>1</v>
      </c>
      <c r="L3" s="12"/>
      <c r="M3" s="12"/>
      <c r="N3" s="12"/>
      <c r="O3" s="12">
        <f>K3+1</f>
        <v>2</v>
      </c>
      <c r="P3" s="12"/>
      <c r="Q3" s="12"/>
      <c r="R3" s="12"/>
      <c r="S3" s="12">
        <f t="shared" ref="S3" si="0">O3+1</f>
        <v>3</v>
      </c>
      <c r="T3" s="12"/>
      <c r="U3" s="12"/>
      <c r="V3" s="12"/>
      <c r="W3" s="12">
        <f t="shared" ref="W3" si="1">S3+1</f>
        <v>4</v>
      </c>
      <c r="X3" s="12"/>
      <c r="Y3" s="12"/>
      <c r="Z3" s="12"/>
      <c r="AA3" s="12">
        <f t="shared" ref="AA3" si="2">W3+1</f>
        <v>5</v>
      </c>
      <c r="AB3" s="12"/>
      <c r="AC3" s="12"/>
      <c r="AD3" s="12"/>
      <c r="AE3" s="12">
        <f t="shared" ref="AE3" si="3">AA3+1</f>
        <v>6</v>
      </c>
      <c r="AF3" s="12"/>
      <c r="AG3" s="12"/>
      <c r="AH3" s="12"/>
      <c r="AI3" s="12">
        <f t="shared" ref="AI3" si="4">AE3+1</f>
        <v>7</v>
      </c>
      <c r="AJ3" s="12"/>
      <c r="AK3" s="12"/>
      <c r="AL3" s="12"/>
      <c r="AM3" s="12">
        <f t="shared" ref="AM3" si="5">AI3+1</f>
        <v>8</v>
      </c>
      <c r="AN3" s="12"/>
      <c r="AO3" s="12"/>
      <c r="AP3" s="12"/>
      <c r="AQ3" s="12">
        <f t="shared" ref="AQ3" si="6">AM3+1</f>
        <v>9</v>
      </c>
      <c r="AR3" s="12"/>
      <c r="AS3" s="12"/>
      <c r="AT3" s="12"/>
      <c r="AU3" s="12">
        <f t="shared" ref="AU3" si="7">AQ3+1</f>
        <v>10</v>
      </c>
      <c r="AV3" s="12"/>
      <c r="AW3" s="12"/>
      <c r="AX3" s="12"/>
      <c r="AY3" s="12">
        <f t="shared" ref="AY3" si="8">AU3+1</f>
        <v>11</v>
      </c>
      <c r="AZ3" s="12"/>
      <c r="BA3" s="12"/>
      <c r="BB3" s="12"/>
      <c r="BC3" s="12">
        <f t="shared" ref="BC3" si="9">AY3+1</f>
        <v>12</v>
      </c>
      <c r="BD3" s="12"/>
      <c r="BE3" s="12"/>
      <c r="BF3" s="12"/>
      <c r="BG3" s="12">
        <f t="shared" ref="BG3" si="10">BC3+1</f>
        <v>13</v>
      </c>
      <c r="BH3" s="12"/>
      <c r="BI3" s="12"/>
      <c r="BJ3" s="12"/>
      <c r="BK3" s="12">
        <f t="shared" ref="BK3" si="11">BG3+1</f>
        <v>14</v>
      </c>
      <c r="BL3" s="12"/>
      <c r="BM3" s="12"/>
      <c r="BN3" s="12"/>
      <c r="BO3" s="12">
        <f t="shared" ref="BO3" si="12">BK3+1</f>
        <v>15</v>
      </c>
      <c r="BP3" s="12"/>
      <c r="BQ3" s="12"/>
      <c r="BR3" s="12"/>
      <c r="BS3" s="12">
        <f t="shared" ref="BS3" si="13">BO3+1</f>
        <v>16</v>
      </c>
      <c r="BT3" s="12"/>
      <c r="BU3" s="12"/>
      <c r="BV3" s="12"/>
      <c r="BW3" s="12">
        <f t="shared" ref="BW3" si="14">BS3+1</f>
        <v>17</v>
      </c>
      <c r="BX3" s="12"/>
      <c r="BY3" s="12"/>
      <c r="BZ3" s="12"/>
      <c r="CA3" s="12">
        <f t="shared" ref="CA3" si="15">BW3+1</f>
        <v>18</v>
      </c>
      <c r="CB3" s="12"/>
      <c r="CC3" s="12"/>
      <c r="CD3" s="12"/>
      <c r="CE3" s="12">
        <f t="shared" ref="CE3" si="16">CA3+1</f>
        <v>19</v>
      </c>
      <c r="CF3" s="12"/>
      <c r="CG3" s="12"/>
      <c r="CH3" s="12"/>
      <c r="CI3" s="12">
        <f t="shared" ref="CI3" si="17">CE3+1</f>
        <v>20</v>
      </c>
      <c r="CJ3" s="12"/>
      <c r="CK3" s="12"/>
      <c r="CL3" s="12"/>
      <c r="CM3" s="12">
        <f t="shared" ref="CM3" si="18">CI3+1</f>
        <v>21</v>
      </c>
      <c r="CN3" s="12"/>
      <c r="CO3" s="12"/>
      <c r="CP3" s="12"/>
      <c r="CQ3" s="12">
        <f t="shared" ref="CQ3" si="19">CM3+1</f>
        <v>22</v>
      </c>
      <c r="CR3" s="12"/>
      <c r="CS3" s="12"/>
      <c r="CT3" s="12"/>
      <c r="CU3" s="12">
        <f t="shared" ref="CU3" si="20">CQ3+1</f>
        <v>23</v>
      </c>
      <c r="CV3" s="12"/>
      <c r="CW3" s="12"/>
      <c r="CX3" s="12"/>
      <c r="CY3" s="12">
        <f t="shared" ref="CY3" si="21">CU3+1</f>
        <v>24</v>
      </c>
      <c r="CZ3" s="12"/>
      <c r="DA3" s="12"/>
      <c r="DB3" s="12"/>
      <c r="DC3" s="12">
        <v>25</v>
      </c>
      <c r="DD3" s="12"/>
      <c r="DE3" s="12"/>
      <c r="DF3" s="12"/>
    </row>
    <row r="4" spans="1:110" x14ac:dyDescent="0.35">
      <c r="A4" s="7" t="s">
        <v>5</v>
      </c>
      <c r="B4" s="1" t="s">
        <v>6</v>
      </c>
      <c r="C4" s="5" t="s">
        <v>7</v>
      </c>
      <c r="D4" s="5" t="s">
        <v>8</v>
      </c>
      <c r="E4" s="5" t="s">
        <v>0</v>
      </c>
      <c r="F4" s="6" t="s">
        <v>9</v>
      </c>
      <c r="G4" s="5" t="s">
        <v>10</v>
      </c>
      <c r="H4" s="7" t="s">
        <v>11</v>
      </c>
      <c r="I4" s="5" t="s">
        <v>12</v>
      </c>
      <c r="J4" s="5" t="s">
        <v>13</v>
      </c>
      <c r="K4" s="3">
        <v>1</v>
      </c>
      <c r="L4" s="3">
        <v>2</v>
      </c>
      <c r="M4" s="3">
        <v>3</v>
      </c>
      <c r="N4" s="3">
        <v>4</v>
      </c>
      <c r="O4" s="3">
        <v>5</v>
      </c>
      <c r="P4" s="3">
        <v>6</v>
      </c>
      <c r="Q4" s="3">
        <v>7</v>
      </c>
      <c r="R4" s="3">
        <v>8</v>
      </c>
      <c r="S4" s="3">
        <v>9</v>
      </c>
      <c r="T4" s="3">
        <v>10</v>
      </c>
      <c r="U4" s="3">
        <v>11</v>
      </c>
      <c r="V4" s="3">
        <v>12</v>
      </c>
      <c r="W4" s="3">
        <v>13</v>
      </c>
      <c r="X4" s="3">
        <v>14</v>
      </c>
      <c r="Y4" s="3">
        <v>15</v>
      </c>
      <c r="Z4" s="3">
        <v>16</v>
      </c>
      <c r="AA4" s="3">
        <v>17</v>
      </c>
      <c r="AB4" s="3">
        <v>18</v>
      </c>
      <c r="AC4" s="3">
        <v>19</v>
      </c>
      <c r="AD4" s="3">
        <v>20</v>
      </c>
      <c r="AE4" s="3">
        <v>21</v>
      </c>
      <c r="AF4" s="3">
        <v>22</v>
      </c>
      <c r="AG4" s="3">
        <v>23</v>
      </c>
      <c r="AH4" s="3">
        <v>24</v>
      </c>
      <c r="AI4" s="3">
        <v>25</v>
      </c>
      <c r="AJ4" s="3">
        <v>26</v>
      </c>
      <c r="AK4" s="3">
        <v>27</v>
      </c>
      <c r="AL4" s="3">
        <v>28</v>
      </c>
      <c r="AM4" s="3">
        <v>29</v>
      </c>
      <c r="AN4" s="3">
        <v>30</v>
      </c>
      <c r="AO4" s="3">
        <v>31</v>
      </c>
      <c r="AP4" s="3">
        <v>32</v>
      </c>
      <c r="AQ4" s="3">
        <v>33</v>
      </c>
      <c r="AR4" s="3">
        <v>34</v>
      </c>
      <c r="AS4" s="3">
        <v>35</v>
      </c>
      <c r="AT4" s="3">
        <v>36</v>
      </c>
      <c r="AU4" s="3">
        <v>37</v>
      </c>
      <c r="AV4" s="3">
        <v>38</v>
      </c>
      <c r="AW4" s="3">
        <v>39</v>
      </c>
      <c r="AX4" s="3">
        <v>40</v>
      </c>
      <c r="AY4" s="3">
        <v>41</v>
      </c>
      <c r="AZ4" s="3">
        <v>42</v>
      </c>
      <c r="BA4" s="3">
        <v>43</v>
      </c>
      <c r="BB4" s="3">
        <v>44</v>
      </c>
      <c r="BC4" s="3">
        <v>45</v>
      </c>
      <c r="BD4" s="3">
        <v>46</v>
      </c>
      <c r="BE4" s="3">
        <v>47</v>
      </c>
      <c r="BF4" s="3">
        <v>48</v>
      </c>
      <c r="BG4" s="3">
        <v>49</v>
      </c>
      <c r="BH4" s="3">
        <v>50</v>
      </c>
      <c r="BI4" s="3">
        <v>51</v>
      </c>
      <c r="BJ4" s="3">
        <v>52</v>
      </c>
      <c r="BK4" s="3">
        <v>53</v>
      </c>
      <c r="BL4" s="3">
        <v>54</v>
      </c>
      <c r="BM4" s="3">
        <v>55</v>
      </c>
      <c r="BN4" s="3">
        <v>56</v>
      </c>
      <c r="BO4" s="3">
        <v>57</v>
      </c>
      <c r="BP4" s="3">
        <v>58</v>
      </c>
      <c r="BQ4" s="3">
        <v>59</v>
      </c>
      <c r="BR4" s="3">
        <v>60</v>
      </c>
      <c r="BS4" s="3">
        <v>61</v>
      </c>
      <c r="BT4" s="3">
        <v>62</v>
      </c>
      <c r="BU4" s="3">
        <v>63</v>
      </c>
      <c r="BV4" s="3">
        <v>64</v>
      </c>
      <c r="BW4" s="3">
        <v>65</v>
      </c>
      <c r="BX4" s="3">
        <v>66</v>
      </c>
      <c r="BY4" s="3">
        <v>67</v>
      </c>
      <c r="BZ4" s="3">
        <v>68</v>
      </c>
      <c r="CA4" s="3">
        <v>69</v>
      </c>
      <c r="CB4" s="3">
        <v>70</v>
      </c>
      <c r="CC4" s="3">
        <v>71</v>
      </c>
      <c r="CD4" s="3">
        <v>72</v>
      </c>
      <c r="CE4" s="3">
        <v>73</v>
      </c>
      <c r="CF4" s="3">
        <v>74</v>
      </c>
      <c r="CG4" s="3">
        <v>75</v>
      </c>
      <c r="CH4" s="3">
        <v>76</v>
      </c>
      <c r="CI4" s="3">
        <v>77</v>
      </c>
      <c r="CJ4" s="3">
        <v>78</v>
      </c>
      <c r="CK4" s="3">
        <v>79</v>
      </c>
      <c r="CL4" s="3">
        <v>80</v>
      </c>
      <c r="CM4" s="3">
        <v>81</v>
      </c>
      <c r="CN4" s="3">
        <v>82</v>
      </c>
      <c r="CO4" s="3">
        <v>83</v>
      </c>
      <c r="CP4" s="3">
        <v>84</v>
      </c>
      <c r="CQ4" s="3">
        <v>85</v>
      </c>
      <c r="CR4" s="3">
        <v>86</v>
      </c>
      <c r="CS4" s="3">
        <v>87</v>
      </c>
      <c r="CT4" s="3">
        <v>88</v>
      </c>
      <c r="CU4" s="3">
        <v>89</v>
      </c>
      <c r="CV4" s="3">
        <v>90</v>
      </c>
      <c r="CW4" s="3">
        <v>91</v>
      </c>
      <c r="CX4" s="3">
        <v>92</v>
      </c>
      <c r="CY4" s="3">
        <v>93</v>
      </c>
      <c r="CZ4" s="3">
        <v>94</v>
      </c>
      <c r="DA4" s="3">
        <v>95</v>
      </c>
      <c r="DB4" s="3">
        <v>96</v>
      </c>
      <c r="DC4" s="3">
        <v>97</v>
      </c>
      <c r="DD4" s="3">
        <v>98</v>
      </c>
      <c r="DE4" s="3">
        <v>99</v>
      </c>
      <c r="DF4" s="3">
        <v>100</v>
      </c>
    </row>
    <row r="5" spans="1:110" s="3" customFormat="1" ht="14.25" customHeight="1" x14ac:dyDescent="0.35">
      <c r="A5" s="13" t="s">
        <v>14</v>
      </c>
      <c r="B5" s="3" t="s">
        <v>15</v>
      </c>
      <c r="C5" s="3" t="s">
        <v>16</v>
      </c>
      <c r="D5" s="3" t="s">
        <v>17</v>
      </c>
      <c r="E5" s="3" t="s">
        <v>3</v>
      </c>
      <c r="F5" s="9">
        <f>IF(E5=" ",0,VLOOKUP(E5,$A$1:$B$2,2,FALSE))*(H5/60)</f>
        <v>5</v>
      </c>
      <c r="G5" s="3" t="s">
        <v>18</v>
      </c>
      <c r="H5" s="10">
        <f>(COUNTIF(K5:AN5,"c")+COUNTIF(K5:AN5,"p"))/4*60</f>
        <v>15</v>
      </c>
      <c r="I5" s="3">
        <v>15.11</v>
      </c>
      <c r="J5" s="3">
        <v>15.11</v>
      </c>
      <c r="K5" s="3" t="s">
        <v>19</v>
      </c>
    </row>
    <row r="6" spans="1:110" s="3" customFormat="1" ht="15" customHeight="1" x14ac:dyDescent="0.35">
      <c r="A6" s="13"/>
      <c r="B6" s="3" t="s">
        <v>15</v>
      </c>
      <c r="C6" s="3" t="s">
        <v>16</v>
      </c>
      <c r="D6" s="3" t="s">
        <v>17</v>
      </c>
      <c r="E6" s="3" t="s">
        <v>3</v>
      </c>
      <c r="F6" s="9">
        <f t="shared" ref="F6:F36" si="22">IF(E6=" ",0,VLOOKUP(E6,$A$1:$B$2,2,FALSE))</f>
        <v>20</v>
      </c>
      <c r="G6" s="3" t="s">
        <v>20</v>
      </c>
      <c r="H6" s="10">
        <f t="shared" ref="H6:H36" si="23">(COUNTIF(K6:AN6,"c")+COUNTIF(K6:AN6,"p"))/4*60</f>
        <v>15</v>
      </c>
      <c r="I6" s="3">
        <v>15.11</v>
      </c>
      <c r="J6" s="3">
        <v>15.11</v>
      </c>
      <c r="K6" s="3" t="s">
        <v>21</v>
      </c>
    </row>
    <row r="7" spans="1:110" s="3" customFormat="1" ht="15" customHeight="1" x14ac:dyDescent="0.35">
      <c r="A7" s="13"/>
      <c r="B7" s="3" t="s">
        <v>22</v>
      </c>
      <c r="C7" s="3" t="s">
        <v>23</v>
      </c>
      <c r="D7" s="3" t="s">
        <v>24</v>
      </c>
      <c r="E7" s="3" t="s">
        <v>3</v>
      </c>
      <c r="F7" s="9">
        <f>IF(E7=" ",0,VLOOKUP(E7,$A$1:$B$2,2,FALSE))*(H7/60)</f>
        <v>5</v>
      </c>
      <c r="G7" s="3" t="s">
        <v>18</v>
      </c>
      <c r="H7" s="10">
        <f t="shared" si="23"/>
        <v>15</v>
      </c>
      <c r="I7" s="3">
        <v>15.11</v>
      </c>
      <c r="J7" s="3">
        <v>15.11</v>
      </c>
      <c r="L7" s="3" t="s">
        <v>19</v>
      </c>
    </row>
    <row r="8" spans="1:110" s="3" customFormat="1" ht="15" customHeight="1" x14ac:dyDescent="0.35">
      <c r="A8" s="13"/>
      <c r="B8" s="3" t="s">
        <v>22</v>
      </c>
      <c r="C8" s="3" t="s">
        <v>23</v>
      </c>
      <c r="D8" s="3" t="s">
        <v>24</v>
      </c>
      <c r="E8" s="3" t="s">
        <v>3</v>
      </c>
      <c r="F8" s="9">
        <f t="shared" si="22"/>
        <v>20</v>
      </c>
      <c r="G8" s="3" t="s">
        <v>20</v>
      </c>
      <c r="H8" s="10">
        <f t="shared" si="23"/>
        <v>15</v>
      </c>
      <c r="I8" s="3">
        <v>15.11</v>
      </c>
      <c r="J8" s="3">
        <v>15.11</v>
      </c>
      <c r="L8" s="3" t="s">
        <v>21</v>
      </c>
    </row>
    <row r="9" spans="1:110" s="3" customFormat="1" x14ac:dyDescent="0.35">
      <c r="A9" s="13"/>
      <c r="B9" s="3" t="s">
        <v>25</v>
      </c>
      <c r="C9" s="3" t="s">
        <v>26</v>
      </c>
      <c r="D9" s="3" t="s">
        <v>27</v>
      </c>
      <c r="E9" s="3" t="s">
        <v>3</v>
      </c>
      <c r="F9" s="9">
        <f>IF(E9=" ",0,VLOOKUP(E9,$A$1:$B$2,2,FALSE))*(H9/60)</f>
        <v>5</v>
      </c>
      <c r="G9" s="3" t="s">
        <v>18</v>
      </c>
      <c r="H9" s="10">
        <f t="shared" si="23"/>
        <v>15</v>
      </c>
      <c r="I9" s="3">
        <v>15.11</v>
      </c>
      <c r="J9" s="3">
        <v>15.11</v>
      </c>
      <c r="M9" s="3" t="s">
        <v>19</v>
      </c>
    </row>
    <row r="10" spans="1:110" s="3" customFormat="1" ht="15" customHeight="1" x14ac:dyDescent="0.35">
      <c r="A10" s="13"/>
      <c r="B10" s="3" t="s">
        <v>25</v>
      </c>
      <c r="C10" s="3" t="s">
        <v>26</v>
      </c>
      <c r="D10" s="3" t="s">
        <v>27</v>
      </c>
      <c r="E10" s="3" t="s">
        <v>3</v>
      </c>
      <c r="F10" s="9">
        <f t="shared" si="22"/>
        <v>20</v>
      </c>
      <c r="G10" s="3" t="s">
        <v>20</v>
      </c>
      <c r="H10" s="10">
        <f t="shared" si="23"/>
        <v>15</v>
      </c>
      <c r="I10" s="3">
        <v>15.11</v>
      </c>
      <c r="J10" s="3">
        <v>15.11</v>
      </c>
      <c r="M10" s="3" t="s">
        <v>21</v>
      </c>
    </row>
    <row r="11" spans="1:110" s="3" customFormat="1" x14ac:dyDescent="0.35">
      <c r="A11" s="13"/>
      <c r="B11" s="3" t="s">
        <v>28</v>
      </c>
      <c r="C11" s="3" t="s">
        <v>29</v>
      </c>
      <c r="D11" s="3" t="s">
        <v>30</v>
      </c>
      <c r="E11" s="3" t="s">
        <v>3</v>
      </c>
      <c r="F11" s="9">
        <f>IF(E11=" ",0,VLOOKUP(E11,$A$1:$B$2,2,FALSE))*(H11/60)</f>
        <v>15</v>
      </c>
      <c r="G11" s="3" t="s">
        <v>18</v>
      </c>
      <c r="H11" s="10">
        <f t="shared" si="23"/>
        <v>45</v>
      </c>
      <c r="I11" s="3">
        <v>15.11</v>
      </c>
      <c r="J11" s="3">
        <v>15.11</v>
      </c>
      <c r="N11" s="3" t="s">
        <v>19</v>
      </c>
      <c r="O11" s="3" t="s">
        <v>19</v>
      </c>
      <c r="P11" s="3" t="s">
        <v>19</v>
      </c>
    </row>
    <row r="12" spans="1:110" s="3" customFormat="1" ht="15" customHeight="1" x14ac:dyDescent="0.35">
      <c r="A12" s="13"/>
      <c r="B12" s="3" t="s">
        <v>28</v>
      </c>
      <c r="C12" s="3" t="s">
        <v>29</v>
      </c>
      <c r="D12" s="3" t="s">
        <v>30</v>
      </c>
      <c r="E12" s="3" t="s">
        <v>3</v>
      </c>
      <c r="F12" s="9">
        <f t="shared" si="22"/>
        <v>20</v>
      </c>
      <c r="G12" s="3" t="s">
        <v>20</v>
      </c>
      <c r="H12" s="10">
        <f t="shared" si="23"/>
        <v>45</v>
      </c>
      <c r="I12" s="3">
        <v>15.11</v>
      </c>
      <c r="J12" s="3">
        <v>15.11</v>
      </c>
      <c r="N12" s="3" t="s">
        <v>21</v>
      </c>
      <c r="O12" s="3" t="s">
        <v>21</v>
      </c>
      <c r="P12" s="3" t="s">
        <v>21</v>
      </c>
    </row>
    <row r="13" spans="1:110" s="3" customFormat="1" x14ac:dyDescent="0.35">
      <c r="A13" s="13"/>
      <c r="B13" s="3" t="s">
        <v>31</v>
      </c>
      <c r="C13" s="3" t="s">
        <v>32</v>
      </c>
      <c r="D13" s="3" t="s">
        <v>33</v>
      </c>
      <c r="E13" s="3" t="s">
        <v>3</v>
      </c>
      <c r="F13" s="9">
        <f>IF(E13=" ",0,VLOOKUP(E13,$A$1:$B$2,2,FALSE))*(H13/60)+1000</f>
        <v>1010</v>
      </c>
      <c r="G13" s="3" t="s">
        <v>18</v>
      </c>
      <c r="H13" s="10">
        <f t="shared" si="23"/>
        <v>30</v>
      </c>
      <c r="I13" s="3">
        <v>22.11</v>
      </c>
      <c r="J13" s="3">
        <v>22.11</v>
      </c>
      <c r="Q13" s="3" t="s">
        <v>19</v>
      </c>
      <c r="R13" s="3" t="s">
        <v>19</v>
      </c>
    </row>
    <row r="14" spans="1:110" s="3" customFormat="1" ht="15" customHeight="1" x14ac:dyDescent="0.35">
      <c r="A14" s="13"/>
      <c r="B14" s="3" t="s">
        <v>31</v>
      </c>
      <c r="C14" s="3" t="s">
        <v>32</v>
      </c>
      <c r="D14" s="3" t="s">
        <v>33</v>
      </c>
      <c r="E14" s="3" t="s">
        <v>3</v>
      </c>
      <c r="F14" s="9">
        <f>IF(E14=" ",0,VLOOKUP(E14,$A$1:$B$2,2,FALSE))+1000</f>
        <v>1020</v>
      </c>
      <c r="G14" s="3" t="s">
        <v>20</v>
      </c>
      <c r="H14" s="10">
        <f t="shared" si="23"/>
        <v>30</v>
      </c>
      <c r="I14" s="3">
        <v>22.11</v>
      </c>
      <c r="J14" s="3">
        <v>22.11</v>
      </c>
      <c r="Q14" s="3" t="s">
        <v>21</v>
      </c>
      <c r="R14" s="3" t="s">
        <v>21</v>
      </c>
    </row>
    <row r="15" spans="1:110" ht="16.5" customHeight="1" x14ac:dyDescent="0.35">
      <c r="A15" s="13"/>
      <c r="B15" s="3" t="s">
        <v>34</v>
      </c>
      <c r="C15" s="3" t="s">
        <v>35</v>
      </c>
      <c r="D15" s="5" t="s">
        <v>36</v>
      </c>
      <c r="E15" s="3" t="s">
        <v>3</v>
      </c>
      <c r="F15" s="9">
        <f>IF(E15=" ",0,VLOOKUP(E15,$A$1:$B$2,2,FALSE))*(H15/60)</f>
        <v>30</v>
      </c>
      <c r="G15" s="3" t="s">
        <v>18</v>
      </c>
      <c r="H15" s="10">
        <f t="shared" si="23"/>
        <v>90</v>
      </c>
      <c r="I15" s="5">
        <v>31.11</v>
      </c>
      <c r="J15" s="5">
        <v>31.11</v>
      </c>
      <c r="K15" s="3"/>
      <c r="L15" s="3"/>
      <c r="S15" s="3" t="s">
        <v>19</v>
      </c>
      <c r="T15" s="3" t="s">
        <v>19</v>
      </c>
      <c r="U15" s="3" t="s">
        <v>19</v>
      </c>
      <c r="V15" s="3" t="s">
        <v>19</v>
      </c>
      <c r="W15" s="3" t="s">
        <v>19</v>
      </c>
      <c r="X15" s="3" t="s">
        <v>19</v>
      </c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 spans="1:110" customFormat="1" ht="15" customHeight="1" x14ac:dyDescent="0.35">
      <c r="A16" s="13"/>
      <c r="B16" s="3" t="s">
        <v>34</v>
      </c>
      <c r="C16" s="3" t="s">
        <v>35</v>
      </c>
      <c r="D16" s="5" t="s">
        <v>36</v>
      </c>
      <c r="E16" s="3" t="s">
        <v>3</v>
      </c>
      <c r="F16" s="9">
        <f t="shared" si="22"/>
        <v>20</v>
      </c>
      <c r="G16" s="3" t="s">
        <v>20</v>
      </c>
      <c r="H16" s="10">
        <f t="shared" si="23"/>
        <v>90</v>
      </c>
      <c r="I16" s="5">
        <v>31.11</v>
      </c>
      <c r="J16" s="5">
        <v>31.11</v>
      </c>
      <c r="K16" s="3"/>
      <c r="L16" s="3"/>
      <c r="M16" s="3"/>
      <c r="N16" s="3"/>
      <c r="O16" s="3"/>
      <c r="P16" s="3"/>
      <c r="Q16" s="3"/>
      <c r="R16" s="3"/>
      <c r="S16" s="3" t="s">
        <v>21</v>
      </c>
      <c r="T16" s="3" t="s">
        <v>21</v>
      </c>
      <c r="U16" s="3" t="s">
        <v>21</v>
      </c>
      <c r="V16" s="3" t="s">
        <v>21</v>
      </c>
      <c r="W16" s="3" t="s">
        <v>21</v>
      </c>
      <c r="X16" s="3" t="s">
        <v>21</v>
      </c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pans="1:56" x14ac:dyDescent="0.35">
      <c r="A17" s="13"/>
      <c r="B17" s="3" t="s">
        <v>37</v>
      </c>
      <c r="C17" s="3" t="s">
        <v>38</v>
      </c>
      <c r="D17" s="5" t="s">
        <v>30</v>
      </c>
      <c r="E17" s="3" t="s">
        <v>3</v>
      </c>
      <c r="F17" s="9">
        <f>IF(E17=" ",0,VLOOKUP(E17,$A$1:$B$2,2,FALSE))*(H17/60)</f>
        <v>15</v>
      </c>
      <c r="G17" s="3" t="s">
        <v>18</v>
      </c>
      <c r="H17" s="10">
        <f t="shared" si="23"/>
        <v>45</v>
      </c>
      <c r="I17" s="5">
        <v>6.12</v>
      </c>
      <c r="J17" s="5">
        <v>6.12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 t="s">
        <v>19</v>
      </c>
      <c r="Z17" s="3" t="s">
        <v>19</v>
      </c>
      <c r="AA17" s="3" t="s">
        <v>19</v>
      </c>
      <c r="AB17" s="3"/>
      <c r="AC17" s="3"/>
      <c r="AD17" s="3"/>
      <c r="AE17" s="3"/>
      <c r="AF17" s="3"/>
      <c r="AG17" s="3"/>
      <c r="AH17" s="3"/>
      <c r="AI17" s="3"/>
      <c r="AJ17" s="3"/>
    </row>
    <row r="18" spans="1:56" customFormat="1" ht="15" customHeight="1" x14ac:dyDescent="0.35">
      <c r="A18" s="13"/>
      <c r="B18" s="3" t="s">
        <v>37</v>
      </c>
      <c r="C18" s="3" t="s">
        <v>38</v>
      </c>
      <c r="D18" s="5" t="s">
        <v>30</v>
      </c>
      <c r="E18" s="3" t="s">
        <v>3</v>
      </c>
      <c r="F18" s="9">
        <f t="shared" si="22"/>
        <v>20</v>
      </c>
      <c r="G18" s="3" t="s">
        <v>20</v>
      </c>
      <c r="H18" s="10">
        <f t="shared" si="23"/>
        <v>45</v>
      </c>
      <c r="I18" s="5">
        <v>6.12</v>
      </c>
      <c r="J18" s="5">
        <v>6.12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 t="s">
        <v>21</v>
      </c>
      <c r="Z18" s="3" t="s">
        <v>21</v>
      </c>
      <c r="AA18" s="3" t="s">
        <v>21</v>
      </c>
      <c r="AB18" s="3"/>
      <c r="AC18" s="3"/>
      <c r="AD18" s="3"/>
      <c r="AE18" s="3"/>
      <c r="AF18" s="3"/>
      <c r="AG18" s="3"/>
      <c r="AH18" s="3"/>
      <c r="AI18" s="3"/>
      <c r="AJ18" s="3"/>
    </row>
    <row r="19" spans="1:56" x14ac:dyDescent="0.35">
      <c r="A19" s="13" t="s">
        <v>39</v>
      </c>
      <c r="B19" s="3" t="s">
        <v>40</v>
      </c>
      <c r="C19" s="5" t="s">
        <v>41</v>
      </c>
      <c r="D19" s="5" t="s">
        <v>30</v>
      </c>
      <c r="E19" s="3" t="s">
        <v>3</v>
      </c>
      <c r="F19" s="9">
        <f>IF(E19=" ",0,VLOOKUP(E19,$A$1:$B$2,2,FALSE))*(H19/60)</f>
        <v>65</v>
      </c>
      <c r="G19" s="3" t="s">
        <v>18</v>
      </c>
      <c r="H19" s="10">
        <f t="shared" si="23"/>
        <v>195</v>
      </c>
      <c r="I19" s="5">
        <v>6.12</v>
      </c>
      <c r="J19" s="5">
        <v>28.12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 t="s">
        <v>19</v>
      </c>
      <c r="AC19" s="3" t="s">
        <v>19</v>
      </c>
      <c r="AD19" s="3" t="s">
        <v>19</v>
      </c>
      <c r="AE19" s="3" t="s">
        <v>20</v>
      </c>
      <c r="AF19" s="3" t="s">
        <v>20</v>
      </c>
      <c r="AG19" s="3" t="s">
        <v>20</v>
      </c>
      <c r="AH19" s="3" t="s">
        <v>20</v>
      </c>
      <c r="AI19" s="3" t="s">
        <v>20</v>
      </c>
      <c r="AJ19" s="3" t="s">
        <v>20</v>
      </c>
      <c r="AK19" s="5" t="s">
        <v>20</v>
      </c>
      <c r="AL19" s="5" t="s">
        <v>20</v>
      </c>
      <c r="AM19" s="5" t="s">
        <v>20</v>
      </c>
      <c r="AN19" s="5" t="s">
        <v>20</v>
      </c>
      <c r="AO19" s="5" t="s">
        <v>20</v>
      </c>
      <c r="AP19" s="5" t="s">
        <v>20</v>
      </c>
      <c r="AQ19" s="5" t="s">
        <v>20</v>
      </c>
      <c r="AR19" s="5" t="s">
        <v>20</v>
      </c>
    </row>
    <row r="20" spans="1:56" customFormat="1" ht="15" customHeight="1" x14ac:dyDescent="0.35">
      <c r="A20" s="13"/>
      <c r="B20" s="3" t="s">
        <v>40</v>
      </c>
      <c r="C20" s="5" t="s">
        <v>41</v>
      </c>
      <c r="D20" s="5" t="s">
        <v>30</v>
      </c>
      <c r="E20" s="3" t="s">
        <v>3</v>
      </c>
      <c r="F20" s="9">
        <f t="shared" si="22"/>
        <v>20</v>
      </c>
      <c r="G20" s="3" t="s">
        <v>20</v>
      </c>
      <c r="H20" s="10">
        <f t="shared" si="23"/>
        <v>195</v>
      </c>
      <c r="I20" s="5">
        <v>6.12</v>
      </c>
      <c r="J20" s="5">
        <v>20.12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 t="s">
        <v>21</v>
      </c>
      <c r="AC20" s="3" t="s">
        <v>21</v>
      </c>
      <c r="AD20" s="3" t="s">
        <v>21</v>
      </c>
      <c r="AE20" s="3" t="s">
        <v>18</v>
      </c>
      <c r="AF20" s="3" t="s">
        <v>18</v>
      </c>
      <c r="AG20" s="3" t="s">
        <v>18</v>
      </c>
      <c r="AH20" s="3" t="s">
        <v>18</v>
      </c>
      <c r="AI20" s="3" t="s">
        <v>18</v>
      </c>
      <c r="AJ20" s="3" t="s">
        <v>18</v>
      </c>
      <c r="AK20" s="3" t="s">
        <v>18</v>
      </c>
      <c r="AL20" s="3" t="s">
        <v>18</v>
      </c>
      <c r="AM20" s="3" t="s">
        <v>18</v>
      </c>
      <c r="AN20" s="3" t="s">
        <v>18</v>
      </c>
      <c r="AO20" s="3" t="s">
        <v>18</v>
      </c>
      <c r="AP20" s="3" t="s">
        <v>18</v>
      </c>
      <c r="AQ20" t="s">
        <v>18</v>
      </c>
      <c r="AR20" t="s">
        <v>18</v>
      </c>
    </row>
    <row r="21" spans="1:56" x14ac:dyDescent="0.35">
      <c r="A21" s="13"/>
      <c r="B21" s="3" t="s">
        <v>42</v>
      </c>
      <c r="C21" s="5" t="s">
        <v>43</v>
      </c>
      <c r="D21" s="5" t="s">
        <v>44</v>
      </c>
      <c r="E21" s="3" t="s">
        <v>3</v>
      </c>
      <c r="F21" s="9">
        <f>IF(E21=" ",0,VLOOKUP(E21,$A$1:$B$2,2,FALSE))*(H21/60)</f>
        <v>10</v>
      </c>
      <c r="G21" s="3" t="s">
        <v>18</v>
      </c>
      <c r="H21" s="10">
        <f>(COUNTIF(K21:AY21,"c")+COUNTIF(K21:AN21,"p"))/4*60</f>
        <v>30</v>
      </c>
      <c r="I21" s="5" t="s">
        <v>45</v>
      </c>
      <c r="J21" s="5" t="s">
        <v>45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S21" s="5" t="s">
        <v>20</v>
      </c>
      <c r="AT21" s="5" t="s">
        <v>20</v>
      </c>
    </row>
    <row r="22" spans="1:56" customFormat="1" ht="15" customHeight="1" x14ac:dyDescent="0.35">
      <c r="A22" s="13"/>
      <c r="B22" s="3" t="s">
        <v>42</v>
      </c>
      <c r="C22" s="5" t="s">
        <v>43</v>
      </c>
      <c r="D22" s="3" t="s">
        <v>30</v>
      </c>
      <c r="E22" s="3" t="s">
        <v>3</v>
      </c>
      <c r="F22" s="9">
        <f>IF(E22=" ",0,VLOOKUP(E22,$A$1:$B$2,2,FALSE))*(H22/60)</f>
        <v>20</v>
      </c>
      <c r="G22" s="3" t="s">
        <v>20</v>
      </c>
      <c r="H22" s="10">
        <f t="shared" ref="H22:H23" si="24">(COUNTIF(K22:BP22,"c")+COUNTIF(K22:BP22,"p"))/4*60</f>
        <v>60</v>
      </c>
      <c r="I22" s="5">
        <v>30.12</v>
      </c>
      <c r="J22" s="5">
        <v>30.12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S22" t="s">
        <v>21</v>
      </c>
      <c r="AT22" t="s">
        <v>21</v>
      </c>
      <c r="AU22" t="s">
        <v>21</v>
      </c>
      <c r="AV22" t="s">
        <v>21</v>
      </c>
    </row>
    <row r="23" spans="1:56" x14ac:dyDescent="0.35">
      <c r="A23" s="13"/>
      <c r="B23" s="5" t="s">
        <v>46</v>
      </c>
      <c r="C23" s="5" t="s">
        <v>47</v>
      </c>
      <c r="D23" s="5" t="s">
        <v>30</v>
      </c>
      <c r="E23" s="3" t="s">
        <v>3</v>
      </c>
      <c r="F23" s="9">
        <f>IF(E23=" ",0,VLOOKUP(E23,$A$1:$B$2,2,FALSE))*(H23/60)</f>
        <v>5</v>
      </c>
      <c r="G23" s="3" t="s">
        <v>18</v>
      </c>
      <c r="H23" s="10">
        <f t="shared" si="24"/>
        <v>15</v>
      </c>
      <c r="I23" s="5">
        <v>30.12</v>
      </c>
      <c r="J23" s="5">
        <v>30.12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U23" s="5" t="s">
        <v>20</v>
      </c>
    </row>
    <row r="24" spans="1:56" customFormat="1" ht="15" customHeight="1" x14ac:dyDescent="0.35">
      <c r="A24" s="13"/>
      <c r="B24" s="5" t="s">
        <v>46</v>
      </c>
      <c r="C24" s="5" t="s">
        <v>47</v>
      </c>
      <c r="D24" s="5" t="s">
        <v>30</v>
      </c>
      <c r="E24" s="3" t="s">
        <v>3</v>
      </c>
      <c r="F24" s="9">
        <f t="shared" ref="F24:F25" si="25">IF(E24=" ",0,VLOOKUP(E24,$A$1:$B$2,2,FALSE))*(H24/60)</f>
        <v>20</v>
      </c>
      <c r="G24" s="3" t="s">
        <v>20</v>
      </c>
      <c r="H24" s="10">
        <f>(COUNTIF(K24:BP24,"c")+COUNTIF(K24:BP24,"p"))/4*60</f>
        <v>60</v>
      </c>
      <c r="I24" s="5">
        <v>30.12</v>
      </c>
      <c r="J24" s="5">
        <v>30.12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W24" t="s">
        <v>21</v>
      </c>
      <c r="AX24" t="s">
        <v>21</v>
      </c>
      <c r="AY24" t="s">
        <v>21</v>
      </c>
      <c r="AZ24" t="s">
        <v>21</v>
      </c>
    </row>
    <row r="25" spans="1:56" x14ac:dyDescent="0.35">
      <c r="A25" s="13"/>
      <c r="B25" s="5" t="s">
        <v>48</v>
      </c>
      <c r="C25" s="5" t="s">
        <v>49</v>
      </c>
      <c r="D25" s="5" t="s">
        <v>30</v>
      </c>
      <c r="E25" s="3" t="s">
        <v>3</v>
      </c>
      <c r="F25" s="9">
        <f t="shared" si="25"/>
        <v>5</v>
      </c>
      <c r="G25" s="3" t="s">
        <v>18</v>
      </c>
      <c r="H25" s="10">
        <f>(COUNTIF(AA25:BD25,"c")+COUNTIF(K25:BD25,"p"))/4*60</f>
        <v>15</v>
      </c>
      <c r="I25" s="5">
        <v>30.12</v>
      </c>
      <c r="J25" s="5">
        <v>30.12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V25" s="5" t="s">
        <v>20</v>
      </c>
    </row>
    <row r="26" spans="1:56" customFormat="1" x14ac:dyDescent="0.35">
      <c r="A26" s="13"/>
      <c r="B26" s="5" t="s">
        <v>48</v>
      </c>
      <c r="C26" s="5" t="s">
        <v>49</v>
      </c>
      <c r="D26" s="5" t="s">
        <v>30</v>
      </c>
      <c r="E26" s="3" t="s">
        <v>3</v>
      </c>
      <c r="F26" s="9">
        <f t="shared" ref="F26" si="26">IF(E26=" ",0,VLOOKUP(E26,$A$1:$B$2,2,FALSE))*(H26/60)+101.2</f>
        <v>101.2</v>
      </c>
      <c r="G26" s="3" t="s">
        <v>20</v>
      </c>
      <c r="H26" s="10">
        <f t="shared" si="23"/>
        <v>0</v>
      </c>
      <c r="I26" s="5">
        <v>30.12</v>
      </c>
      <c r="J26" s="5">
        <v>30.12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BA26" t="s">
        <v>21</v>
      </c>
      <c r="BB26" t="s">
        <v>21</v>
      </c>
      <c r="BC26" t="s">
        <v>21</v>
      </c>
      <c r="BD26" t="s">
        <v>21</v>
      </c>
    </row>
    <row r="27" spans="1:56" x14ac:dyDescent="0.35">
      <c r="A27" s="13" t="s">
        <v>50</v>
      </c>
      <c r="B27" s="5" t="s">
        <v>51</v>
      </c>
      <c r="C27" s="5" t="s">
        <v>52</v>
      </c>
      <c r="D27" s="5" t="s">
        <v>53</v>
      </c>
      <c r="E27" s="3" t="s">
        <v>3</v>
      </c>
      <c r="F27" s="9">
        <f>IF(E27=" ",0,VLOOKUP(E27,$A$1:$B$2,2,FALSE))*(H27/60)</f>
        <v>15</v>
      </c>
      <c r="G27" s="3" t="s">
        <v>18</v>
      </c>
      <c r="H27" s="10">
        <f>(COUNTIF(AA27:BD27,"c")+COUNTIF(K27:BD27,"p"))/4*60</f>
        <v>45</v>
      </c>
      <c r="I27" s="5">
        <v>3.1</v>
      </c>
      <c r="J27" s="5">
        <v>3.1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W27" s="5" t="s">
        <v>20</v>
      </c>
      <c r="AX27" s="5" t="s">
        <v>20</v>
      </c>
      <c r="AY27" s="5" t="s">
        <v>20</v>
      </c>
    </row>
    <row r="28" spans="1:56" ht="15" hidden="1" customHeight="1" x14ac:dyDescent="0.35">
      <c r="A28" s="13"/>
      <c r="E28" s="3"/>
      <c r="F28" s="9" t="e">
        <f t="shared" si="22"/>
        <v>#N/A</v>
      </c>
      <c r="H28" s="10">
        <f>(COUNTIF(K28:AN28,"c")+COUNTIF(K28:AN28,"p"))/4*60</f>
        <v>0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</row>
    <row r="29" spans="1:56" ht="15" hidden="1" customHeight="1" x14ac:dyDescent="0.35">
      <c r="A29" s="13"/>
      <c r="E29" s="3"/>
      <c r="F29" s="9" t="e">
        <f t="shared" si="22"/>
        <v>#N/A</v>
      </c>
      <c r="H29" s="10">
        <f t="shared" si="23"/>
        <v>0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</row>
    <row r="30" spans="1:56" ht="15" hidden="1" customHeight="1" x14ac:dyDescent="0.35">
      <c r="A30" s="13"/>
      <c r="E30" s="3"/>
      <c r="F30" s="9" t="e">
        <f t="shared" si="22"/>
        <v>#N/A</v>
      </c>
      <c r="H30" s="10">
        <f t="shared" si="23"/>
        <v>0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</row>
    <row r="31" spans="1:56" ht="15" hidden="1" customHeight="1" x14ac:dyDescent="0.35">
      <c r="A31" s="13"/>
      <c r="E31" s="3"/>
      <c r="F31" s="9" t="e">
        <f t="shared" si="22"/>
        <v>#N/A</v>
      </c>
      <c r="H31" s="10">
        <f t="shared" si="23"/>
        <v>0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</row>
    <row r="32" spans="1:56" ht="15" hidden="1" customHeight="1" x14ac:dyDescent="0.35">
      <c r="A32" s="13"/>
      <c r="E32" s="3"/>
      <c r="F32" s="9" t="e">
        <f t="shared" si="22"/>
        <v>#N/A</v>
      </c>
      <c r="H32" s="10">
        <f t="shared" si="23"/>
        <v>0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</row>
    <row r="33" spans="1:93" ht="15" hidden="1" customHeight="1" x14ac:dyDescent="0.35">
      <c r="A33" s="13"/>
      <c r="E33" s="3"/>
      <c r="F33" s="9" t="e">
        <f t="shared" si="22"/>
        <v>#N/A</v>
      </c>
      <c r="H33" s="10">
        <f t="shared" si="23"/>
        <v>0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</row>
    <row r="34" spans="1:93" ht="15" hidden="1" customHeight="1" x14ac:dyDescent="0.35">
      <c r="A34" s="13"/>
      <c r="E34" s="3"/>
      <c r="F34" s="9" t="e">
        <f t="shared" si="22"/>
        <v>#N/A</v>
      </c>
      <c r="H34" s="10">
        <f t="shared" si="23"/>
        <v>0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93" ht="15" hidden="1" customHeight="1" x14ac:dyDescent="0.35">
      <c r="A35" s="13"/>
      <c r="E35" s="3"/>
      <c r="F35" s="9" t="e">
        <f t="shared" si="22"/>
        <v>#N/A</v>
      </c>
      <c r="H35" s="10">
        <f t="shared" si="23"/>
        <v>0</v>
      </c>
    </row>
    <row r="36" spans="1:93" ht="15" hidden="1" customHeight="1" x14ac:dyDescent="0.35">
      <c r="A36" s="13"/>
      <c r="E36" s="3"/>
      <c r="F36" s="9" t="e">
        <f t="shared" si="22"/>
        <v>#N/A</v>
      </c>
      <c r="H36" s="10">
        <f t="shared" si="23"/>
        <v>0</v>
      </c>
    </row>
    <row r="37" spans="1:93" x14ac:dyDescent="0.35">
      <c r="A37" s="13"/>
      <c r="B37" s="5" t="s">
        <v>51</v>
      </c>
      <c r="C37" s="5" t="s">
        <v>52</v>
      </c>
      <c r="D37" s="5" t="s">
        <v>30</v>
      </c>
      <c r="E37" s="3" t="s">
        <v>3</v>
      </c>
      <c r="F37" s="9">
        <f>IF(E37=" ",0,VLOOKUP(E37,$A$1:$B$2,2,FALSE))*(H37/60)</f>
        <v>30</v>
      </c>
      <c r="G37" s="3" t="s">
        <v>20</v>
      </c>
      <c r="H37" s="10">
        <f>(COUNTIF(AQ37:BV37,"c")+COUNTIF(AC37:BV37,"p"))/4*60</f>
        <v>90</v>
      </c>
      <c r="I37" s="5">
        <v>4.0999999999999996</v>
      </c>
      <c r="J37" s="5">
        <v>4.0999999999999996</v>
      </c>
      <c r="BE37" s="5" t="s">
        <v>21</v>
      </c>
      <c r="BF37" s="5" t="s">
        <v>21</v>
      </c>
      <c r="BG37" s="5" t="s">
        <v>21</v>
      </c>
      <c r="BH37" s="5" t="s">
        <v>21</v>
      </c>
      <c r="BI37" s="5" t="s">
        <v>21</v>
      </c>
      <c r="BJ37" s="5" t="s">
        <v>21</v>
      </c>
    </row>
    <row r="38" spans="1:93" x14ac:dyDescent="0.35">
      <c r="A38" s="13"/>
      <c r="B38" s="5" t="s">
        <v>54</v>
      </c>
      <c r="C38" s="5" t="s">
        <v>55</v>
      </c>
      <c r="D38" s="5" t="s">
        <v>30</v>
      </c>
      <c r="E38" s="3" t="s">
        <v>3</v>
      </c>
      <c r="F38" s="9">
        <f>IF(E38=" ",0,VLOOKUP(E38,$A$1:$B$2,2,FALSE))*(H38/60)</f>
        <v>15</v>
      </c>
      <c r="G38" s="3" t="s">
        <v>18</v>
      </c>
      <c r="H38" s="10">
        <f t="shared" ref="H38" si="27">(COUNTIF(AQ38:BV38,"c")+COUNTIF(AC38:BV38,"p"))/4*60</f>
        <v>45</v>
      </c>
      <c r="I38" s="5">
        <v>4.0999999999999996</v>
      </c>
      <c r="J38" s="5">
        <v>4.0999999999999996</v>
      </c>
      <c r="AZ38" s="5" t="s">
        <v>20</v>
      </c>
      <c r="BA38" s="5" t="s">
        <v>20</v>
      </c>
      <c r="BB38" s="5" t="s">
        <v>20</v>
      </c>
    </row>
    <row r="39" spans="1:93" x14ac:dyDescent="0.35">
      <c r="A39" s="13"/>
      <c r="B39" s="5" t="s">
        <v>54</v>
      </c>
      <c r="C39" s="5" t="s">
        <v>55</v>
      </c>
      <c r="D39" s="5" t="s">
        <v>56</v>
      </c>
      <c r="E39" s="3" t="s">
        <v>3</v>
      </c>
      <c r="F39" s="9">
        <f>IF(E39=" ",0,VLOOKUP(E39,$A$1:$B$2,2,FALSE))*(H39/60)</f>
        <v>60</v>
      </c>
      <c r="G39" s="3" t="s">
        <v>20</v>
      </c>
      <c r="H39" s="10">
        <f>(COUNTIF(AQ39:BV39,"c")+COUNTIF(AC39:BV39,"p"))/4*60</f>
        <v>180</v>
      </c>
      <c r="I39" s="5">
        <v>5.0999999999999996</v>
      </c>
      <c r="J39" s="5">
        <v>6.1</v>
      </c>
      <c r="BK39" s="5" t="s">
        <v>21</v>
      </c>
      <c r="BL39" s="5" t="s">
        <v>21</v>
      </c>
      <c r="BM39" s="5" t="s">
        <v>21</v>
      </c>
      <c r="BN39" s="5" t="s">
        <v>21</v>
      </c>
      <c r="BO39" s="5" t="s">
        <v>21</v>
      </c>
      <c r="BP39" s="5" t="s">
        <v>21</v>
      </c>
      <c r="BQ39" s="5" t="s">
        <v>21</v>
      </c>
      <c r="BR39" s="5" t="s">
        <v>21</v>
      </c>
      <c r="BS39" s="5" t="s">
        <v>21</v>
      </c>
      <c r="BT39" s="5" t="s">
        <v>21</v>
      </c>
      <c r="BU39" s="5" t="s">
        <v>21</v>
      </c>
      <c r="BV39" s="5" t="s">
        <v>21</v>
      </c>
      <c r="BW39" s="5" t="s">
        <v>21</v>
      </c>
      <c r="BX39" s="5" t="s">
        <v>21</v>
      </c>
      <c r="BY39" s="5" t="s">
        <v>21</v>
      </c>
      <c r="BZ39" s="5" t="s">
        <v>21</v>
      </c>
    </row>
    <row r="40" spans="1:93" ht="15" customHeight="1" x14ac:dyDescent="0.35">
      <c r="A40" s="13"/>
      <c r="B40" s="5" t="s">
        <v>57</v>
      </c>
      <c r="C40" s="5" t="s">
        <v>58</v>
      </c>
      <c r="D40" s="5" t="s">
        <v>30</v>
      </c>
      <c r="E40" s="3" t="s">
        <v>3</v>
      </c>
      <c r="F40" s="9">
        <f>IF(E40=" ",0,VLOOKUP(E40,$A$1:$B$2,2,FALSE))*(H40/60)</f>
        <v>20</v>
      </c>
      <c r="G40" s="3" t="s">
        <v>18</v>
      </c>
      <c r="H40" s="10">
        <f>(COUNTIF(AQ40:BV40,"c")+COUNTIF(AC40:BV40,"p"))/4*60</f>
        <v>60</v>
      </c>
      <c r="I40" s="5">
        <v>5.0999999999999996</v>
      </c>
      <c r="J40" s="5">
        <v>5.0999999999999996</v>
      </c>
      <c r="BC40" s="5" t="s">
        <v>20</v>
      </c>
      <c r="BD40" s="5" t="s">
        <v>20</v>
      </c>
      <c r="BE40" s="5" t="s">
        <v>20</v>
      </c>
      <c r="BF40" s="5" t="s">
        <v>20</v>
      </c>
    </row>
    <row r="41" spans="1:93" ht="15" customHeight="1" x14ac:dyDescent="0.35">
      <c r="A41" s="13"/>
      <c r="B41" s="5" t="s">
        <v>57</v>
      </c>
      <c r="C41" s="5" t="s">
        <v>58</v>
      </c>
      <c r="D41" s="5" t="s">
        <v>30</v>
      </c>
      <c r="E41" s="3" t="s">
        <v>3</v>
      </c>
      <c r="F41" s="9">
        <f t="shared" ref="F41" si="28">IF(E41=" ",0,VLOOKUP(E41,$A$1:$B$2,2,FALSE))*(H41/60)</f>
        <v>0</v>
      </c>
      <c r="G41" s="3" t="s">
        <v>20</v>
      </c>
      <c r="H41" s="10">
        <f t="shared" ref="H41" si="29">(COUNTIF(AQ41:BV41,"c")+COUNTIF(AC41:BV41,"p"))/4*60</f>
        <v>0</v>
      </c>
      <c r="I41" s="5">
        <v>5.0999999999999996</v>
      </c>
      <c r="J41" s="5">
        <v>6.1</v>
      </c>
      <c r="CA41" s="5" t="s">
        <v>21</v>
      </c>
      <c r="CB41" s="5" t="s">
        <v>21</v>
      </c>
      <c r="CC41" s="5" t="s">
        <v>21</v>
      </c>
      <c r="CD41" s="5" t="s">
        <v>21</v>
      </c>
      <c r="CE41" s="5" t="s">
        <v>21</v>
      </c>
      <c r="CF41" s="5" t="s">
        <v>21</v>
      </c>
      <c r="CG41" s="5" t="s">
        <v>21</v>
      </c>
      <c r="CH41" s="5" t="s">
        <v>21</v>
      </c>
      <c r="CI41" s="5" t="s">
        <v>21</v>
      </c>
      <c r="CJ41" s="5" t="s">
        <v>21</v>
      </c>
    </row>
    <row r="42" spans="1:93" x14ac:dyDescent="0.35">
      <c r="A42" s="13" t="s">
        <v>59</v>
      </c>
      <c r="B42" s="5" t="s">
        <v>60</v>
      </c>
      <c r="C42" s="5" t="s">
        <v>61</v>
      </c>
      <c r="D42" s="5" t="s">
        <v>56</v>
      </c>
      <c r="E42" s="3" t="s">
        <v>3</v>
      </c>
      <c r="F42" s="9">
        <f>IF(E42=" ",0,VLOOKUP(E42,$A$1:$B$2,2,FALSE))*(H42/60)</f>
        <v>20</v>
      </c>
      <c r="G42" s="3" t="s">
        <v>18</v>
      </c>
      <c r="H42" s="10">
        <f>(COUNTIF(AQ42:BV42,"c")+COUNTIF(AC42:BV42,"p"))/4*60</f>
        <v>60</v>
      </c>
      <c r="I42" s="5">
        <v>6.1</v>
      </c>
      <c r="J42" s="5">
        <v>6.1</v>
      </c>
      <c r="BG42" s="5" t="s">
        <v>20</v>
      </c>
      <c r="BH42" s="5" t="s">
        <v>20</v>
      </c>
      <c r="BI42" s="5" t="s">
        <v>20</v>
      </c>
      <c r="BJ42" s="5" t="s">
        <v>20</v>
      </c>
    </row>
    <row r="43" spans="1:93" ht="15" hidden="1" customHeight="1" x14ac:dyDescent="0.35">
      <c r="A43" s="13"/>
      <c r="C43" s="5" t="s">
        <v>61</v>
      </c>
      <c r="E43" s="3"/>
      <c r="H43" s="10">
        <f t="shared" ref="H43:H47" si="30">(COUNTIF(AQ43:BV43,"c")+COUNTIF(AC43:BV43,"p"))/4*60</f>
        <v>0</v>
      </c>
    </row>
    <row r="44" spans="1:93" x14ac:dyDescent="0.35">
      <c r="A44" s="13"/>
      <c r="B44" s="5" t="s">
        <v>60</v>
      </c>
      <c r="C44" s="5" t="s">
        <v>61</v>
      </c>
      <c r="D44" s="5" t="s">
        <v>30</v>
      </c>
      <c r="E44" s="3" t="s">
        <v>3</v>
      </c>
      <c r="F44" s="9">
        <f t="shared" ref="F44" si="31">IF(E44=" ",0,VLOOKUP(E44,$A$1:$B$2,2,FALSE))*(H44/60)</f>
        <v>0</v>
      </c>
      <c r="G44" s="5" t="s">
        <v>20</v>
      </c>
      <c r="H44" s="10">
        <f t="shared" si="30"/>
        <v>0</v>
      </c>
      <c r="I44" s="5">
        <v>6.1</v>
      </c>
      <c r="J44" s="5">
        <v>6.1</v>
      </c>
      <c r="CK44" s="5" t="s">
        <v>21</v>
      </c>
      <c r="CL44" s="5" t="s">
        <v>21</v>
      </c>
      <c r="CM44" s="5" t="s">
        <v>21</v>
      </c>
    </row>
    <row r="45" spans="1:93" x14ac:dyDescent="0.35">
      <c r="A45" s="13"/>
      <c r="B45" s="5" t="s">
        <v>62</v>
      </c>
      <c r="C45" s="5" t="s">
        <v>63</v>
      </c>
      <c r="D45" s="5" t="s">
        <v>30</v>
      </c>
      <c r="E45" s="3" t="s">
        <v>3</v>
      </c>
      <c r="F45" s="9">
        <f>IF(E45=" ",0,VLOOKUP(E45,$A$1:$B$2,2,FALSE))*(H45/60)</f>
        <v>20</v>
      </c>
      <c r="G45" s="5" t="s">
        <v>18</v>
      </c>
      <c r="H45" s="10">
        <f>(COUNTIF(AQ45:BV45,"c")+COUNTIF(AC45:BV45,"p"))/4*60</f>
        <v>60</v>
      </c>
      <c r="I45" s="5">
        <v>7.1</v>
      </c>
      <c r="J45" s="5">
        <v>7.1</v>
      </c>
      <c r="BK45" s="5" t="s">
        <v>20</v>
      </c>
      <c r="BL45" s="5" t="s">
        <v>20</v>
      </c>
      <c r="BM45" s="5" t="s">
        <v>20</v>
      </c>
      <c r="BN45" s="5" t="s">
        <v>20</v>
      </c>
    </row>
    <row r="46" spans="1:93" ht="15" hidden="1" customHeight="1" x14ac:dyDescent="0.35">
      <c r="A46" s="13"/>
      <c r="D46" s="5" t="s">
        <v>30</v>
      </c>
      <c r="E46" s="3"/>
      <c r="F46" s="9"/>
      <c r="G46" s="3"/>
      <c r="H46" s="10"/>
    </row>
    <row r="47" spans="1:93" x14ac:dyDescent="0.35">
      <c r="A47" s="13"/>
      <c r="B47" s="5" t="s">
        <v>62</v>
      </c>
      <c r="C47" s="5" t="s">
        <v>63</v>
      </c>
      <c r="D47" s="5" t="s">
        <v>30</v>
      </c>
      <c r="E47" s="3" t="s">
        <v>3</v>
      </c>
      <c r="F47" s="9">
        <f t="shared" ref="F47:F50" si="32">IF(E47=" ",0,VLOOKUP(E47,$A$1:$B$2,2,FALSE))*(H47/60)</f>
        <v>0</v>
      </c>
      <c r="G47" s="5" t="s">
        <v>20</v>
      </c>
      <c r="H47" s="10">
        <f t="shared" si="30"/>
        <v>0</v>
      </c>
      <c r="I47" s="5">
        <v>6.1</v>
      </c>
      <c r="J47" s="5">
        <v>6.1</v>
      </c>
      <c r="CN47" s="5" t="s">
        <v>21</v>
      </c>
      <c r="CO47" s="5" t="s">
        <v>21</v>
      </c>
    </row>
    <row r="48" spans="1:93" x14ac:dyDescent="0.35">
      <c r="A48" s="17" t="s">
        <v>64</v>
      </c>
      <c r="B48" s="5" t="s">
        <v>65</v>
      </c>
      <c r="C48" s="5" t="s">
        <v>66</v>
      </c>
      <c r="D48" s="5" t="s">
        <v>67</v>
      </c>
      <c r="E48" s="3" t="s">
        <v>3</v>
      </c>
      <c r="F48" s="9">
        <f t="shared" si="32"/>
        <v>25</v>
      </c>
      <c r="G48" s="5" t="s">
        <v>18</v>
      </c>
      <c r="H48" s="10">
        <f>(COUNTIF(AQ48:BV48,"c")+COUNTIF(AC48:BV48,"p"))/4*60</f>
        <v>75</v>
      </c>
      <c r="I48" s="5">
        <v>8.1</v>
      </c>
      <c r="J48" s="5">
        <v>8.1</v>
      </c>
      <c r="BO48" s="5" t="s">
        <v>20</v>
      </c>
      <c r="BP48" s="5" t="s">
        <v>20</v>
      </c>
      <c r="BQ48" s="5" t="s">
        <v>20</v>
      </c>
      <c r="BR48" s="5" t="s">
        <v>20</v>
      </c>
      <c r="BS48" s="5" t="s">
        <v>20</v>
      </c>
    </row>
    <row r="49" spans="1:110" x14ac:dyDescent="0.35">
      <c r="A49" s="17"/>
      <c r="B49" s="5" t="s">
        <v>65</v>
      </c>
      <c r="C49" s="5" t="s">
        <v>66</v>
      </c>
      <c r="D49" s="5" t="s">
        <v>30</v>
      </c>
      <c r="E49" s="3" t="s">
        <v>3</v>
      </c>
      <c r="F49" s="9">
        <f t="shared" si="32"/>
        <v>0</v>
      </c>
      <c r="G49" s="3" t="s">
        <v>20</v>
      </c>
      <c r="H49" s="10">
        <f t="shared" ref="H49" si="33">(COUNTIF(AQ44:BV44,"c")+COUNTIF(AC44:BV44,"p"))/4*60</f>
        <v>0</v>
      </c>
      <c r="I49" s="5">
        <v>6.1</v>
      </c>
      <c r="J49" s="5">
        <v>6.1</v>
      </c>
      <c r="CP49" s="5" t="s">
        <v>21</v>
      </c>
      <c r="CQ49" s="5" t="s">
        <v>21</v>
      </c>
      <c r="CR49" s="5" t="s">
        <v>21</v>
      </c>
    </row>
    <row r="50" spans="1:110" x14ac:dyDescent="0.35">
      <c r="A50" s="17"/>
      <c r="B50" s="5" t="s">
        <v>68</v>
      </c>
      <c r="C50" s="5" t="s">
        <v>69</v>
      </c>
      <c r="D50" s="5" t="s">
        <v>30</v>
      </c>
      <c r="E50" s="3" t="s">
        <v>3</v>
      </c>
      <c r="F50" s="9">
        <f t="shared" si="32"/>
        <v>40</v>
      </c>
      <c r="G50" s="3" t="s">
        <v>18</v>
      </c>
      <c r="H50" s="10">
        <f>(COUNTIF(BS50:CB50,"c")+COUNTIF(BS50:CB50,"p"))/4*60</f>
        <v>120</v>
      </c>
      <c r="I50" s="5">
        <v>9.1</v>
      </c>
      <c r="J50" s="5">
        <v>9.1</v>
      </c>
      <c r="BT50" s="5" t="s">
        <v>20</v>
      </c>
      <c r="BU50" s="5" t="s">
        <v>20</v>
      </c>
      <c r="BV50" s="5" t="s">
        <v>20</v>
      </c>
      <c r="BW50" s="5" t="s">
        <v>20</v>
      </c>
      <c r="BX50" s="5" t="s">
        <v>20</v>
      </c>
      <c r="BY50" s="5" t="s">
        <v>20</v>
      </c>
      <c r="BZ50" s="5" t="s">
        <v>20</v>
      </c>
      <c r="CA50" s="5" t="s">
        <v>20</v>
      </c>
    </row>
    <row r="51" spans="1:110" x14ac:dyDescent="0.35">
      <c r="A51" s="17"/>
      <c r="B51" s="5" t="s">
        <v>68</v>
      </c>
      <c r="C51" s="5" t="s">
        <v>69</v>
      </c>
      <c r="D51" s="5" t="s">
        <v>30</v>
      </c>
      <c r="E51" s="3" t="s">
        <v>3</v>
      </c>
      <c r="F51" s="9">
        <f>IF(E51=" ",0,VLOOKUP(E51,$A$1:$B$2,2,FALSE))*(H51/60)</f>
        <v>50</v>
      </c>
      <c r="G51" s="3" t="s">
        <v>20</v>
      </c>
      <c r="H51" s="10">
        <f>(COUNTIF(BT51:DD51,"c")+COUNTIF(CS51:DB51,"p"))/4*60</f>
        <v>150</v>
      </c>
      <c r="I51" s="5">
        <v>7.1</v>
      </c>
      <c r="J51" s="5">
        <v>7.1</v>
      </c>
      <c r="CS51" s="5" t="s">
        <v>21</v>
      </c>
      <c r="CT51" s="5" t="s">
        <v>21</v>
      </c>
      <c r="CU51" s="5" t="s">
        <v>21</v>
      </c>
      <c r="CV51" s="5" t="s">
        <v>21</v>
      </c>
      <c r="CW51" s="5" t="s">
        <v>21</v>
      </c>
      <c r="CX51" s="5" t="s">
        <v>21</v>
      </c>
      <c r="CY51" s="5" t="s">
        <v>21</v>
      </c>
      <c r="CZ51" s="5" t="s">
        <v>21</v>
      </c>
      <c r="DA51" s="5" t="s">
        <v>21</v>
      </c>
      <c r="DB51" s="5" t="s">
        <v>21</v>
      </c>
    </row>
    <row r="52" spans="1:110" ht="15" hidden="1" customHeight="1" x14ac:dyDescent="0.35">
      <c r="A52" s="17"/>
      <c r="D52" s="5" t="s">
        <v>70</v>
      </c>
      <c r="E52" s="3"/>
      <c r="F52" s="9"/>
    </row>
    <row r="53" spans="1:110" x14ac:dyDescent="0.35">
      <c r="A53" s="17"/>
      <c r="B53" s="5" t="s">
        <v>71</v>
      </c>
      <c r="C53" s="5" t="s">
        <v>72</v>
      </c>
      <c r="D53" s="5" t="s">
        <v>73</v>
      </c>
      <c r="E53" s="3" t="s">
        <v>3</v>
      </c>
      <c r="F53" s="9">
        <f>IF(E53=" ",0,VLOOKUP(E53,$A$1:$B$2,2,FALSE))*(H53/60)</f>
        <v>20</v>
      </c>
      <c r="G53" s="3" t="s">
        <v>20</v>
      </c>
      <c r="H53" s="10">
        <f>(COUNTIF(BT53:DD53,"c")+COUNTIF(CX53:DG53,"p"))/4*60</f>
        <v>60</v>
      </c>
      <c r="I53" s="5">
        <v>10.1</v>
      </c>
      <c r="J53" s="5">
        <v>10.1</v>
      </c>
      <c r="DC53" s="5" t="s">
        <v>18</v>
      </c>
      <c r="DD53" s="5" t="s">
        <v>18</v>
      </c>
      <c r="DE53" s="5" t="s">
        <v>18</v>
      </c>
      <c r="DF53" s="5" t="s">
        <v>18</v>
      </c>
    </row>
    <row r="54" spans="1:110" x14ac:dyDescent="0.35">
      <c r="E54" s="3"/>
    </row>
    <row r="55" spans="1:110" x14ac:dyDescent="0.35">
      <c r="E55" s="3"/>
    </row>
    <row r="56" spans="1:110" x14ac:dyDescent="0.35">
      <c r="E56" s="3"/>
    </row>
    <row r="57" spans="1:110" x14ac:dyDescent="0.35">
      <c r="E57" s="3"/>
    </row>
    <row r="58" spans="1:110" x14ac:dyDescent="0.35">
      <c r="E58" s="3"/>
    </row>
    <row r="59" spans="1:110" x14ac:dyDescent="0.35">
      <c r="E59" s="3"/>
    </row>
    <row r="60" spans="1:110" x14ac:dyDescent="0.35">
      <c r="E60" s="3"/>
    </row>
    <row r="61" spans="1:110" x14ac:dyDescent="0.35">
      <c r="E61" s="3"/>
    </row>
    <row r="62" spans="1:110" x14ac:dyDescent="0.35">
      <c r="E62" s="3"/>
    </row>
    <row r="63" spans="1:110" x14ac:dyDescent="0.35">
      <c r="E63" s="3"/>
    </row>
    <row r="64" spans="1:110" x14ac:dyDescent="0.35">
      <c r="E64" s="3"/>
    </row>
    <row r="65" spans="5:5" x14ac:dyDescent="0.35">
      <c r="E65" s="3"/>
    </row>
    <row r="66" spans="5:5" x14ac:dyDescent="0.35">
      <c r="E66" s="3"/>
    </row>
    <row r="67" spans="5:5" x14ac:dyDescent="0.35">
      <c r="E67" s="3"/>
    </row>
    <row r="68" spans="5:5" x14ac:dyDescent="0.35">
      <c r="E68" s="3"/>
    </row>
    <row r="69" spans="5:5" x14ac:dyDescent="0.35">
      <c r="E69" s="3"/>
    </row>
    <row r="70" spans="5:5" x14ac:dyDescent="0.35">
      <c r="E70" s="3"/>
    </row>
    <row r="71" spans="5:5" x14ac:dyDescent="0.35">
      <c r="E71" s="3"/>
    </row>
    <row r="72" spans="5:5" x14ac:dyDescent="0.35">
      <c r="E72" s="3"/>
    </row>
    <row r="73" spans="5:5" x14ac:dyDescent="0.35">
      <c r="E73" s="3"/>
    </row>
    <row r="74" spans="5:5" x14ac:dyDescent="0.35">
      <c r="E74" s="3"/>
    </row>
    <row r="75" spans="5:5" x14ac:dyDescent="0.35">
      <c r="E75" s="3"/>
    </row>
    <row r="76" spans="5:5" x14ac:dyDescent="0.35">
      <c r="E76" s="3"/>
    </row>
    <row r="77" spans="5:5" x14ac:dyDescent="0.35">
      <c r="E77" s="3"/>
    </row>
    <row r="78" spans="5:5" x14ac:dyDescent="0.35">
      <c r="E78" s="3"/>
    </row>
    <row r="79" spans="5:5" x14ac:dyDescent="0.35">
      <c r="E79" s="3"/>
    </row>
    <row r="80" spans="5:5" x14ac:dyDescent="0.35">
      <c r="E80" s="3"/>
    </row>
    <row r="81" spans="5:5" x14ac:dyDescent="0.35">
      <c r="E81" s="3"/>
    </row>
    <row r="82" spans="5:5" x14ac:dyDescent="0.35">
      <c r="E82" s="3"/>
    </row>
    <row r="83" spans="5:5" x14ac:dyDescent="0.35">
      <c r="E83" s="3"/>
    </row>
    <row r="84" spans="5:5" x14ac:dyDescent="0.35">
      <c r="E84" s="3"/>
    </row>
    <row r="85" spans="5:5" x14ac:dyDescent="0.35">
      <c r="E85" s="3"/>
    </row>
    <row r="86" spans="5:5" x14ac:dyDescent="0.35">
      <c r="E86" s="3"/>
    </row>
    <row r="87" spans="5:5" x14ac:dyDescent="0.35">
      <c r="E87" s="3"/>
    </row>
    <row r="88" spans="5:5" x14ac:dyDescent="0.35">
      <c r="E88" s="3"/>
    </row>
    <row r="89" spans="5:5" x14ac:dyDescent="0.35">
      <c r="E89" s="3"/>
    </row>
    <row r="90" spans="5:5" x14ac:dyDescent="0.35">
      <c r="E90" s="3"/>
    </row>
    <row r="91" spans="5:5" x14ac:dyDescent="0.35">
      <c r="E91" s="3"/>
    </row>
    <row r="92" spans="5:5" x14ac:dyDescent="0.35">
      <c r="E92" s="3"/>
    </row>
    <row r="93" spans="5:5" x14ac:dyDescent="0.35">
      <c r="E93" s="3"/>
    </row>
    <row r="94" spans="5:5" x14ac:dyDescent="0.35">
      <c r="E94" s="3"/>
    </row>
    <row r="95" spans="5:5" x14ac:dyDescent="0.35">
      <c r="E95" s="3"/>
    </row>
    <row r="96" spans="5:5" x14ac:dyDescent="0.35">
      <c r="E96" s="3"/>
    </row>
    <row r="97" spans="5:5" x14ac:dyDescent="0.35">
      <c r="E97" s="3"/>
    </row>
    <row r="98" spans="5:5" x14ac:dyDescent="0.35">
      <c r="E98" s="3"/>
    </row>
    <row r="99" spans="5:5" x14ac:dyDescent="0.35">
      <c r="E99" s="3"/>
    </row>
    <row r="100" spans="5:5" x14ac:dyDescent="0.35">
      <c r="E100" s="3"/>
    </row>
    <row r="101" spans="5:5" x14ac:dyDescent="0.35">
      <c r="E101" s="3"/>
    </row>
    <row r="102" spans="5:5" x14ac:dyDescent="0.35">
      <c r="E102" s="3"/>
    </row>
    <row r="103" spans="5:5" x14ac:dyDescent="0.35">
      <c r="E103" s="3"/>
    </row>
    <row r="104" spans="5:5" x14ac:dyDescent="0.35">
      <c r="E104" s="3"/>
    </row>
    <row r="105" spans="5:5" x14ac:dyDescent="0.35">
      <c r="E105" s="3"/>
    </row>
    <row r="106" spans="5:5" x14ac:dyDescent="0.35">
      <c r="E106" s="3"/>
    </row>
    <row r="107" spans="5:5" x14ac:dyDescent="0.35">
      <c r="E107" s="3"/>
    </row>
    <row r="108" spans="5:5" x14ac:dyDescent="0.35">
      <c r="E108" s="3"/>
    </row>
    <row r="109" spans="5:5" x14ac:dyDescent="0.35">
      <c r="E109" s="3"/>
    </row>
    <row r="110" spans="5:5" x14ac:dyDescent="0.35">
      <c r="E110" s="3"/>
    </row>
    <row r="111" spans="5:5" x14ac:dyDescent="0.35">
      <c r="E111" s="3"/>
    </row>
    <row r="112" spans="5:5" x14ac:dyDescent="0.35">
      <c r="E112" s="3"/>
    </row>
    <row r="113" spans="5:5" x14ac:dyDescent="0.35">
      <c r="E113" s="3"/>
    </row>
    <row r="114" spans="5:5" x14ac:dyDescent="0.35">
      <c r="E114" s="3"/>
    </row>
    <row r="115" spans="5:5" x14ac:dyDescent="0.35">
      <c r="E115" s="3"/>
    </row>
    <row r="116" spans="5:5" x14ac:dyDescent="0.35">
      <c r="E116" s="3"/>
    </row>
    <row r="117" spans="5:5" x14ac:dyDescent="0.35">
      <c r="E117" s="3"/>
    </row>
    <row r="118" spans="5:5" x14ac:dyDescent="0.35">
      <c r="E118" s="3"/>
    </row>
  </sheetData>
  <autoFilter ref="G4:G52" xr:uid="{6D5108E6-A31A-B246-AF99-A876D305D446}">
    <filterColumn colId="0">
      <filters>
        <filter val="C"/>
        <filter val="P"/>
      </filters>
    </filterColumn>
  </autoFilter>
  <mergeCells count="31">
    <mergeCell ref="A48:A53"/>
    <mergeCell ref="AE3:AH3"/>
    <mergeCell ref="AI3:AL3"/>
    <mergeCell ref="CQ3:CT3"/>
    <mergeCell ref="CU3:CX3"/>
    <mergeCell ref="AM3:AP3"/>
    <mergeCell ref="AQ3:AT3"/>
    <mergeCell ref="AU3:AX3"/>
    <mergeCell ref="K3:N3"/>
    <mergeCell ref="O3:R3"/>
    <mergeCell ref="S3:V3"/>
    <mergeCell ref="W3:Z3"/>
    <mergeCell ref="AA3:AD3"/>
    <mergeCell ref="AY3:BB3"/>
    <mergeCell ref="BC3:BF3"/>
    <mergeCell ref="BG3:BJ3"/>
    <mergeCell ref="DC3:DF3"/>
    <mergeCell ref="A19:A26"/>
    <mergeCell ref="A42:A47"/>
    <mergeCell ref="A27:A41"/>
    <mergeCell ref="C1:E1"/>
    <mergeCell ref="A5:A18"/>
    <mergeCell ref="CY3:DB3"/>
    <mergeCell ref="BK3:BN3"/>
    <mergeCell ref="BO3:BR3"/>
    <mergeCell ref="BS3:BV3"/>
    <mergeCell ref="BW3:BZ3"/>
    <mergeCell ref="CA3:CD3"/>
    <mergeCell ref="CE3:CH3"/>
    <mergeCell ref="CI3:CL3"/>
    <mergeCell ref="CM3:CP3"/>
  </mergeCells>
  <conditionalFormatting sqref="K5:DB20 K21:AO21 AS21:DB21 K22:DB22 K23:AR23 AT23:AV23 AY23:DB23 K24:DB24 K25:AS25 AU25:DB25 K26:DB26 K27:AT27 AW27:AY27 BC27:DB27 K28:DB37 K38:AW38 AZ38:DB38 K39:AZ39 BC39:BE39 BG39:DB39 K40:BF40 BK40:DB40 K41:DB41 K42:BC42 BG42:DB42 K43:DB43 K44:BF44 BI44:DB44 K45:BG45 BK45:BN45 BW45:DB45 K46:DB47 BO48:BY49 K48:BK50 CA48:DB50 BO50:BQ50 BT50:CA50 K51:DB394">
    <cfRule type="containsText" dxfId="3" priority="3" operator="containsText" text="p">
      <formula>NOT(ISERROR(SEARCH("p",K5)))</formula>
    </cfRule>
    <cfRule type="containsText" dxfId="2" priority="4" operator="containsText" text="c">
      <formula>NOT(ISERROR(SEARCH("c",K5)))</formula>
    </cfRule>
  </conditionalFormatting>
  <conditionalFormatting sqref="DC51:DJ56">
    <cfRule type="containsText" dxfId="1" priority="1" operator="containsText" text="p">
      <formula>NOT(ISERROR(SEARCH("p",DC51)))</formula>
    </cfRule>
    <cfRule type="containsText" dxfId="0" priority="2" operator="containsText" text="c">
      <formula>NOT(ISERROR(SEARCH("c",DC51)))</formula>
    </cfRule>
  </conditionalFormatting>
  <dataValidations count="1">
    <dataValidation type="list" allowBlank="1" showInputMessage="1" showErrorMessage="1" sqref="E5:E51 E53" xr:uid="{F34C7C78-CD63-4AC1-8BCA-9480DC969270}">
      <formula1>$A$2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Liam Sky Panarisi</dc:creator>
  <cp:keywords/>
  <dc:description/>
  <cp:lastModifiedBy>Panarisi Liam Sky (ALLIEVO)</cp:lastModifiedBy>
  <cp:revision/>
  <dcterms:created xsi:type="dcterms:W3CDTF">2023-10-18T11:11:14Z</dcterms:created>
  <dcterms:modified xsi:type="dcterms:W3CDTF">2025-05-04T15:02:52Z</dcterms:modified>
  <cp:category/>
  <cp:contentStatus/>
</cp:coreProperties>
</file>