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7C70254-0BF3-4834-9DE3-18C4839D7273}" xr6:coauthVersionLast="47" xr6:coauthVersionMax="47" xr10:uidLastSave="{00000000-0000-0000-0000-000000000000}"/>
  <bookViews>
    <workbookView xWindow="6045" yWindow="780" windowWidth="17745" windowHeight="14640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" i="2" l="1"/>
  <c r="W43" i="2" s="1"/>
  <c r="X43" i="2" s="1"/>
  <c r="Y43" i="2" s="1"/>
  <c r="U43" i="2"/>
  <c r="V10" i="2"/>
  <c r="W10" i="2"/>
  <c r="X10" i="2"/>
  <c r="Y10" i="2" s="1"/>
  <c r="W97" i="2"/>
  <c r="X97" i="2"/>
  <c r="Y97" i="2"/>
  <c r="V97" i="2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I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I4" i="1"/>
  <c r="I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<sst xmlns="http://schemas.openxmlformats.org/spreadsheetml/2006/main" count="140" uniqueCount="123">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</sst>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A2" sqref="A2"/>
    </sheetView>
  </sheetViews>
  <sheetFormatPr defaultRowHeight="14.25" x14ac:dyDescent="0.2"/>
  <cols>
    <col min="1" max="8" width="9.140625" style="11"/>
    <col min="9" max="9" width="10.5703125" style="11" bestFit="1" customWidth="1"/>
    <col min="10" max="16384" width="9.140625" style="11"/>
  </cols>
  <sheetData>
    <row r="1" spans="1:10" ht="15" x14ac:dyDescent="0.25">
      <c r="A1" s="10" t="s">
        <v>0</v>
      </c>
    </row>
    <row r="2" spans="1:10" x14ac:dyDescent="0.2">
      <c r="B2" s="11" t="s">
        <v>106</v>
      </c>
      <c r="H2" s="11" t="s">
        <v>1</v>
      </c>
      <c r="I2" s="1">
        <v>175</v>
      </c>
    </row>
    <row r="3" spans="1:10" x14ac:dyDescent="0.2">
      <c r="B3" s="11" t="s">
        <v>91</v>
      </c>
      <c r="H3" s="11" t="s">
        <v>2</v>
      </c>
      <c r="I3" s="1">
        <v>12250</v>
      </c>
      <c r="J3" s="11" t="s">
        <v>25</v>
      </c>
    </row>
    <row r="4" spans="1:10" x14ac:dyDescent="0.2">
      <c r="B4" s="11" t="s">
        <v>94</v>
      </c>
      <c r="H4" s="11" t="s">
        <v>3</v>
      </c>
      <c r="I4" s="1">
        <f>I3*I2</f>
        <v>2143750</v>
      </c>
    </row>
    <row r="5" spans="1:10" x14ac:dyDescent="0.2">
      <c r="B5" s="1" t="s">
        <v>95</v>
      </c>
      <c r="H5" s="11" t="s">
        <v>4</v>
      </c>
      <c r="I5" s="1">
        <f>23466+72191</f>
        <v>95657</v>
      </c>
      <c r="J5" s="11" t="s">
        <v>25</v>
      </c>
    </row>
    <row r="6" spans="1:10" x14ac:dyDescent="0.2">
      <c r="B6" s="11" t="s">
        <v>109</v>
      </c>
      <c r="H6" s="11" t="s">
        <v>5</v>
      </c>
      <c r="I6" s="1">
        <v>10883</v>
      </c>
      <c r="J6" s="11" t="s">
        <v>25</v>
      </c>
    </row>
    <row r="7" spans="1:10" x14ac:dyDescent="0.2">
      <c r="B7" s="11" t="s">
        <v>113</v>
      </c>
      <c r="H7" s="11" t="s">
        <v>6</v>
      </c>
      <c r="I7" s="1">
        <f>I4+I6-I5</f>
        <v>2058976</v>
      </c>
    </row>
    <row r="8" spans="1:10" x14ac:dyDescent="0.2">
      <c r="B8" s="11" t="s">
        <v>115</v>
      </c>
    </row>
    <row r="10" spans="1:10" x14ac:dyDescent="0.2">
      <c r="B10" s="11" t="s">
        <v>96</v>
      </c>
    </row>
    <row r="11" spans="1:10" x14ac:dyDescent="0.2">
      <c r="B11" s="12"/>
    </row>
    <row r="12" spans="1:10" x14ac:dyDescent="0.2">
      <c r="B12" s="12" t="s">
        <v>110</v>
      </c>
    </row>
    <row r="13" spans="1:10" x14ac:dyDescent="0.2">
      <c r="B13" s="4" t="s">
        <v>111</v>
      </c>
    </row>
    <row r="14" spans="1:10" x14ac:dyDescent="0.2">
      <c r="B14" s="4" t="s">
        <v>112</v>
      </c>
      <c r="C14" s="4"/>
    </row>
    <row r="15" spans="1:10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workbookViewId="0">
      <pane xSplit="1" ySplit="1" topLeftCell="R84" activePane="bottomRight" state="frozen"/>
      <selection pane="topRight" activeCell="B1" sqref="B1"/>
      <selection pane="bottomLeft" activeCell="A2" sqref="A2"/>
      <selection pane="bottomRight" activeCell="AC97" sqref="AC97"/>
    </sheetView>
  </sheetViews>
  <sheetFormatPr defaultRowHeight="14.2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39</v>
      </c>
      <c r="C1" s="1" t="s">
        <v>40</v>
      </c>
      <c r="D1" s="1" t="s">
        <v>41</v>
      </c>
      <c r="E1" s="1" t="s">
        <v>42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92</v>
      </c>
      <c r="M1" s="1" t="s">
        <v>93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ht="15" x14ac:dyDescent="0.25">
      <c r="A2" s="1" t="s">
        <v>101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15" x14ac:dyDescent="0.25">
      <c r="A3" s="1" t="s">
        <v>102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15" x14ac:dyDescent="0.25">
      <c r="A4" s="1" t="s">
        <v>103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 t="s">
        <v>116</v>
      </c>
      <c r="Q4" s="2" t="s">
        <v>117</v>
      </c>
      <c r="R4" s="2" t="s">
        <v>118</v>
      </c>
      <c r="S4" s="2"/>
      <c r="T4" s="2"/>
      <c r="U4" s="2"/>
      <c r="V4" s="2"/>
      <c r="W4" s="2"/>
      <c r="X4" s="2"/>
      <c r="Y4" s="2"/>
    </row>
    <row r="5" spans="1:30" ht="15" x14ac:dyDescent="0.25">
      <c r="A5" s="1" t="s">
        <v>97</v>
      </c>
      <c r="B5" s="3"/>
      <c r="D5" s="3"/>
      <c r="E5" s="1">
        <v>26730</v>
      </c>
      <c r="F5" s="3"/>
      <c r="I5" s="1">
        <v>32826</v>
      </c>
      <c r="J5" s="3"/>
      <c r="O5" s="5" t="s">
        <v>51</v>
      </c>
      <c r="P5" s="6">
        <v>2.0099999999999998</v>
      </c>
      <c r="Q5" s="1" t="s">
        <v>119</v>
      </c>
      <c r="R5" s="4"/>
      <c r="S5" s="2"/>
      <c r="T5" s="2"/>
      <c r="U5" s="2"/>
      <c r="V5" s="2"/>
      <c r="W5" s="2"/>
      <c r="X5" s="2"/>
      <c r="Y5" s="2"/>
    </row>
    <row r="6" spans="1:30" ht="15" x14ac:dyDescent="0.25">
      <c r="A6" s="1" t="s">
        <v>98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 t="s">
        <v>51</v>
      </c>
      <c r="P6" s="6">
        <v>2.2400000000000002</v>
      </c>
      <c r="R6" s="2" t="s">
        <v>120</v>
      </c>
      <c r="S6" s="2"/>
      <c r="T6" s="2"/>
      <c r="U6" s="2"/>
      <c r="V6" s="2"/>
      <c r="W6" s="2"/>
      <c r="X6" s="2"/>
      <c r="Y6" s="2"/>
    </row>
    <row r="7" spans="1:30" ht="15" x14ac:dyDescent="0.25">
      <c r="A7" s="1" t="s">
        <v>99</v>
      </c>
      <c r="B7" s="3"/>
      <c r="D7" s="3"/>
      <c r="E7" s="1">
        <v>-863</v>
      </c>
      <c r="F7" s="3"/>
      <c r="I7" s="1">
        <v>-1174</v>
      </c>
      <c r="O7" s="3" t="s">
        <v>51</v>
      </c>
      <c r="P7" s="6">
        <v>2.11</v>
      </c>
      <c r="Q7" s="1" t="s">
        <v>121</v>
      </c>
      <c r="R7" s="2"/>
      <c r="S7" s="2"/>
      <c r="T7" s="2"/>
      <c r="U7" s="2"/>
      <c r="V7" s="2"/>
      <c r="W7" s="2"/>
      <c r="X7" s="2"/>
      <c r="Y7" s="2"/>
    </row>
    <row r="8" spans="1:30" ht="15" x14ac:dyDescent="0.25">
      <c r="A8" s="1" t="s">
        <v>100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ht="15" x14ac:dyDescent="0.25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ht="15" x14ac:dyDescent="0.25">
      <c r="A10" s="1" t="s">
        <v>114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ht="15" x14ac:dyDescent="0.25">
      <c r="A11" s="1" t="s">
        <v>88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ht="15" x14ac:dyDescent="0.25">
      <c r="A12" s="1" t="s">
        <v>89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122</v>
      </c>
      <c r="T12" s="1">
        <v>183323</v>
      </c>
      <c r="U12" s="4"/>
      <c r="V12" s="4"/>
      <c r="W12" s="4"/>
      <c r="X12" s="4"/>
      <c r="Y12" s="4"/>
    </row>
    <row r="13" spans="1:30" ht="15" x14ac:dyDescent="0.25">
      <c r="A13" s="1" t="s">
        <v>108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ht="15" x14ac:dyDescent="0.25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33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34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35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37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104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36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14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ht="15" x14ac:dyDescent="0.25">
      <c r="A22" s="3" t="s">
        <v>7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8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9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10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11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12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49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48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13</v>
      </c>
      <c r="J30" s="1">
        <f>I56*$AB$96/4</f>
        <v>1271.6099999999999</v>
      </c>
      <c r="U30" s="1">
        <f>T56*$AB$96</f>
        <v>5086.4399999999996</v>
      </c>
      <c r="V30" s="1">
        <f>U56*$AB$96</f>
        <v>11990.811918479372</v>
      </c>
      <c r="W30" s="1">
        <f>V56*$AB$96</f>
        <v>20483.914358749375</v>
      </c>
      <c r="X30" s="1">
        <f>W56*$AB$96</f>
        <v>30659.075391660339</v>
      </c>
      <c r="Y30" s="1">
        <f>X56*$AB$96</f>
        <v>42797.207170343136</v>
      </c>
    </row>
    <row r="31" spans="1:25" x14ac:dyDescent="0.2">
      <c r="A31" s="1" t="s">
        <v>14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16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31799.584490254892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142065.26581233274</v>
      </c>
      <c r="V32" s="1">
        <f t="shared" si="56"/>
        <v>174755.19424423878</v>
      </c>
      <c r="W32" s="1">
        <f t="shared" si="56"/>
        <v>209365.45335207746</v>
      </c>
      <c r="X32" s="1">
        <f t="shared" si="56"/>
        <v>249755.79791528374</v>
      </c>
      <c r="Y32" s="1">
        <f t="shared" si="56"/>
        <v>296876.18623785634</v>
      </c>
    </row>
    <row r="33" spans="1:219" x14ac:dyDescent="0.2">
      <c r="A33" s="1" t="s">
        <v>15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6041.9210531484296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26992.400504343223</v>
      </c>
      <c r="V33" s="1">
        <f>V32*V40</f>
        <v>33203.486906405371</v>
      </c>
      <c r="W33" s="1">
        <f>W32*W40</f>
        <v>39779.436136894714</v>
      </c>
      <c r="X33" s="1">
        <f>X32*X40</f>
        <v>47453.60160390391</v>
      </c>
      <c r="Y33" s="1">
        <f>Y32*Y40</f>
        <v>56406.475385192702</v>
      </c>
    </row>
    <row r="34" spans="1:219" s="3" customFormat="1" ht="15" x14ac:dyDescent="0.25">
      <c r="A34" s="3" t="s">
        <v>17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25757.663437106465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115072.86530798952</v>
      </c>
      <c r="V34" s="3">
        <f t="shared" si="60"/>
        <v>141551.70733783342</v>
      </c>
      <c r="W34" s="3">
        <f t="shared" si="60"/>
        <v>169586.01721518274</v>
      </c>
      <c r="X34" s="3">
        <f t="shared" si="60"/>
        <v>202302.19631137984</v>
      </c>
      <c r="Y34" s="3">
        <f t="shared" si="60"/>
        <v>240469.71085266364</v>
      </c>
      <c r="Z34" s="3">
        <f t="shared" ref="Z34:BE34" si="61">Y34*(1+$AB$97)</f>
        <v>242874.40796119027</v>
      </c>
      <c r="AA34" s="3">
        <f t="shared" si="61"/>
        <v>245303.15204080218</v>
      </c>
      <c r="AB34" s="3">
        <f t="shared" si="61"/>
        <v>247756.1835612102</v>
      </c>
      <c r="AC34" s="3">
        <f t="shared" si="61"/>
        <v>250233.74539682231</v>
      </c>
      <c r="AD34" s="3">
        <f t="shared" si="61"/>
        <v>252736.08285079052</v>
      </c>
      <c r="AE34" s="3">
        <f t="shared" si="61"/>
        <v>255263.44367929842</v>
      </c>
      <c r="AF34" s="3">
        <f t="shared" si="61"/>
        <v>257816.0781160914</v>
      </c>
      <c r="AG34" s="3">
        <f t="shared" si="61"/>
        <v>260394.23889725233</v>
      </c>
      <c r="AH34" s="3">
        <f t="shared" si="61"/>
        <v>262998.18128622486</v>
      </c>
      <c r="AI34" s="3">
        <f t="shared" si="61"/>
        <v>265628.16309908713</v>
      </c>
      <c r="AJ34" s="3">
        <f t="shared" si="61"/>
        <v>268284.44473007799</v>
      </c>
      <c r="AK34" s="3">
        <f t="shared" si="61"/>
        <v>270967.28917737876</v>
      </c>
      <c r="AL34" s="3">
        <f t="shared" si="61"/>
        <v>273676.96206915256</v>
      </c>
      <c r="AM34" s="3">
        <f t="shared" si="61"/>
        <v>276413.73168984411</v>
      </c>
      <c r="AN34" s="3">
        <f t="shared" si="61"/>
        <v>279177.86900674255</v>
      </c>
      <c r="AO34" s="3">
        <f t="shared" si="61"/>
        <v>281969.64769680996</v>
      </c>
      <c r="AP34" s="3">
        <f t="shared" si="61"/>
        <v>284789.34417377808</v>
      </c>
      <c r="AQ34" s="3">
        <f t="shared" si="61"/>
        <v>287637.23761551589</v>
      </c>
      <c r="AR34" s="3">
        <f t="shared" si="61"/>
        <v>290513.60999167105</v>
      </c>
      <c r="AS34" s="3">
        <f t="shared" si="61"/>
        <v>293418.74609158776</v>
      </c>
      <c r="AT34" s="3">
        <f t="shared" si="61"/>
        <v>296352.93355250364</v>
      </c>
      <c r="AU34" s="3">
        <f t="shared" si="61"/>
        <v>299316.46288802871</v>
      </c>
      <c r="AV34" s="3">
        <f t="shared" si="61"/>
        <v>302309.62751690898</v>
      </c>
      <c r="AW34" s="3">
        <f t="shared" si="61"/>
        <v>305332.72379207809</v>
      </c>
      <c r="AX34" s="3">
        <f t="shared" si="61"/>
        <v>308386.05102999887</v>
      </c>
      <c r="AY34" s="3">
        <f t="shared" si="61"/>
        <v>311469.91154029884</v>
      </c>
      <c r="AZ34" s="3">
        <f t="shared" si="61"/>
        <v>314584.61065570184</v>
      </c>
      <c r="BA34" s="3">
        <f t="shared" si="61"/>
        <v>317730.45676225884</v>
      </c>
      <c r="BB34" s="3">
        <f t="shared" si="61"/>
        <v>320907.76132988144</v>
      </c>
      <c r="BC34" s="3">
        <f t="shared" si="61"/>
        <v>324116.83894318028</v>
      </c>
      <c r="BD34" s="3">
        <f t="shared" si="61"/>
        <v>327358.00733261206</v>
      </c>
      <c r="BE34" s="3">
        <f t="shared" si="61"/>
        <v>330631.58740593819</v>
      </c>
      <c r="BF34" s="3">
        <f t="shared" ref="BF34:CK34" si="62">BE34*(1+$AB$97)</f>
        <v>333937.90327999758</v>
      </c>
      <c r="BG34" s="3">
        <f t="shared" si="62"/>
        <v>337277.28231279756</v>
      </c>
      <c r="BH34" s="3">
        <f t="shared" si="62"/>
        <v>340650.05513592553</v>
      </c>
      <c r="BI34" s="3">
        <f t="shared" si="62"/>
        <v>344056.5556872848</v>
      </c>
      <c r="BJ34" s="3">
        <f t="shared" si="62"/>
        <v>347497.12124415766</v>
      </c>
      <c r="BK34" s="3">
        <f t="shared" si="62"/>
        <v>350972.09245659923</v>
      </c>
      <c r="BL34" s="3">
        <f t="shared" si="62"/>
        <v>354481.81338116521</v>
      </c>
      <c r="BM34" s="3">
        <f t="shared" si="62"/>
        <v>358026.63151497685</v>
      </c>
      <c r="BN34" s="3">
        <f t="shared" si="62"/>
        <v>361606.89783012663</v>
      </c>
      <c r="BO34" s="3">
        <f t="shared" si="62"/>
        <v>365222.96680842788</v>
      </c>
      <c r="BP34" s="3">
        <f t="shared" si="62"/>
        <v>368875.19647651218</v>
      </c>
      <c r="BQ34" s="3">
        <f t="shared" si="62"/>
        <v>372563.94844127732</v>
      </c>
      <c r="BR34" s="3">
        <f t="shared" si="62"/>
        <v>376289.58792569011</v>
      </c>
      <c r="BS34" s="3">
        <f t="shared" si="62"/>
        <v>380052.483804947</v>
      </c>
      <c r="BT34" s="3">
        <f t="shared" si="62"/>
        <v>383853.00864299649</v>
      </c>
      <c r="BU34" s="3">
        <f t="shared" si="62"/>
        <v>387691.53872942645</v>
      </c>
      <c r="BV34" s="3">
        <f t="shared" si="62"/>
        <v>391568.45411672071</v>
      </c>
      <c r="BW34" s="3">
        <f t="shared" si="62"/>
        <v>395484.13865788793</v>
      </c>
      <c r="BX34" s="3">
        <f t="shared" si="62"/>
        <v>399438.98004446679</v>
      </c>
      <c r="BY34" s="3">
        <f t="shared" si="62"/>
        <v>403433.36984491145</v>
      </c>
      <c r="BZ34" s="3">
        <f t="shared" si="62"/>
        <v>407467.70354336058</v>
      </c>
      <c r="CA34" s="3">
        <f t="shared" si="62"/>
        <v>411542.38057879417</v>
      </c>
      <c r="CB34" s="3">
        <f t="shared" si="62"/>
        <v>415657.80438458209</v>
      </c>
      <c r="CC34" s="3">
        <f t="shared" si="62"/>
        <v>419814.38242842793</v>
      </c>
      <c r="CD34" s="3">
        <f t="shared" si="62"/>
        <v>424012.52625271218</v>
      </c>
      <c r="CE34" s="3">
        <f t="shared" si="62"/>
        <v>428252.65151523933</v>
      </c>
      <c r="CF34" s="3">
        <f t="shared" si="62"/>
        <v>432535.17803039175</v>
      </c>
      <c r="CG34" s="3">
        <f t="shared" si="62"/>
        <v>436860.52981069568</v>
      </c>
      <c r="CH34" s="3">
        <f t="shared" si="62"/>
        <v>441229.13510880264</v>
      </c>
      <c r="CI34" s="3">
        <f t="shared" si="62"/>
        <v>445641.42645989067</v>
      </c>
      <c r="CJ34" s="3">
        <f t="shared" si="62"/>
        <v>450097.84072448959</v>
      </c>
      <c r="CK34" s="3">
        <f t="shared" si="62"/>
        <v>454598.81913173449</v>
      </c>
      <c r="CL34" s="3">
        <f t="shared" ref="CL34:DQ34" si="63">CK34*(1+$AB$97)</f>
        <v>459144.80732305185</v>
      </c>
      <c r="CM34" s="3">
        <f t="shared" si="63"/>
        <v>463736.25539628236</v>
      </c>
      <c r="CN34" s="3">
        <f t="shared" si="63"/>
        <v>468373.61795024521</v>
      </c>
      <c r="CO34" s="3">
        <f t="shared" si="63"/>
        <v>473057.35412974766</v>
      </c>
      <c r="CP34" s="3">
        <f t="shared" si="63"/>
        <v>477787.92767104512</v>
      </c>
      <c r="CQ34" s="3">
        <f t="shared" si="63"/>
        <v>482565.80694775557</v>
      </c>
      <c r="CR34" s="3">
        <f t="shared" si="63"/>
        <v>487391.4650172331</v>
      </c>
      <c r="CS34" s="3">
        <f t="shared" si="63"/>
        <v>492265.37966740545</v>
      </c>
      <c r="CT34" s="3">
        <f t="shared" si="63"/>
        <v>497188.03346407949</v>
      </c>
      <c r="CU34" s="3">
        <f t="shared" si="63"/>
        <v>502159.91379872028</v>
      </c>
      <c r="CV34" s="3">
        <f t="shared" si="63"/>
        <v>507181.51293670747</v>
      </c>
      <c r="CW34" s="3">
        <f t="shared" si="63"/>
        <v>512253.32806607452</v>
      </c>
      <c r="CX34" s="3">
        <f t="shared" si="63"/>
        <v>517375.86134673527</v>
      </c>
      <c r="CY34" s="3">
        <f t="shared" si="63"/>
        <v>522549.6199602026</v>
      </c>
      <c r="CZ34" s="3">
        <f t="shared" si="63"/>
        <v>527775.11615980463</v>
      </c>
      <c r="DA34" s="3">
        <f t="shared" si="63"/>
        <v>533052.86732140265</v>
      </c>
      <c r="DB34" s="3">
        <f t="shared" si="63"/>
        <v>538383.39599461667</v>
      </c>
      <c r="DC34" s="3">
        <f t="shared" si="63"/>
        <v>543767.22995456285</v>
      </c>
      <c r="DD34" s="3">
        <f t="shared" si="63"/>
        <v>549204.90225410846</v>
      </c>
      <c r="DE34" s="3">
        <f t="shared" si="63"/>
        <v>554696.95127664949</v>
      </c>
      <c r="DF34" s="3">
        <f t="shared" si="63"/>
        <v>560243.92078941595</v>
      </c>
      <c r="DG34" s="3">
        <f t="shared" si="63"/>
        <v>565846.35999731009</v>
      </c>
      <c r="DH34" s="3">
        <f t="shared" si="63"/>
        <v>571504.82359728322</v>
      </c>
      <c r="DI34" s="3">
        <f t="shared" si="63"/>
        <v>577219.8718332561</v>
      </c>
      <c r="DJ34" s="3">
        <f t="shared" si="63"/>
        <v>582992.07055158867</v>
      </c>
      <c r="DK34" s="3">
        <f t="shared" si="63"/>
        <v>588821.99125710456</v>
      </c>
      <c r="DL34" s="3">
        <f t="shared" si="63"/>
        <v>594710.21116967557</v>
      </c>
      <c r="DM34" s="3">
        <f t="shared" si="63"/>
        <v>600657.31328137231</v>
      </c>
      <c r="DN34" s="3">
        <f t="shared" si="63"/>
        <v>606663.88641418598</v>
      </c>
      <c r="DO34" s="3">
        <f t="shared" si="63"/>
        <v>612730.52527832787</v>
      </c>
      <c r="DP34" s="3">
        <f t="shared" si="63"/>
        <v>618857.8305311111</v>
      </c>
      <c r="DQ34" s="3">
        <f t="shared" si="63"/>
        <v>625046.40883642226</v>
      </c>
      <c r="DR34" s="3">
        <f t="shared" ref="DR34:EW34" si="64">DQ34*(1+$AB$97)</f>
        <v>631296.87292478653</v>
      </c>
      <c r="DS34" s="3">
        <f t="shared" si="64"/>
        <v>637609.84165403445</v>
      </c>
      <c r="DT34" s="3">
        <f t="shared" si="64"/>
        <v>643985.94007057475</v>
      </c>
      <c r="DU34" s="3">
        <f t="shared" si="64"/>
        <v>650425.79947128054</v>
      </c>
      <c r="DV34" s="3">
        <f t="shared" si="64"/>
        <v>656930.05746599333</v>
      </c>
      <c r="DW34" s="3">
        <f t="shared" si="64"/>
        <v>663499.35804065329</v>
      </c>
      <c r="DX34" s="3">
        <f t="shared" si="64"/>
        <v>670134.35162105982</v>
      </c>
      <c r="DY34" s="3">
        <f t="shared" si="64"/>
        <v>676835.69513727038</v>
      </c>
      <c r="DZ34" s="3">
        <f t="shared" si="64"/>
        <v>683604.05208864307</v>
      </c>
      <c r="EA34" s="3">
        <f t="shared" si="64"/>
        <v>690440.0926095295</v>
      </c>
      <c r="EB34" s="3">
        <f t="shared" si="64"/>
        <v>697344.49353562482</v>
      </c>
      <c r="EC34" s="3">
        <f t="shared" si="64"/>
        <v>704317.93847098108</v>
      </c>
      <c r="ED34" s="3">
        <f t="shared" si="64"/>
        <v>711361.11785569089</v>
      </c>
      <c r="EE34" s="3">
        <f t="shared" si="64"/>
        <v>718474.72903424781</v>
      </c>
      <c r="EF34" s="3">
        <f t="shared" si="64"/>
        <v>725659.47632459027</v>
      </c>
      <c r="EG34" s="3">
        <f t="shared" si="64"/>
        <v>732916.07108783617</v>
      </c>
      <c r="EH34" s="3">
        <f t="shared" si="64"/>
        <v>740245.23179871449</v>
      </c>
      <c r="EI34" s="3">
        <f t="shared" si="64"/>
        <v>747647.6841167016</v>
      </c>
      <c r="EJ34" s="3">
        <f t="shared" si="64"/>
        <v>755124.16095786856</v>
      </c>
      <c r="EK34" s="3">
        <f t="shared" si="64"/>
        <v>762675.40256744728</v>
      </c>
      <c r="EL34" s="3">
        <f t="shared" si="64"/>
        <v>770302.1565931217</v>
      </c>
      <c r="EM34" s="3">
        <f t="shared" si="64"/>
        <v>778005.17815905297</v>
      </c>
      <c r="EN34" s="3">
        <f t="shared" si="64"/>
        <v>785785.22994064353</v>
      </c>
      <c r="EO34" s="3">
        <f t="shared" si="64"/>
        <v>793643.08224004996</v>
      </c>
      <c r="EP34" s="3">
        <f t="shared" si="64"/>
        <v>801579.51306245045</v>
      </c>
      <c r="EQ34" s="3">
        <f t="shared" si="64"/>
        <v>809595.308193075</v>
      </c>
      <c r="ER34" s="3">
        <f t="shared" si="64"/>
        <v>817691.26127500576</v>
      </c>
      <c r="ES34" s="3">
        <f t="shared" si="64"/>
        <v>825868.17388775584</v>
      </c>
      <c r="ET34" s="3">
        <f t="shared" si="64"/>
        <v>834126.85562663339</v>
      </c>
      <c r="EU34" s="3">
        <f t="shared" si="64"/>
        <v>842468.12418289972</v>
      </c>
      <c r="EV34" s="3">
        <f t="shared" si="64"/>
        <v>850892.80542472866</v>
      </c>
      <c r="EW34" s="3">
        <f t="shared" si="64"/>
        <v>859401.73347897595</v>
      </c>
      <c r="EX34" s="3">
        <f t="shared" ref="EX34:GC34" si="65">EW34*(1+$AB$97)</f>
        <v>867995.75081376568</v>
      </c>
      <c r="EY34" s="3">
        <f t="shared" si="65"/>
        <v>876675.70832190337</v>
      </c>
      <c r="EZ34" s="3">
        <f t="shared" si="65"/>
        <v>885442.46540512238</v>
      </c>
      <c r="FA34" s="3">
        <f t="shared" si="65"/>
        <v>894296.89005917357</v>
      </c>
      <c r="FB34" s="3">
        <f t="shared" si="65"/>
        <v>903239.85895976529</v>
      </c>
      <c r="FC34" s="3">
        <f t="shared" si="65"/>
        <v>912272.25754936296</v>
      </c>
      <c r="FD34" s="3">
        <f t="shared" si="65"/>
        <v>921394.98012485658</v>
      </c>
      <c r="FE34" s="3">
        <f t="shared" si="65"/>
        <v>930608.92992610519</v>
      </c>
      <c r="FF34" s="3">
        <f t="shared" si="65"/>
        <v>939915.0192253663</v>
      </c>
      <c r="FG34" s="3">
        <f t="shared" si="65"/>
        <v>949314.16941761994</v>
      </c>
      <c r="FH34" s="3">
        <f t="shared" si="65"/>
        <v>958807.31111179618</v>
      </c>
      <c r="FI34" s="3">
        <f t="shared" si="65"/>
        <v>968395.38422291412</v>
      </c>
      <c r="FJ34" s="3">
        <f t="shared" si="65"/>
        <v>978079.33806514321</v>
      </c>
      <c r="FK34" s="3">
        <f t="shared" si="65"/>
        <v>987860.1314457946</v>
      </c>
      <c r="FL34" s="3">
        <f t="shared" si="65"/>
        <v>997738.73276025255</v>
      </c>
      <c r="FM34" s="3">
        <f t="shared" si="65"/>
        <v>1007716.120087855</v>
      </c>
      <c r="FN34" s="3">
        <f t="shared" si="65"/>
        <v>1017793.2812887336</v>
      </c>
      <c r="FO34" s="3">
        <f t="shared" si="65"/>
        <v>1027971.2141016209</v>
      </c>
      <c r="FP34" s="3">
        <f t="shared" si="65"/>
        <v>1038250.9262426372</v>
      </c>
      <c r="FQ34" s="3">
        <f t="shared" si="65"/>
        <v>1048633.4355050635</v>
      </c>
      <c r="FR34" s="3">
        <f t="shared" si="65"/>
        <v>1059119.7698601142</v>
      </c>
      <c r="FS34" s="3">
        <f t="shared" si="65"/>
        <v>1069710.9675587153</v>
      </c>
      <c r="FT34" s="3">
        <f t="shared" si="65"/>
        <v>1080408.0772343024</v>
      </c>
      <c r="FU34" s="3">
        <f t="shared" si="65"/>
        <v>1091212.1580066455</v>
      </c>
      <c r="FV34" s="3">
        <f t="shared" si="65"/>
        <v>1102124.2795867119</v>
      </c>
      <c r="FW34" s="3">
        <f t="shared" si="65"/>
        <v>1113145.522382579</v>
      </c>
      <c r="FX34" s="3">
        <f t="shared" si="65"/>
        <v>1124276.9776064048</v>
      </c>
      <c r="FY34" s="3">
        <f t="shared" si="65"/>
        <v>1135519.7473824688</v>
      </c>
      <c r="FZ34" s="3">
        <f t="shared" si="65"/>
        <v>1146874.9448562935</v>
      </c>
      <c r="GA34" s="3">
        <f t="shared" si="65"/>
        <v>1158343.6943048565</v>
      </c>
      <c r="GB34" s="3">
        <f t="shared" si="65"/>
        <v>1169927.1312479051</v>
      </c>
      <c r="GC34" s="3">
        <f t="shared" si="65"/>
        <v>1181626.4025603842</v>
      </c>
      <c r="GD34" s="3">
        <f t="shared" ref="GD34:HK34" si="66">GC34*(1+$AB$97)</f>
        <v>1193442.6665859881</v>
      </c>
      <c r="GE34" s="3">
        <f t="shared" si="66"/>
        <v>1205377.0932518481</v>
      </c>
      <c r="GF34" s="3">
        <f t="shared" si="66"/>
        <v>1217430.8641843665</v>
      </c>
      <c r="GG34" s="3">
        <f t="shared" si="66"/>
        <v>1229605.1728262103</v>
      </c>
      <c r="GH34" s="3">
        <f t="shared" si="66"/>
        <v>1241901.2245544724</v>
      </c>
      <c r="GI34" s="3">
        <f t="shared" si="66"/>
        <v>1254320.2368000171</v>
      </c>
      <c r="GJ34" s="3">
        <f t="shared" si="66"/>
        <v>1266863.4391680174</v>
      </c>
      <c r="GK34" s="3">
        <f t="shared" si="66"/>
        <v>1279532.0735596975</v>
      </c>
      <c r="GL34" s="3">
        <f t="shared" si="66"/>
        <v>1292327.3942952945</v>
      </c>
      <c r="GM34" s="3">
        <f t="shared" si="66"/>
        <v>1305250.6682382475</v>
      </c>
      <c r="GN34" s="3">
        <f t="shared" si="66"/>
        <v>1318303.1749206299</v>
      </c>
      <c r="GO34" s="3">
        <f t="shared" si="66"/>
        <v>1331486.2066698363</v>
      </c>
      <c r="GP34" s="3">
        <f t="shared" si="66"/>
        <v>1344801.0687365346</v>
      </c>
      <c r="GQ34" s="3">
        <f t="shared" si="66"/>
        <v>1358249.0794239</v>
      </c>
      <c r="GR34" s="3">
        <f t="shared" si="66"/>
        <v>1371831.5702181391</v>
      </c>
      <c r="GS34" s="3">
        <f t="shared" si="66"/>
        <v>1385549.8859203204</v>
      </c>
      <c r="GT34" s="3">
        <f t="shared" si="66"/>
        <v>1399405.3847795236</v>
      </c>
      <c r="GU34" s="3">
        <f t="shared" si="66"/>
        <v>1413399.4386273189</v>
      </c>
      <c r="GV34" s="3">
        <f t="shared" si="66"/>
        <v>1427533.4330135921</v>
      </c>
      <c r="GW34" s="3">
        <f t="shared" si="66"/>
        <v>1441808.7673437281</v>
      </c>
      <c r="GX34" s="3">
        <f t="shared" si="66"/>
        <v>1456226.8550171654</v>
      </c>
      <c r="GY34" s="3">
        <f t="shared" si="66"/>
        <v>1470789.1235673372</v>
      </c>
      <c r="GZ34" s="3">
        <f t="shared" si="66"/>
        <v>1485497.0148030105</v>
      </c>
      <c r="HA34" s="3">
        <f t="shared" si="66"/>
        <v>1500351.9849510407</v>
      </c>
      <c r="HB34" s="3">
        <f t="shared" si="66"/>
        <v>1515355.5048005511</v>
      </c>
      <c r="HC34" s="3">
        <f t="shared" si="66"/>
        <v>1530509.0598485565</v>
      </c>
      <c r="HD34" s="3">
        <f t="shared" si="66"/>
        <v>1545814.1504470422</v>
      </c>
      <c r="HE34" s="3">
        <f t="shared" si="66"/>
        <v>1561272.2919515127</v>
      </c>
      <c r="HF34" s="3">
        <f t="shared" si="66"/>
        <v>1576885.0148710278</v>
      </c>
      <c r="HG34" s="3">
        <f t="shared" si="66"/>
        <v>1592653.865019738</v>
      </c>
      <c r="HH34" s="3">
        <f t="shared" si="66"/>
        <v>1608580.4036699354</v>
      </c>
      <c r="HI34" s="3">
        <f t="shared" si="66"/>
        <v>1624666.2077066349</v>
      </c>
      <c r="HJ34" s="3">
        <f t="shared" si="66"/>
        <v>1640912.8697837011</v>
      </c>
      <c r="HK34" s="3">
        <f t="shared" si="66"/>
        <v>1657321.9984815381</v>
      </c>
    </row>
    <row r="35" spans="1:219" s="3" customFormat="1" ht="15" x14ac:dyDescent="0.25">
      <c r="A35" s="1" t="s">
        <v>51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2.1026664030290991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9.2095130298511023</v>
      </c>
      <c r="V35" s="7">
        <f t="shared" ref="V35" si="71">V34/V36</f>
        <v>11.10653730808664</v>
      </c>
      <c r="W35" s="7">
        <f t="shared" ref="W35" si="72">W34/W36</f>
        <v>13.045280950918063</v>
      </c>
      <c r="X35" s="7">
        <f t="shared" ref="X35" si="73">X34/X36</f>
        <v>15.256812958153976</v>
      </c>
      <c r="Y35" s="7">
        <f t="shared" ref="Y35" si="74">Y34/Y36</f>
        <v>17.779659261236631</v>
      </c>
    </row>
    <row r="36" spans="1:219" s="3" customFormat="1" ht="15" x14ac:dyDescent="0.25">
      <c r="A36" s="1" t="s">
        <v>2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</row>
    <row r="37" spans="1:219" s="3" customFormat="1" ht="15" x14ac:dyDescent="0.25">
      <c r="O37" s="1"/>
      <c r="T37" s="1"/>
      <c r="U37" s="1"/>
      <c r="V37" s="1"/>
      <c r="W37" s="1"/>
      <c r="X37" s="1"/>
      <c r="Y37" s="1"/>
    </row>
    <row r="38" spans="1:219" ht="15" x14ac:dyDescent="0.25">
      <c r="A38" s="3" t="s">
        <v>43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</row>
    <row r="39" spans="1:219" s="3" customFormat="1" ht="15" x14ac:dyDescent="0.25">
      <c r="A39" s="3" t="s">
        <v>44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B39" s="5"/>
    </row>
    <row r="40" spans="1:219" x14ac:dyDescent="0.2">
      <c r="A40" s="1" t="s">
        <v>32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19" x14ac:dyDescent="0.2">
      <c r="A42" s="1" t="s">
        <v>45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0.28093031529551798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0.28218932570717414</v>
      </c>
      <c r="V42" s="4">
        <f t="shared" si="82"/>
        <v>0.31027674226146656</v>
      </c>
      <c r="W42" s="4">
        <f t="shared" si="82"/>
        <v>0.33174717760061578</v>
      </c>
      <c r="X42" s="4">
        <f t="shared" si="82"/>
        <v>0.35263435095964596</v>
      </c>
      <c r="Y42" s="4">
        <f t="shared" si="82"/>
        <v>0.37292407061294541</v>
      </c>
    </row>
    <row r="43" spans="1:219" ht="15" x14ac:dyDescent="0.25">
      <c r="A43" s="3" t="s">
        <v>18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19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107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0.15887589108818778</v>
      </c>
      <c r="V45" s="4">
        <f t="shared" si="88"/>
        <v>0.19586650881589146</v>
      </c>
      <c r="W45" s="4">
        <f t="shared" si="88"/>
        <v>0.22590255110604759</v>
      </c>
      <c r="X45" s="4">
        <f t="shared" si="88"/>
        <v>0.2550084118609347</v>
      </c>
      <c r="Y45" s="4">
        <f t="shared" si="88"/>
        <v>0.2831629754850668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105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38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53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84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85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86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87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54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72414.663437106472</v>
      </c>
      <c r="K56" s="1">
        <f t="shared" si="99"/>
        <v>115013.84130789702</v>
      </c>
      <c r="L56" s="1">
        <f t="shared" si="99"/>
        <v>142444.60657126163</v>
      </c>
      <c r="M56" s="1">
        <f t="shared" si="99"/>
        <v>171872.88356214596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199846.86530798953</v>
      </c>
      <c r="V56" s="1">
        <f>U56+V34</f>
        <v>341398.57264582295</v>
      </c>
      <c r="W56" s="1">
        <f>V56+W34</f>
        <v>510984.58986100566</v>
      </c>
      <c r="X56" s="1">
        <f>W56+X34</f>
        <v>713286.78617238556</v>
      </c>
      <c r="Y56" s="1">
        <f>X56+Y34</f>
        <v>953756.49702504918</v>
      </c>
    </row>
    <row r="58" spans="1:25" x14ac:dyDescent="0.2">
      <c r="A58" s="1" t="s">
        <v>4</v>
      </c>
      <c r="I58" s="1">
        <f>23466+72191</f>
        <v>95657</v>
      </c>
      <c r="J58" s="1">
        <f>I58+J34+J100</f>
        <v>89414.663437106472</v>
      </c>
      <c r="K58" s="1">
        <f t="shared" ref="K58:M58" si="101">J58+K34+K100</f>
        <v>115013.84130789702</v>
      </c>
      <c r="L58" s="1">
        <f t="shared" si="101"/>
        <v>142444.60657126163</v>
      </c>
      <c r="M58" s="1">
        <f t="shared" si="101"/>
        <v>171872.88356214596</v>
      </c>
      <c r="S58" s="1">
        <f>24048+86868</f>
        <v>110916</v>
      </c>
      <c r="T58" s="1">
        <f>23466+72191</f>
        <v>95657</v>
      </c>
      <c r="U58" s="1">
        <f>T58+U34+U100</f>
        <v>207315.1241838006</v>
      </c>
      <c r="V58" s="1">
        <f t="shared" ref="V58" si="102">U58+V34+V100</f>
        <v>345046.58553108689</v>
      </c>
      <c r="W58" s="1">
        <f t="shared" ref="W58" si="103">V58+W34+W100</f>
        <v>510351.96729838429</v>
      </c>
      <c r="X58" s="1">
        <f t="shared" ref="X58:Y58" si="104">W58+X34+X100</f>
        <v>707850.18105561135</v>
      </c>
      <c r="Y58" s="1">
        <f t="shared" si="104"/>
        <v>942920.2444641667</v>
      </c>
    </row>
    <row r="59" spans="1:25" x14ac:dyDescent="0.2">
      <c r="A59" s="1" t="s">
        <v>46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63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90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50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65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66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14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59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620627.77047420596</v>
      </c>
      <c r="V66" s="1">
        <f t="shared" si="113"/>
        <v>807440.63603422209</v>
      </c>
      <c r="W66" s="1">
        <f t="shared" si="113"/>
        <v>1028470.5304413663</v>
      </c>
      <c r="X66" s="1">
        <f t="shared" si="113"/>
        <v>1289313.5101861407</v>
      </c>
      <c r="Y66" s="1">
        <f t="shared" si="113"/>
        <v>1596481.5227557041</v>
      </c>
    </row>
    <row r="68" spans="1:25" x14ac:dyDescent="0.2">
      <c r="A68" s="1" t="s">
        <v>47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52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67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68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69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5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71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70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60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61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474797.00418386899</v>
      </c>
      <c r="V77" s="1">
        <f t="shared" si="123"/>
        <v>644292.28013904381</v>
      </c>
      <c r="W77" s="1">
        <f t="shared" si="123"/>
        <v>845660.67022890993</v>
      </c>
      <c r="X77" s="1">
        <f t="shared" si="123"/>
        <v>1084153.4609645742</v>
      </c>
      <c r="Y77" s="1">
        <f t="shared" si="123"/>
        <v>1365882.863638025</v>
      </c>
    </row>
    <row r="78" spans="1:25" x14ac:dyDescent="0.2">
      <c r="A78" s="1" t="s">
        <v>62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620627.77047420596</v>
      </c>
      <c r="V78" s="1">
        <f t="shared" si="124"/>
        <v>807440.63603422209</v>
      </c>
      <c r="W78" s="1">
        <f t="shared" si="124"/>
        <v>1028470.5304413663</v>
      </c>
      <c r="X78" s="1">
        <f t="shared" si="124"/>
        <v>1289313.5101861407</v>
      </c>
      <c r="Y78" s="1">
        <f t="shared" si="124"/>
        <v>1596481.5227557041</v>
      </c>
    </row>
    <row r="80" spans="1:25" x14ac:dyDescent="0.2">
      <c r="A80" s="1" t="s">
        <v>56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57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25757.663437106465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115072.86530798952</v>
      </c>
      <c r="V82" s="1">
        <f t="shared" si="128"/>
        <v>141551.70733783342</v>
      </c>
      <c r="W82" s="1">
        <f t="shared" si="128"/>
        <v>169586.01721518274</v>
      </c>
      <c r="X82" s="1">
        <f t="shared" si="128"/>
        <v>202302.19631137984</v>
      </c>
      <c r="Y82" s="1">
        <f t="shared" si="128"/>
        <v>240469.71085266364</v>
      </c>
    </row>
    <row r="83" spans="1:28" x14ac:dyDescent="0.2">
      <c r="A83" s="1" t="s">
        <v>58</v>
      </c>
      <c r="C83" s="1">
        <v>18368</v>
      </c>
      <c r="G83" s="1">
        <v>23619</v>
      </c>
      <c r="I83" s="1">
        <v>26536</v>
      </c>
      <c r="J83" s="1">
        <f>J82</f>
        <v>25757.663437106465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115072.86530798952</v>
      </c>
      <c r="V83" s="1">
        <f t="shared" ref="V83:Y83" si="130">V82</f>
        <v>141551.70733783342</v>
      </c>
      <c r="W83" s="1">
        <f t="shared" si="130"/>
        <v>169586.01721518274</v>
      </c>
      <c r="X83" s="1">
        <f t="shared" si="130"/>
        <v>202302.19631137984</v>
      </c>
      <c r="Y83" s="1">
        <f t="shared" si="130"/>
        <v>240469.71085266364</v>
      </c>
    </row>
    <row r="84" spans="1:28" x14ac:dyDescent="0.2">
      <c r="A84" s="1" t="s">
        <v>72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73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64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74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14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46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15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75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47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76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77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69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ht="15" x14ac:dyDescent="0.25">
      <c r="A96" s="3" t="s">
        <v>20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139787.36915388948</v>
      </c>
      <c r="V96" s="3">
        <f t="shared" si="143"/>
        <v>168106.48392822981</v>
      </c>
      <c r="W96" s="3">
        <f t="shared" si="143"/>
        <v>198166.74596647051</v>
      </c>
      <c r="X96" s="3">
        <f t="shared" si="143"/>
        <v>233117.21366156908</v>
      </c>
      <c r="Y96" s="3">
        <f t="shared" si="143"/>
        <v>273752.73488431342</v>
      </c>
      <c r="AA96" s="1" t="s">
        <v>55</v>
      </c>
      <c r="AB96" s="9">
        <v>0.06</v>
      </c>
    </row>
    <row r="97" spans="1:162" x14ac:dyDescent="0.2">
      <c r="A97" s="1" t="s">
        <v>78</v>
      </c>
      <c r="I97" s="1">
        <v>-14276</v>
      </c>
      <c r="R97" s="1">
        <v>-31485</v>
      </c>
      <c r="S97" s="1">
        <v>-32251</v>
      </c>
      <c r="T97" s="1">
        <v>-52535</v>
      </c>
      <c r="U97" s="1">
        <v>-75000</v>
      </c>
      <c r="V97" s="1">
        <f>U97*1.05</f>
        <v>-78750</v>
      </c>
      <c r="W97" s="1">
        <f t="shared" ref="W97:Y97" si="144">V97*1.05</f>
        <v>-82687.5</v>
      </c>
      <c r="X97" s="1">
        <f t="shared" si="144"/>
        <v>-86821.875</v>
      </c>
      <c r="Y97" s="1">
        <f t="shared" si="144"/>
        <v>-91162.96875</v>
      </c>
      <c r="AA97" s="1" t="s">
        <v>29</v>
      </c>
      <c r="AB97" s="9">
        <v>0.01</v>
      </c>
    </row>
    <row r="98" spans="1:162" x14ac:dyDescent="0.2">
      <c r="A98" s="1" t="s">
        <v>79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30</v>
      </c>
      <c r="AB98" s="9">
        <v>0.08</v>
      </c>
    </row>
    <row r="99" spans="1:162" x14ac:dyDescent="0.2">
      <c r="A99" s="1" t="s">
        <v>80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28</v>
      </c>
      <c r="AB99" s="1">
        <f>NPV(AB98,U103:FF103)+main!I5-main!I6</f>
        <v>2337659.3530014087</v>
      </c>
    </row>
    <row r="100" spans="1:162" x14ac:dyDescent="0.2">
      <c r="A100" s="1" t="s">
        <v>81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1</v>
      </c>
      <c r="AB100" s="7">
        <f>AB99/main!I3</f>
        <v>190.8293349388905</v>
      </c>
    </row>
    <row r="101" spans="1:162" x14ac:dyDescent="0.2">
      <c r="A101" s="1" t="s">
        <v>82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31</v>
      </c>
      <c r="AB101" s="4">
        <f>AB100/main!I2-1</f>
        <v>9.0453342507945678E-2</v>
      </c>
    </row>
    <row r="102" spans="1:162" x14ac:dyDescent="0.2">
      <c r="A102" s="1" t="s">
        <v>83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-78750</v>
      </c>
      <c r="W102" s="1">
        <f t="shared" si="149"/>
        <v>-82687.5</v>
      </c>
      <c r="X102" s="1">
        <f t="shared" si="149"/>
        <v>-86821.875</v>
      </c>
      <c r="Y102" s="1">
        <f t="shared" si="149"/>
        <v>-91162.96875</v>
      </c>
    </row>
    <row r="103" spans="1:162" ht="15" x14ac:dyDescent="0.25">
      <c r="A103" s="3" t="s">
        <v>21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64787.369153889478</v>
      </c>
      <c r="V103" s="3">
        <f t="shared" ref="V103:Y103" si="151">V96+V102</f>
        <v>89356.483928229805</v>
      </c>
      <c r="W103" s="3">
        <f t="shared" si="151"/>
        <v>115479.24596647051</v>
      </c>
      <c r="X103" s="3">
        <f t="shared" si="151"/>
        <v>146295.33866156908</v>
      </c>
      <c r="Y103" s="3">
        <f t="shared" si="151"/>
        <v>182589.76613431342</v>
      </c>
      <c r="Z103" s="3">
        <f t="shared" ref="Z103:BE103" si="152">Y103*(1+$AB$97)</f>
        <v>184415.66379565655</v>
      </c>
      <c r="AA103" s="3">
        <f t="shared" si="152"/>
        <v>186259.82043361312</v>
      </c>
      <c r="AB103" s="3">
        <f t="shared" si="152"/>
        <v>188122.41863794925</v>
      </c>
      <c r="AC103" s="3">
        <f t="shared" si="152"/>
        <v>190003.64282432874</v>
      </c>
      <c r="AD103" s="3">
        <f t="shared" si="152"/>
        <v>191903.67925257204</v>
      </c>
      <c r="AE103" s="3">
        <f t="shared" si="152"/>
        <v>193822.71604509777</v>
      </c>
      <c r="AF103" s="3">
        <f t="shared" si="152"/>
        <v>195760.94320554874</v>
      </c>
      <c r="AG103" s="3">
        <f t="shared" si="152"/>
        <v>197718.55263760424</v>
      </c>
      <c r="AH103" s="3">
        <f t="shared" si="152"/>
        <v>199695.73816398028</v>
      </c>
      <c r="AI103" s="3">
        <f t="shared" si="152"/>
        <v>201692.69554562008</v>
      </c>
      <c r="AJ103" s="3">
        <f t="shared" si="152"/>
        <v>203709.62250107629</v>
      </c>
      <c r="AK103" s="3">
        <f t="shared" si="152"/>
        <v>205746.71872608704</v>
      </c>
      <c r="AL103" s="3">
        <f t="shared" si="152"/>
        <v>207804.1859133479</v>
      </c>
      <c r="AM103" s="3">
        <f t="shared" si="152"/>
        <v>209882.22777248139</v>
      </c>
      <c r="AN103" s="3">
        <f t="shared" si="152"/>
        <v>211981.05005020622</v>
      </c>
      <c r="AO103" s="3">
        <f t="shared" si="152"/>
        <v>214100.86055070828</v>
      </c>
      <c r="AP103" s="3">
        <f t="shared" si="152"/>
        <v>216241.86915621537</v>
      </c>
      <c r="AQ103" s="3">
        <f t="shared" si="152"/>
        <v>218404.28784777754</v>
      </c>
      <c r="AR103" s="3">
        <f t="shared" si="152"/>
        <v>220588.33072625531</v>
      </c>
      <c r="AS103" s="3">
        <f t="shared" si="152"/>
        <v>222794.21403351787</v>
      </c>
      <c r="AT103" s="3">
        <f t="shared" si="152"/>
        <v>225022.15617385306</v>
      </c>
      <c r="AU103" s="3">
        <f t="shared" si="152"/>
        <v>227272.37773559158</v>
      </c>
      <c r="AV103" s="3">
        <f t="shared" si="152"/>
        <v>229545.1015129475</v>
      </c>
      <c r="AW103" s="3">
        <f t="shared" si="152"/>
        <v>231840.55252807698</v>
      </c>
      <c r="AX103" s="3">
        <f t="shared" si="152"/>
        <v>234158.95805335775</v>
      </c>
      <c r="AY103" s="3">
        <f t="shared" si="152"/>
        <v>236500.54763389134</v>
      </c>
      <c r="AZ103" s="3">
        <f t="shared" si="152"/>
        <v>238865.55311023025</v>
      </c>
      <c r="BA103" s="3">
        <f t="shared" si="152"/>
        <v>241254.20864133255</v>
      </c>
      <c r="BB103" s="3">
        <f t="shared" si="152"/>
        <v>243666.75072774588</v>
      </c>
      <c r="BC103" s="3">
        <f t="shared" si="152"/>
        <v>246103.41823502333</v>
      </c>
      <c r="BD103" s="3">
        <f t="shared" si="152"/>
        <v>248564.45241737357</v>
      </c>
      <c r="BE103" s="3">
        <f t="shared" si="152"/>
        <v>251050.09694154729</v>
      </c>
      <c r="BF103" s="3">
        <f t="shared" ref="BF103:CK103" si="153">BE103*(1+$AB$97)</f>
        <v>253560.59791096277</v>
      </c>
      <c r="BG103" s="3">
        <f t="shared" si="153"/>
        <v>256096.20389007239</v>
      </c>
      <c r="BH103" s="3">
        <f t="shared" si="153"/>
        <v>258657.16592897312</v>
      </c>
      <c r="BI103" s="3">
        <f t="shared" si="153"/>
        <v>261243.73758826285</v>
      </c>
      <c r="BJ103" s="3">
        <f t="shared" si="153"/>
        <v>263856.17496414547</v>
      </c>
      <c r="BK103" s="3">
        <f t="shared" si="153"/>
        <v>266494.7367137869</v>
      </c>
      <c r="BL103" s="3">
        <f t="shared" si="153"/>
        <v>269159.68408092478</v>
      </c>
      <c r="BM103" s="3">
        <f t="shared" si="153"/>
        <v>271851.28092173405</v>
      </c>
      <c r="BN103" s="3">
        <f t="shared" si="153"/>
        <v>274569.79373095138</v>
      </c>
      <c r="BO103" s="3">
        <f t="shared" si="153"/>
        <v>277315.49166826089</v>
      </c>
      <c r="BP103" s="3">
        <f t="shared" si="153"/>
        <v>280088.64658494352</v>
      </c>
      <c r="BQ103" s="3">
        <f t="shared" si="153"/>
        <v>282889.53305079293</v>
      </c>
      <c r="BR103" s="3">
        <f t="shared" si="153"/>
        <v>285718.42838130088</v>
      </c>
      <c r="BS103" s="3">
        <f t="shared" si="153"/>
        <v>288575.61266511388</v>
      </c>
      <c r="BT103" s="3">
        <f t="shared" si="153"/>
        <v>291461.36879176501</v>
      </c>
      <c r="BU103" s="3">
        <f t="shared" si="153"/>
        <v>294375.98247968266</v>
      </c>
      <c r="BV103" s="3">
        <f t="shared" si="153"/>
        <v>297319.74230447947</v>
      </c>
      <c r="BW103" s="3">
        <f t="shared" si="153"/>
        <v>300292.9397275243</v>
      </c>
      <c r="BX103" s="3">
        <f t="shared" si="153"/>
        <v>303295.86912479956</v>
      </c>
      <c r="BY103" s="3">
        <f t="shared" si="153"/>
        <v>306328.82781604753</v>
      </c>
      <c r="BZ103" s="3">
        <f t="shared" si="153"/>
        <v>309392.11609420803</v>
      </c>
      <c r="CA103" s="3">
        <f t="shared" si="153"/>
        <v>312486.03725515009</v>
      </c>
      <c r="CB103" s="3">
        <f t="shared" si="153"/>
        <v>315610.89762770158</v>
      </c>
      <c r="CC103" s="3">
        <f t="shared" si="153"/>
        <v>318767.00660397857</v>
      </c>
      <c r="CD103" s="3">
        <f t="shared" si="153"/>
        <v>321954.67667001835</v>
      </c>
      <c r="CE103" s="3">
        <f t="shared" si="153"/>
        <v>325174.22343671852</v>
      </c>
      <c r="CF103" s="3">
        <f t="shared" si="153"/>
        <v>328425.96567108569</v>
      </c>
      <c r="CG103" s="3">
        <f t="shared" si="153"/>
        <v>331710.22532779654</v>
      </c>
      <c r="CH103" s="3">
        <f t="shared" si="153"/>
        <v>335027.3275810745</v>
      </c>
      <c r="CI103" s="3">
        <f t="shared" si="153"/>
        <v>338377.60085688526</v>
      </c>
      <c r="CJ103" s="3">
        <f t="shared" si="153"/>
        <v>341761.37686545413</v>
      </c>
      <c r="CK103" s="3">
        <f t="shared" si="153"/>
        <v>345178.99063410866</v>
      </c>
      <c r="CL103" s="3">
        <f t="shared" ref="CL103:DQ103" si="154">CK103*(1+$AB$97)</f>
        <v>348630.78054044978</v>
      </c>
      <c r="CM103" s="3">
        <f t="shared" si="154"/>
        <v>352117.08834585425</v>
      </c>
      <c r="CN103" s="3">
        <f t="shared" si="154"/>
        <v>355638.25922931283</v>
      </c>
      <c r="CO103" s="3">
        <f t="shared" si="154"/>
        <v>359194.64182160597</v>
      </c>
      <c r="CP103" s="3">
        <f t="shared" si="154"/>
        <v>362786.58823982201</v>
      </c>
      <c r="CQ103" s="3">
        <f t="shared" si="154"/>
        <v>366414.45412222022</v>
      </c>
      <c r="CR103" s="3">
        <f t="shared" si="154"/>
        <v>370078.59866344242</v>
      </c>
      <c r="CS103" s="3">
        <f t="shared" si="154"/>
        <v>373779.38465007686</v>
      </c>
      <c r="CT103" s="3">
        <f t="shared" si="154"/>
        <v>377517.1784965776</v>
      </c>
      <c r="CU103" s="3">
        <f t="shared" si="154"/>
        <v>381292.35028154339</v>
      </c>
      <c r="CV103" s="3">
        <f t="shared" si="154"/>
        <v>385105.27378435881</v>
      </c>
      <c r="CW103" s="3">
        <f t="shared" si="154"/>
        <v>388956.32652220241</v>
      </c>
      <c r="CX103" s="3">
        <f t="shared" si="154"/>
        <v>392845.88978742441</v>
      </c>
      <c r="CY103" s="3">
        <f t="shared" si="154"/>
        <v>396774.34868529864</v>
      </c>
      <c r="CZ103" s="3">
        <f t="shared" si="154"/>
        <v>400742.09217215161</v>
      </c>
      <c r="DA103" s="3">
        <f t="shared" si="154"/>
        <v>404749.5130938731</v>
      </c>
      <c r="DB103" s="3">
        <f t="shared" si="154"/>
        <v>408797.00822481181</v>
      </c>
      <c r="DC103" s="3">
        <f t="shared" si="154"/>
        <v>412884.97830705991</v>
      </c>
      <c r="DD103" s="3">
        <f t="shared" si="154"/>
        <v>417013.82809013053</v>
      </c>
      <c r="DE103" s="3">
        <f t="shared" si="154"/>
        <v>421183.96637103183</v>
      </c>
      <c r="DF103" s="3">
        <f t="shared" si="154"/>
        <v>425395.80603474216</v>
      </c>
      <c r="DG103" s="3">
        <f t="shared" si="154"/>
        <v>429649.76409508957</v>
      </c>
      <c r="DH103" s="3">
        <f t="shared" si="154"/>
        <v>433946.26173604047</v>
      </c>
      <c r="DI103" s="3">
        <f t="shared" si="154"/>
        <v>438285.72435340087</v>
      </c>
      <c r="DJ103" s="3">
        <f t="shared" si="154"/>
        <v>442668.58159693488</v>
      </c>
      <c r="DK103" s="3">
        <f t="shared" si="154"/>
        <v>447095.26741290424</v>
      </c>
      <c r="DL103" s="3">
        <f t="shared" si="154"/>
        <v>451566.22008703329</v>
      </c>
      <c r="DM103" s="3">
        <f t="shared" si="154"/>
        <v>456081.88228790363</v>
      </c>
      <c r="DN103" s="3">
        <f t="shared" si="154"/>
        <v>460642.70111078268</v>
      </c>
      <c r="DO103" s="3">
        <f t="shared" si="154"/>
        <v>465249.12812189054</v>
      </c>
      <c r="DP103" s="3">
        <f t="shared" si="154"/>
        <v>469901.61940310942</v>
      </c>
      <c r="DQ103" s="3">
        <f t="shared" si="154"/>
        <v>474600.63559714053</v>
      </c>
      <c r="DR103" s="3">
        <f t="shared" ref="DR103:EW103" si="155">DQ103*(1+$AB$97)</f>
        <v>479346.64195311192</v>
      </c>
      <c r="DS103" s="3">
        <f t="shared" si="155"/>
        <v>484140.10837264307</v>
      </c>
      <c r="DT103" s="3">
        <f t="shared" si="155"/>
        <v>488981.5094563695</v>
      </c>
      <c r="DU103" s="3">
        <f t="shared" si="155"/>
        <v>493871.3245509332</v>
      </c>
      <c r="DV103" s="3">
        <f t="shared" si="155"/>
        <v>498810.03779644251</v>
      </c>
      <c r="DW103" s="3">
        <f t="shared" si="155"/>
        <v>503798.13817440695</v>
      </c>
      <c r="DX103" s="3">
        <f t="shared" si="155"/>
        <v>508836.11955615104</v>
      </c>
      <c r="DY103" s="3">
        <f t="shared" si="155"/>
        <v>513924.48075171257</v>
      </c>
      <c r="DZ103" s="3">
        <f t="shared" si="155"/>
        <v>519063.72555922973</v>
      </c>
      <c r="EA103" s="3">
        <f t="shared" si="155"/>
        <v>524254.36281482206</v>
      </c>
      <c r="EB103" s="3">
        <f t="shared" si="155"/>
        <v>529496.90644297027</v>
      </c>
      <c r="EC103" s="3">
        <f t="shared" si="155"/>
        <v>534791.87550740002</v>
      </c>
      <c r="ED103" s="3">
        <f t="shared" si="155"/>
        <v>540139.79426247405</v>
      </c>
      <c r="EE103" s="3">
        <f t="shared" si="155"/>
        <v>545541.19220509881</v>
      </c>
      <c r="EF103" s="3">
        <f t="shared" si="155"/>
        <v>550996.6041271498</v>
      </c>
      <c r="EG103" s="3">
        <f t="shared" si="155"/>
        <v>556506.57016842125</v>
      </c>
      <c r="EH103" s="3">
        <f t="shared" si="155"/>
        <v>562071.63587010547</v>
      </c>
      <c r="EI103" s="3">
        <f t="shared" si="155"/>
        <v>567692.35222880659</v>
      </c>
      <c r="EJ103" s="3">
        <f t="shared" si="155"/>
        <v>573369.27575109468</v>
      </c>
      <c r="EK103" s="3">
        <f t="shared" si="155"/>
        <v>579102.96850860561</v>
      </c>
      <c r="EL103" s="3">
        <f t="shared" si="155"/>
        <v>584893.99819369172</v>
      </c>
      <c r="EM103" s="3">
        <f t="shared" si="155"/>
        <v>590742.93817562866</v>
      </c>
      <c r="EN103" s="3">
        <f t="shared" si="155"/>
        <v>596650.36755738501</v>
      </c>
      <c r="EO103" s="3">
        <f t="shared" si="155"/>
        <v>602616.87123295886</v>
      </c>
      <c r="EP103" s="3">
        <f t="shared" si="155"/>
        <v>608643.03994528844</v>
      </c>
      <c r="EQ103" s="3">
        <f t="shared" si="155"/>
        <v>614729.47034474136</v>
      </c>
      <c r="ER103" s="3">
        <f t="shared" si="155"/>
        <v>620876.76504818874</v>
      </c>
      <c r="ES103" s="3">
        <f t="shared" si="155"/>
        <v>627085.53269867063</v>
      </c>
      <c r="ET103" s="3">
        <f t="shared" si="155"/>
        <v>633356.38802565739</v>
      </c>
      <c r="EU103" s="3">
        <f t="shared" si="155"/>
        <v>639689.951905914</v>
      </c>
      <c r="EV103" s="3">
        <f t="shared" si="155"/>
        <v>646086.85142497311</v>
      </c>
      <c r="EW103" s="3">
        <f t="shared" si="155"/>
        <v>652547.71993922279</v>
      </c>
      <c r="EX103" s="3">
        <f t="shared" ref="EX103:FF103" si="156">EW103*(1+$AB$97)</f>
        <v>659073.19713861507</v>
      </c>
      <c r="EY103" s="3">
        <f t="shared" si="156"/>
        <v>665663.92911000119</v>
      </c>
      <c r="EZ103" s="3">
        <f t="shared" si="156"/>
        <v>672320.56840110116</v>
      </c>
      <c r="FA103" s="3">
        <f t="shared" si="156"/>
        <v>679043.77408511215</v>
      </c>
      <c r="FB103" s="3">
        <f t="shared" si="156"/>
        <v>685834.21182596323</v>
      </c>
      <c r="FC103" s="3">
        <f t="shared" si="156"/>
        <v>692692.55394422286</v>
      </c>
      <c r="FD103" s="3">
        <f t="shared" si="156"/>
        <v>699619.47948366508</v>
      </c>
      <c r="FE103" s="3">
        <f t="shared" si="156"/>
        <v>706615.67427850177</v>
      </c>
      <c r="FF103" s="3">
        <f t="shared" si="156"/>
        <v>713681.83102128678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0.46347083821690782</v>
      </c>
      <c r="V104" s="4">
        <f t="shared" si="157"/>
        <v>0.53154692097646294</v>
      </c>
      <c r="W104" s="4">
        <f t="shared" si="157"/>
        <v>0.58273776159199486</v>
      </c>
      <c r="X104" s="4">
        <f t="shared" si="157"/>
        <v>0.62756128714696813</v>
      </c>
      <c r="Y104" s="4">
        <f t="shared" si="157"/>
        <v>0.66698791597999918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2025-05-29T22:05:27Z</dcterms:modified>
</cp:coreProperties>
</file>