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DF67522-B80B-4D00-B871-3B380898D8FA}" xr6:coauthVersionLast="47" xr6:coauthVersionMax="47" xr10:uidLastSave="{00000000-0000-0000-0000-000000000000}"/>
  <bookViews>
    <workbookView xWindow="2970" yWindow="645" windowWidth="22125" windowHeight="14250" activeTab="1" xr2:uid="{EA782F9C-EC39-4135-9E05-852174F71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U28" i="2"/>
  <c r="V28" i="2"/>
  <c r="W28" i="2"/>
  <c r="X28" i="2"/>
  <c r="R28" i="2"/>
  <c r="S28" i="2"/>
  <c r="Q28" i="2"/>
  <c r="J4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4" i="2"/>
  <c r="K24" i="2" s="1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U31" i="2"/>
  <c r="V31" i="2" s="1"/>
  <c r="W31" i="2" s="1"/>
  <c r="X31" i="2" s="1"/>
  <c r="T30" i="2"/>
  <c r="U30" i="2" s="1"/>
  <c r="V30" i="2" s="1"/>
  <c r="W30" i="2" s="1"/>
  <c r="X30" i="2" s="1"/>
  <c r="X32" i="2" s="1"/>
  <c r="R42" i="2"/>
  <c r="S42" i="2"/>
  <c r="Q42" i="2"/>
  <c r="R32" i="2"/>
  <c r="S32" i="2"/>
  <c r="Q32" i="2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5" i="1"/>
  <c r="P6" i="1"/>
  <c r="P4" i="1"/>
  <c r="P7" i="1" s="1"/>
  <c r="K7" i="2" l="1"/>
  <c r="P15" i="2"/>
  <c r="U32" i="2"/>
  <c r="W32" i="2"/>
  <c r="V32" i="2"/>
  <c r="J11" i="2"/>
  <c r="K11" i="2" s="1"/>
  <c r="J10" i="2"/>
  <c r="K10" i="2" s="1"/>
  <c r="J13" i="2"/>
  <c r="K13" i="2" s="1"/>
  <c r="J12" i="2"/>
  <c r="K12" i="2" s="1"/>
  <c r="K23" i="2"/>
  <c r="K14" i="2"/>
  <c r="J6" i="2"/>
  <c r="J5" i="2"/>
  <c r="L4" i="2"/>
  <c r="M4" i="2" s="1"/>
  <c r="M23" i="2" s="1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5" i="2" l="1"/>
  <c r="J8" i="2"/>
  <c r="J9" i="2" s="1"/>
  <c r="J26" i="2" s="1"/>
  <c r="T4" i="2"/>
  <c r="U4" i="2" s="1"/>
  <c r="V4" i="2" s="1"/>
  <c r="W4" i="2" s="1"/>
  <c r="X4" i="2" s="1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L10" i="2" l="1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K15" i="2" l="1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V23" i="2" l="1"/>
  <c r="V6" i="2" s="1"/>
  <c r="U12" i="2"/>
  <c r="L15" i="2"/>
  <c r="L27" i="2" s="1"/>
  <c r="L26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V12" i="2" l="1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X12" i="2" s="1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19" i="2"/>
  <c r="K21" i="2" l="1"/>
  <c r="K34" i="2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/>
  <c r="X27" i="2"/>
  <c r="V27" i="2"/>
  <c r="U17" i="2" l="1"/>
  <c r="U18" i="2" s="1"/>
  <c r="U27" i="2"/>
  <c r="U19" i="2"/>
  <c r="W27" i="2"/>
  <c r="U34" i="2" l="1"/>
  <c r="U21" i="2"/>
  <c r="V16" i="2" l="1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s="1"/>
  <c r="AA32" i="2" s="1"/>
  <c r="AB32" i="2" s="1"/>
  <c r="AC32" i="2" s="1"/>
  <c r="AD32" i="2" l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5" i="2" l="1"/>
  <c r="AA26" i="2" s="1"/>
  <c r="AA27" i="2" s="1"/>
</calcChain>
</file>

<file path=xl/sharedStrings.xml><?xml version="1.0" encoding="utf-8"?>
<sst xmlns="http://schemas.openxmlformats.org/spreadsheetml/2006/main" count="64" uniqueCount="56">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</sst>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7"/>
  <sheetViews>
    <sheetView zoomScale="115" zoomScaleNormal="115" workbookViewId="0">
      <selection activeCell="P3" sqref="P3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71</v>
      </c>
    </row>
    <row r="3" spans="1:17" x14ac:dyDescent="0.2">
      <c r="O3" s="10" t="s">
        <v>1</v>
      </c>
      <c r="P3" s="1">
        <v>989.24199999999996</v>
      </c>
      <c r="Q3" s="10" t="s">
        <v>10</v>
      </c>
    </row>
    <row r="4" spans="1:17" x14ac:dyDescent="0.2">
      <c r="O4" s="10" t="s">
        <v>2</v>
      </c>
      <c r="P4" s="1">
        <f>P3*P2</f>
        <v>70236.182000000001</v>
      </c>
    </row>
    <row r="5" spans="1:17" x14ac:dyDescent="0.2">
      <c r="O5" s="10" t="s">
        <v>3</v>
      </c>
      <c r="P5" s="1">
        <f>6561+4262</f>
        <v>10823</v>
      </c>
      <c r="Q5" s="10" t="s">
        <v>10</v>
      </c>
    </row>
    <row r="6" spans="1:17" x14ac:dyDescent="0.2">
      <c r="O6" s="10" t="s">
        <v>4</v>
      </c>
      <c r="P6" s="1">
        <f>9879</f>
        <v>9879</v>
      </c>
      <c r="Q6" s="10" t="s">
        <v>10</v>
      </c>
    </row>
    <row r="7" spans="1:17" x14ac:dyDescent="0.2">
      <c r="O7" s="10" t="s">
        <v>5</v>
      </c>
      <c r="P7" s="1">
        <f>P4+P6-P5</f>
        <v>69292.182000000001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tabSelected="1" zoomScale="130" zoomScaleNormal="13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C26" sqref="AC26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f>I4*0.96</f>
        <v>8031.36</v>
      </c>
      <c r="K4" s="3">
        <f>J4*1.02</f>
        <v>8191.9871999999996</v>
      </c>
      <c r="L4" s="3">
        <f>K4*1.02</f>
        <v>8355.8269440000004</v>
      </c>
      <c r="M4" s="3">
        <f>L4*1.08</f>
        <v>9024.2930995200004</v>
      </c>
      <c r="Q4" s="3">
        <v>27518</v>
      </c>
      <c r="R4" s="3">
        <v>29771</v>
      </c>
      <c r="S4" s="3">
        <v>31797</v>
      </c>
      <c r="T4" s="3">
        <f>SUM(J4:M4)</f>
        <v>33603.467243520005</v>
      </c>
      <c r="U4" s="3">
        <f>T4*1.05</f>
        <v>35283.640605696004</v>
      </c>
      <c r="V4" s="3">
        <f t="shared" ref="V4:X4" si="1">U4*1.05</f>
        <v>37047.822635980803</v>
      </c>
      <c r="W4" s="3">
        <f t="shared" si="1"/>
        <v>38900.213767779846</v>
      </c>
      <c r="X4" s="3">
        <f t="shared" si="1"/>
        <v>40845.224456168842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3837.12</v>
      </c>
      <c r="K5" s="1">
        <f t="shared" ref="K5:M5" si="2">J5*(1+K24)</f>
        <v>3913.8624</v>
      </c>
      <c r="L5" s="1">
        <f t="shared" si="2"/>
        <v>3992.1396479999999</v>
      </c>
      <c r="M5" s="1">
        <f t="shared" si="2"/>
        <v>4311.5108198400003</v>
      </c>
      <c r="Q5" s="1">
        <v>12173</v>
      </c>
      <c r="R5" s="1">
        <v>14385</v>
      </c>
      <c r="S5" s="1">
        <v>15697</v>
      </c>
      <c r="T5" s="1">
        <f>SUM(J5:M5)</f>
        <v>16054.632867839999</v>
      </c>
      <c r="U5" s="1">
        <f t="shared" ref="U5:X5" si="3">T5*(1+U23)</f>
        <v>16857.364511232001</v>
      </c>
      <c r="V5" s="1">
        <f t="shared" si="3"/>
        <v>17700.232736793601</v>
      </c>
      <c r="W5" s="1">
        <f t="shared" si="3"/>
        <v>18585.244373633283</v>
      </c>
      <c r="X5" s="1">
        <f t="shared" si="3"/>
        <v>19514.506592314949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416.64</v>
      </c>
      <c r="K6" s="1">
        <f t="shared" ref="K6:M6" si="4">J6*(1+K24)</f>
        <v>424.97280000000001</v>
      </c>
      <c r="L6" s="1">
        <f t="shared" si="4"/>
        <v>433.47225600000002</v>
      </c>
      <c r="M6" s="1">
        <f t="shared" si="4"/>
        <v>468.15003648000004</v>
      </c>
      <c r="Q6" s="1">
        <v>1572</v>
      </c>
      <c r="R6" s="1">
        <v>1682</v>
      </c>
      <c r="S6" s="1">
        <v>1442</v>
      </c>
      <c r="T6" s="1">
        <f>SUM(J6:M6)</f>
        <v>1743.2350924799998</v>
      </c>
      <c r="U6" s="1">
        <f t="shared" ref="U6:X6" si="5">T6*(1+U23)</f>
        <v>1830.3968471039998</v>
      </c>
      <c r="V6" s="1">
        <f t="shared" si="5"/>
        <v>1921.9166894591999</v>
      </c>
      <c r="W6" s="1">
        <f t="shared" si="5"/>
        <v>2018.0125239321601</v>
      </c>
      <c r="X6" s="1">
        <f t="shared" si="5"/>
        <v>2118.9131501287684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432.96</v>
      </c>
      <c r="K7" s="1">
        <f t="shared" ref="K7:M7" si="6">J7*(1+K24)</f>
        <v>441.61919999999998</v>
      </c>
      <c r="L7" s="1">
        <f t="shared" si="6"/>
        <v>450.45158399999997</v>
      </c>
      <c r="M7" s="1">
        <f t="shared" si="6"/>
        <v>486.48771072</v>
      </c>
      <c r="Q7" s="1">
        <v>2120</v>
      </c>
      <c r="R7" s="1">
        <v>1919</v>
      </c>
      <c r="S7" s="1">
        <v>1768</v>
      </c>
      <c r="T7" s="1">
        <f>SUM(J7:M7)</f>
        <v>1811.5184947199998</v>
      </c>
      <c r="U7" s="1">
        <f t="shared" ref="U7:X7" si="7">T7*(1+U23)</f>
        <v>1902.094419456</v>
      </c>
      <c r="V7" s="1">
        <f t="shared" si="7"/>
        <v>1997.1991404288001</v>
      </c>
      <c r="W7" s="1">
        <f t="shared" si="7"/>
        <v>2097.0590974502402</v>
      </c>
      <c r="X7" s="1">
        <f t="shared" si="7"/>
        <v>2201.9120523227525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4686.72</v>
      </c>
      <c r="K8" s="1">
        <f t="shared" si="8"/>
        <v>4780.4543999999996</v>
      </c>
      <c r="L8" s="1">
        <f t="shared" ref="L8" si="9">SUM(L5:L7)</f>
        <v>4876.0634879999998</v>
      </c>
      <c r="M8" s="1">
        <f t="shared" ref="M8:P8" si="10">SUM(M5:M7)</f>
        <v>5266.1485670400007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19609.386455039999</v>
      </c>
      <c r="U8" s="1">
        <f t="shared" ref="U8:X8" si="11">SUM(U5:U7)</f>
        <v>20589.855777792</v>
      </c>
      <c r="V8" s="1">
        <f t="shared" si="11"/>
        <v>21619.348566681598</v>
      </c>
      <c r="W8" s="1">
        <f t="shared" si="11"/>
        <v>22700.315995015684</v>
      </c>
      <c r="X8" s="1">
        <f t="shared" si="11"/>
        <v>23835.331794766469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3344.6399999999994</v>
      </c>
      <c r="K9" s="1">
        <f t="shared" si="12"/>
        <v>3411.5328</v>
      </c>
      <c r="L9" s="1">
        <f t="shared" ref="L9" si="13">L4-L8</f>
        <v>3479.7634560000006</v>
      </c>
      <c r="M9" s="1">
        <f t="shared" ref="M9:P9" si="14">M4-M8</f>
        <v>3758.1445324799997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13994.080788480005</v>
      </c>
      <c r="U9" s="1">
        <f t="shared" si="15"/>
        <v>14693.784827904004</v>
      </c>
      <c r="V9" s="1">
        <f t="shared" si="15"/>
        <v>15428.474069299205</v>
      </c>
      <c r="W9" s="1">
        <f t="shared" si="15"/>
        <v>16199.897772764161</v>
      </c>
      <c r="X9" s="1">
        <f t="shared" si="15"/>
        <v>17009.892661402373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600.95999999999992</v>
      </c>
      <c r="K10" s="1">
        <f t="shared" ref="K10:M10" si="16">J10*(1+K24)</f>
        <v>612.97919999999988</v>
      </c>
      <c r="L10" s="1">
        <f t="shared" si="16"/>
        <v>625.2387839999999</v>
      </c>
      <c r="M10" s="1">
        <f t="shared" si="16"/>
        <v>675.25788671999999</v>
      </c>
      <c r="Q10" s="1">
        <v>2257</v>
      </c>
      <c r="R10" s="1">
        <v>1809</v>
      </c>
      <c r="S10" s="1">
        <v>2001</v>
      </c>
      <c r="T10" s="1">
        <f>SUM(J10:M10)</f>
        <v>2514.4358707199999</v>
      </c>
      <c r="U10" s="1">
        <f t="shared" ref="U10:X10" si="17">T10*(1+U23)</f>
        <v>2640.1576642559999</v>
      </c>
      <c r="V10" s="1">
        <f t="shared" si="17"/>
        <v>2772.1655474688</v>
      </c>
      <c r="W10" s="1">
        <f t="shared" si="17"/>
        <v>2910.7738248422402</v>
      </c>
      <c r="X10" s="1">
        <f t="shared" si="17"/>
        <v>3056.3125160843524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742.07999999999993</v>
      </c>
      <c r="K11" s="1">
        <f t="shared" ref="K11:M11" si="18">J11*(1+K24)</f>
        <v>756.9215999999999</v>
      </c>
      <c r="L11" s="1">
        <f t="shared" si="18"/>
        <v>772.06003199999986</v>
      </c>
      <c r="M11" s="1">
        <f t="shared" si="18"/>
        <v>833.82483455999989</v>
      </c>
      <c r="Q11" s="1">
        <v>3253</v>
      </c>
      <c r="R11" s="1">
        <v>2973</v>
      </c>
      <c r="S11" s="1">
        <v>2979</v>
      </c>
      <c r="T11" s="1">
        <f>SUM(J11:M11)</f>
        <v>3104.8864665599999</v>
      </c>
      <c r="U11" s="1">
        <f t="shared" ref="U11:X11" si="19">T11*(1+U23)</f>
        <v>3260.130789888</v>
      </c>
      <c r="V11" s="1">
        <f t="shared" si="19"/>
        <v>3423.1373293823999</v>
      </c>
      <c r="W11" s="1">
        <f t="shared" si="19"/>
        <v>3594.2941958515203</v>
      </c>
      <c r="X11" s="1">
        <f t="shared" si="19"/>
        <v>3774.0089056440966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570.24</v>
      </c>
      <c r="K12" s="1">
        <f t="shared" ref="K12:M12" si="20">J12*(1+K24)</f>
        <v>581.64480000000003</v>
      </c>
      <c r="L12" s="1">
        <f t="shared" si="20"/>
        <v>593.27769599999999</v>
      </c>
      <c r="M12" s="1">
        <f t="shared" si="20"/>
        <v>640.73991167999998</v>
      </c>
      <c r="Q12" s="1">
        <v>2099</v>
      </c>
      <c r="R12" s="1">
        <v>2059</v>
      </c>
      <c r="S12" s="1">
        <v>2147</v>
      </c>
      <c r="T12" s="1">
        <f>SUM(J12:M12)</f>
        <v>2385.9024076799997</v>
      </c>
      <c r="U12" s="1">
        <f t="shared" ref="U12:X12" si="21">T12*(1+U23)</f>
        <v>2505.1975280639999</v>
      </c>
      <c r="V12" s="1">
        <f t="shared" si="21"/>
        <v>2630.4574044671999</v>
      </c>
      <c r="W12" s="1">
        <f t="shared" si="21"/>
        <v>2761.9802746905602</v>
      </c>
      <c r="X12" s="1">
        <f t="shared" si="21"/>
        <v>2900.0792884250882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48</v>
      </c>
      <c r="K13" s="1">
        <f t="shared" ref="K13:M13" si="22">J13*(1+K24)</f>
        <v>48.96</v>
      </c>
      <c r="L13" s="1">
        <f t="shared" si="22"/>
        <v>49.9392</v>
      </c>
      <c r="M13" s="1">
        <f t="shared" si="22"/>
        <v>53.934336000000002</v>
      </c>
      <c r="Q13" s="1">
        <v>207</v>
      </c>
      <c r="R13" s="1">
        <v>-84</v>
      </c>
      <c r="S13" s="1">
        <v>438</v>
      </c>
      <c r="T13" s="1">
        <f>SUM(J13:M13)</f>
        <v>200.83353600000001</v>
      </c>
      <c r="U13" s="1">
        <f t="shared" ref="U13:X13" si="23">T13*(1+U23)</f>
        <v>210.87521280000001</v>
      </c>
      <c r="V13" s="1">
        <f t="shared" si="23"/>
        <v>221.41897344000003</v>
      </c>
      <c r="W13" s="1">
        <f t="shared" si="23"/>
        <v>232.48992211200004</v>
      </c>
      <c r="X13" s="1">
        <f t="shared" si="23"/>
        <v>244.11441821760005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1961.28</v>
      </c>
      <c r="K14" s="1">
        <f t="shared" si="24"/>
        <v>2000.5056</v>
      </c>
      <c r="L14" s="1">
        <f t="shared" ref="L14" si="25">SUM(L10:L13)</f>
        <v>2040.5157119999997</v>
      </c>
      <c r="M14" s="1">
        <f t="shared" ref="M14:P14" si="26">SUM(M10:M13)</f>
        <v>2203.75696896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8206.05828096</v>
      </c>
      <c r="U14" s="1">
        <f t="shared" si="27"/>
        <v>8616.3611950079994</v>
      </c>
      <c r="V14" s="1">
        <f t="shared" si="27"/>
        <v>9047.1792547583991</v>
      </c>
      <c r="W14" s="1">
        <f t="shared" si="27"/>
        <v>9499.5382174963197</v>
      </c>
      <c r="X14" s="1">
        <f t="shared" si="27"/>
        <v>9974.5151283711366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1383.3599999999994</v>
      </c>
      <c r="K15" s="3">
        <f t="shared" si="28"/>
        <v>1411.0272</v>
      </c>
      <c r="L15" s="3">
        <f t="shared" ref="L15" si="29">L9-L14</f>
        <v>1439.2477440000009</v>
      </c>
      <c r="M15" s="3">
        <f t="shared" ref="M15:P15" si="30">M9-M14</f>
        <v>1554.3875635199997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5788.0225075200051</v>
      </c>
      <c r="U15" s="3">
        <f t="shared" si="32"/>
        <v>6077.4236328960051</v>
      </c>
      <c r="V15" s="3">
        <f t="shared" si="32"/>
        <v>6381.2948145408063</v>
      </c>
      <c r="W15" s="3">
        <f t="shared" si="32"/>
        <v>6700.3595552678416</v>
      </c>
      <c r="X15" s="3">
        <f t="shared" si="32"/>
        <v>7035.3775330312365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10.272319999999997</v>
      </c>
      <c r="L16" s="1">
        <f>K34*$AA$22/4</f>
        <v>15.957518079999998</v>
      </c>
      <c r="M16" s="1">
        <f>L34*$AA$22/4</f>
        <v>21.778339128320003</v>
      </c>
      <c r="Q16" s="1">
        <v>-471</v>
      </c>
      <c r="R16" s="1">
        <v>383</v>
      </c>
      <c r="S16" s="1">
        <v>4</v>
      </c>
      <c r="T16" s="1">
        <f>SUM(J16:M16)</f>
        <v>52.728177208319991</v>
      </c>
      <c r="U16" s="1">
        <f>T34*$AA$22</f>
        <v>112.33201095565313</v>
      </c>
      <c r="V16" s="1">
        <f>U34*$AA$22</f>
        <v>211.36810125727968</v>
      </c>
      <c r="W16" s="1">
        <f>V34*$AA$22</f>
        <v>316.85070791004904</v>
      </c>
      <c r="X16" s="1">
        <f>W34*$AA$22</f>
        <v>429.12607212089529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3">C15+C16</f>
        <v>1303</v>
      </c>
      <c r="D17" s="1">
        <f t="shared" si="33"/>
        <v>1241</v>
      </c>
      <c r="E17" s="1">
        <f t="shared" si="33"/>
        <v>1793</v>
      </c>
      <c r="F17" s="1">
        <f t="shared" si="33"/>
        <v>1209</v>
      </c>
      <c r="G17" s="1">
        <f t="shared" si="33"/>
        <v>1399</v>
      </c>
      <c r="H17" s="1">
        <f t="shared" si="33"/>
        <v>1311</v>
      </c>
      <c r="I17" s="1">
        <f t="shared" si="33"/>
        <v>1410</v>
      </c>
      <c r="J17" s="1">
        <f t="shared" si="33"/>
        <v>1388.0799999999995</v>
      </c>
      <c r="K17" s="1">
        <f t="shared" si="33"/>
        <v>1421.29952</v>
      </c>
      <c r="L17" s="1">
        <f t="shared" ref="L17" si="34">L15+L16</f>
        <v>1455.2052620800009</v>
      </c>
      <c r="M17" s="1">
        <f t="shared" ref="M17:P17" si="35">M15+M16</f>
        <v>1576.1659026483198</v>
      </c>
      <c r="O17" s="1">
        <f t="shared" si="35"/>
        <v>0</v>
      </c>
      <c r="P17" s="1">
        <f t="shared" si="35"/>
        <v>0</v>
      </c>
      <c r="Q17" s="1">
        <f>Q15+Q16</f>
        <v>3366</v>
      </c>
      <c r="R17" s="1">
        <f t="shared" ref="R17:S17" si="36">R15+R16</f>
        <v>5411</v>
      </c>
      <c r="S17" s="1">
        <f t="shared" si="36"/>
        <v>5329</v>
      </c>
      <c r="T17" s="1">
        <f t="shared" ref="T17" si="37">T15+T16</f>
        <v>5840.7506847283248</v>
      </c>
      <c r="U17" s="1">
        <f t="shared" ref="U17" si="38">U15+U16</f>
        <v>6189.7556438516585</v>
      </c>
      <c r="V17" s="1">
        <f t="shared" ref="V17" si="39">V15+V16</f>
        <v>6592.662915798086</v>
      </c>
      <c r="W17" s="1">
        <f t="shared" ref="W17" si="40">W15+W16</f>
        <v>7017.2102631778907</v>
      </c>
      <c r="X17" s="1">
        <f t="shared" ref="X17" si="41">X15+X16</f>
        <v>7464.503605152132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277.61599999999993</v>
      </c>
      <c r="K18" s="1">
        <f t="shared" ref="K18:M18" si="42">K17*0.2</f>
        <v>284.25990400000001</v>
      </c>
      <c r="L18" s="1">
        <f t="shared" si="42"/>
        <v>291.04105241600018</v>
      </c>
      <c r="M18" s="1">
        <f t="shared" si="42"/>
        <v>315.23318052966397</v>
      </c>
      <c r="Q18" s="1">
        <v>947</v>
      </c>
      <c r="R18" s="1">
        <v>1165</v>
      </c>
      <c r="S18" s="1">
        <v>1182</v>
      </c>
      <c r="T18" s="1">
        <f>T17*0.2</f>
        <v>1168.1501369456651</v>
      </c>
      <c r="U18" s="1">
        <f t="shared" ref="U18:X18" si="43">U17*0.2</f>
        <v>1237.9511287703317</v>
      </c>
      <c r="V18" s="1">
        <f t="shared" si="43"/>
        <v>1318.5325831596174</v>
      </c>
      <c r="W18" s="1">
        <f t="shared" si="43"/>
        <v>1403.4420526355782</v>
      </c>
      <c r="X18" s="1">
        <f t="shared" si="43"/>
        <v>1492.9007210304264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K19" si="44">C17-C18</f>
        <v>1029</v>
      </c>
      <c r="D19" s="3">
        <f t="shared" si="44"/>
        <v>1020</v>
      </c>
      <c r="E19" s="3">
        <f t="shared" si="44"/>
        <v>1402</v>
      </c>
      <c r="F19" s="3">
        <f t="shared" si="44"/>
        <v>888</v>
      </c>
      <c r="G19" s="3">
        <f t="shared" si="44"/>
        <v>1128</v>
      </c>
      <c r="H19" s="3">
        <f t="shared" si="44"/>
        <v>1010</v>
      </c>
      <c r="I19" s="3">
        <f t="shared" si="44"/>
        <v>1121</v>
      </c>
      <c r="J19" s="3">
        <f t="shared" si="44"/>
        <v>1110.4639999999995</v>
      </c>
      <c r="K19" s="3">
        <f t="shared" si="44"/>
        <v>1137.039616</v>
      </c>
      <c r="L19" s="3">
        <f t="shared" ref="L19" si="45">L17-L18</f>
        <v>1164.1642096640007</v>
      </c>
      <c r="M19" s="3">
        <f t="shared" ref="M19:P19" si="46">M17-M18</f>
        <v>1260.9327221186559</v>
      </c>
      <c r="O19" s="3">
        <f t="shared" si="46"/>
        <v>0</v>
      </c>
      <c r="P19" s="3">
        <f t="shared" si="46"/>
        <v>0</v>
      </c>
      <c r="Q19" s="3">
        <f>Q17-Q18</f>
        <v>2419</v>
      </c>
      <c r="R19" s="3">
        <f t="shared" ref="R19:S19" si="47">R17-R18</f>
        <v>4246</v>
      </c>
      <c r="S19" s="3">
        <f t="shared" si="47"/>
        <v>4147</v>
      </c>
      <c r="T19" s="3">
        <f t="shared" ref="T19" si="48">T17-T18</f>
        <v>4672.6005477826602</v>
      </c>
      <c r="U19" s="3">
        <f t="shared" ref="U19" si="49">U17-U18</f>
        <v>4951.8045150813268</v>
      </c>
      <c r="V19" s="3">
        <f t="shared" ref="V19" si="50">V17-V18</f>
        <v>5274.1303326384686</v>
      </c>
      <c r="W19" s="3">
        <f t="shared" ref="W19" si="51">W17-W18</f>
        <v>5613.7682105423128</v>
      </c>
      <c r="X19" s="3">
        <f t="shared" ref="X19" si="52">X17-X18</f>
        <v>5971.6028841217058</v>
      </c>
      <c r="Y19" s="3">
        <f>X19*(1+$AA$23)</f>
        <v>6031.3189129629227</v>
      </c>
      <c r="Z19" s="3">
        <f>Y19*(1+$AA$23)</f>
        <v>6091.6321020925516</v>
      </c>
      <c r="AA19" s="3">
        <f>Z19*(1+$AA$23)</f>
        <v>6152.5484231134769</v>
      </c>
      <c r="AB19" s="3">
        <f>AA19*(1+$AA$23)</f>
        <v>6214.0739073446121</v>
      </c>
      <c r="AC19" s="3">
        <f>AB19*(1+$AA$23)</f>
        <v>6276.2146464180578</v>
      </c>
      <c r="AD19" s="3">
        <f>AC19*(1+$AA$23)</f>
        <v>6338.9767928822384</v>
      </c>
      <c r="AE19" s="3">
        <f>AD19*(1+$AA$23)</f>
        <v>6402.3665608110605</v>
      </c>
      <c r="AF19" s="3">
        <f>AE19*(1+$AA$23)</f>
        <v>6466.3902264191711</v>
      </c>
      <c r="AG19" s="3">
        <f>AF19*(1+$AA$23)</f>
        <v>6531.0541286833632</v>
      </c>
      <c r="AH19" s="3">
        <f>AG19*(1+$AA$23)</f>
        <v>6596.3646699701967</v>
      </c>
      <c r="AI19" s="3">
        <f>AH19*(1+$AA$23)</f>
        <v>6662.3283166698984</v>
      </c>
      <c r="AJ19" s="3">
        <f>AI19*(1+$AA$23)</f>
        <v>6728.9515998365978</v>
      </c>
      <c r="AK19" s="3">
        <f>AJ19*(1+$AA$23)</f>
        <v>6796.2411158349641</v>
      </c>
      <c r="AL19" s="3">
        <f>AK19*(1+$AA$23)</f>
        <v>6864.203526993314</v>
      </c>
      <c r="AM19" s="3">
        <f>AL19*(1+$AA$23)</f>
        <v>6932.8455622632473</v>
      </c>
      <c r="AN19" s="3">
        <f>AM19*(1+$AA$23)</f>
        <v>7002.1740178858799</v>
      </c>
      <c r="AO19" s="3">
        <f>AN19*(1+$AA$23)</f>
        <v>7072.1957580647386</v>
      </c>
      <c r="AP19" s="3">
        <f>AO19*(1+$AA$23)</f>
        <v>7142.9177156453861</v>
      </c>
      <c r="AQ19" s="3">
        <f>AP19*(1+$AA$23)</f>
        <v>7214.3468928018401</v>
      </c>
      <c r="AR19" s="3">
        <f>AQ19*(1+$AA$23)</f>
        <v>7286.4903617298587</v>
      </c>
      <c r="AS19" s="3">
        <f>AR19*(1+$AA$23)</f>
        <v>7359.355265347157</v>
      </c>
      <c r="AT19" s="3">
        <f>AS19*(1+$AA$23)</f>
        <v>7432.9488180006283</v>
      </c>
      <c r="AU19" s="3">
        <f>AT19*(1+$AA$23)</f>
        <v>7507.2783061806349</v>
      </c>
      <c r="AV19" s="3">
        <f>AU19*(1+$AA$23)</f>
        <v>7582.351089242441</v>
      </c>
      <c r="AW19" s="3">
        <f>AV19*(1+$AA$23)</f>
        <v>7658.1746001348656</v>
      </c>
      <c r="AX19" s="3">
        <f>AW19*(1+$AA$23)</f>
        <v>7734.7563461362142</v>
      </c>
      <c r="AY19" s="3">
        <f>AX19*(1+$AA$23)</f>
        <v>7812.1039095975766</v>
      </c>
      <c r="AZ19" s="3">
        <f>AY19*(1+$AA$23)</f>
        <v>7890.2249486935525</v>
      </c>
      <c r="BA19" s="3">
        <f>AZ19*(1+$AA$23)</f>
        <v>7969.1271981804884</v>
      </c>
      <c r="BB19" s="3">
        <f>BA19*(1+$AA$23)</f>
        <v>8048.8184701622931</v>
      </c>
      <c r="BC19" s="3">
        <f>BB19*(1+$AA$23)</f>
        <v>8129.3066548639163</v>
      </c>
      <c r="BD19" s="3">
        <f>BC19*(1+$AA$23)</f>
        <v>8210.5997214125564</v>
      </c>
      <c r="BE19" s="3">
        <f>BD19*(1+$AA$23)</f>
        <v>8292.7057186266829</v>
      </c>
      <c r="BF19" s="3">
        <f>BE19*(1+$AA$23)</f>
        <v>8375.6327758129501</v>
      </c>
      <c r="BG19" s="3">
        <f>BF19*(1+$AA$23)</f>
        <v>8459.3891035710803</v>
      </c>
      <c r="BH19" s="3">
        <f>BG19*(1+$AA$23)</f>
        <v>8543.9829946067912</v>
      </c>
      <c r="BI19" s="3">
        <f>BH19*(1+$AA$23)</f>
        <v>8629.4228245528593</v>
      </c>
      <c r="BJ19" s="3">
        <f>BI19*(1+$AA$23)</f>
        <v>8715.7170527983872</v>
      </c>
      <c r="BK19" s="3">
        <f>BJ19*(1+$AA$23)</f>
        <v>8802.8742233263711</v>
      </c>
      <c r="BL19" s="3">
        <f>BK19*(1+$AA$23)</f>
        <v>8890.902965559635</v>
      </c>
      <c r="BM19" s="3">
        <f>BL19*(1+$AA$23)</f>
        <v>8979.8119952152319</v>
      </c>
      <c r="BN19" s="3">
        <f>BM19*(1+$AA$23)</f>
        <v>9069.6101151673847</v>
      </c>
      <c r="BO19" s="3">
        <f>BN19*(1+$AA$23)</f>
        <v>9160.3062163190589</v>
      </c>
      <c r="BP19" s="3">
        <f>BO19*(1+$AA$23)</f>
        <v>9251.9092784822496</v>
      </c>
      <c r="BQ19" s="3">
        <f>BP19*(1+$AA$23)</f>
        <v>9344.4283712670731</v>
      </c>
      <c r="BR19" s="3">
        <f>BQ19*(1+$AA$23)</f>
        <v>9437.8726549797448</v>
      </c>
      <c r="BS19" s="3">
        <f>BR19*(1+$AA$23)</f>
        <v>9532.2513815295424</v>
      </c>
      <c r="BT19" s="3">
        <f>BS19*(1+$AA$23)</f>
        <v>9627.5738953448381</v>
      </c>
      <c r="BU19" s="3">
        <f>BT19*(1+$AA$23)</f>
        <v>9723.8496342982871</v>
      </c>
      <c r="BV19" s="3">
        <f>BU19*(1+$AA$23)</f>
        <v>9821.0881306412703</v>
      </c>
      <c r="BW19" s="3">
        <f>BV19*(1+$AA$23)</f>
        <v>9919.2990119476835</v>
      </c>
      <c r="BX19" s="3">
        <f>BW19*(1+$AA$23)</f>
        <v>10018.49200206716</v>
      </c>
      <c r="BY19" s="3">
        <f>BX19*(1+$AA$23)</f>
        <v>10118.676922087832</v>
      </c>
      <c r="BZ19" s="3">
        <f>BY19*(1+$AA$23)</f>
        <v>10219.86369130871</v>
      </c>
      <c r="CA19" s="3">
        <f>BZ19*(1+$AA$23)</f>
        <v>10322.062328221797</v>
      </c>
      <c r="CB19" s="3">
        <f>CA19*(1+$AA$23)</f>
        <v>10425.282951504014</v>
      </c>
      <c r="CC19" s="3">
        <f>CB19*(1+$AA$23)</f>
        <v>10529.535781019054</v>
      </c>
      <c r="CD19" s="3">
        <f>CC19*(1+$AA$23)</f>
        <v>10634.831138829246</v>
      </c>
      <c r="CE19" s="3">
        <f>CD19*(1+$AA$23)</f>
        <v>10741.179450217538</v>
      </c>
      <c r="CF19" s="3">
        <f>CE19*(1+$AA$23)</f>
        <v>10848.591244719713</v>
      </c>
      <c r="CG19" s="3">
        <f>CF19*(1+$AA$23)</f>
        <v>10957.07715716691</v>
      </c>
      <c r="CH19" s="3">
        <f>CG19*(1+$AA$23)</f>
        <v>11066.647928738579</v>
      </c>
      <c r="CI19" s="3">
        <f>CH19*(1+$AA$23)</f>
        <v>11177.314408025964</v>
      </c>
      <c r="CJ19" s="3">
        <f>CI19*(1+$AA$23)</f>
        <v>11289.087552106224</v>
      </c>
      <c r="CK19" s="3">
        <f>CJ19*(1+$AA$23)</f>
        <v>11401.978427627288</v>
      </c>
      <c r="CL19" s="3">
        <f>CK19*(1+$AA$23)</f>
        <v>11515.998211903561</v>
      </c>
      <c r="CM19" s="3">
        <f>CL19*(1+$AA$23)</f>
        <v>11631.158194022597</v>
      </c>
      <c r="CN19" s="3">
        <f>CM19*(1+$AA$23)</f>
        <v>11747.469775962823</v>
      </c>
      <c r="CO19" s="3">
        <f>CN19*(1+$AA$23)</f>
        <v>11864.944473722451</v>
      </c>
      <c r="CP19" s="3">
        <f>CO19*(1+$AA$23)</f>
        <v>11983.593918459675</v>
      </c>
      <c r="CQ19" s="3">
        <f>CP19*(1+$AA$23)</f>
        <v>12103.429857644272</v>
      </c>
      <c r="CR19" s="3">
        <f>CQ19*(1+$AA$23)</f>
        <v>12224.464156220716</v>
      </c>
      <c r="CS19" s="3">
        <f>CR19*(1+$AA$23)</f>
        <v>12346.708797782923</v>
      </c>
      <c r="CT19" s="3">
        <f>CS19*(1+$AA$23)</f>
        <v>12470.175885760753</v>
      </c>
      <c r="CU19" s="3">
        <f>CT19*(1+$AA$23)</f>
        <v>12594.87764461836</v>
      </c>
      <c r="CV19" s="3">
        <f>CU19*(1+$AA$23)</f>
        <v>12720.826421064543</v>
      </c>
      <c r="CW19" s="3">
        <f>CV19*(1+$AA$23)</f>
        <v>12848.034685275188</v>
      </c>
      <c r="CX19" s="3">
        <f>CW19*(1+$AA$23)</f>
        <v>12976.51503212794</v>
      </c>
      <c r="CY19" s="3">
        <f>CX19*(1+$AA$23)</f>
        <v>13106.28018244922</v>
      </c>
      <c r="CZ19" s="3">
        <f>CY19*(1+$AA$23)</f>
        <v>13237.342984273711</v>
      </c>
      <c r="DA19" s="3">
        <f>CZ19*(1+$AA$23)</f>
        <v>13369.716414116449</v>
      </c>
      <c r="DB19" s="3">
        <f>DA19*(1+$AA$23)</f>
        <v>13503.413578257612</v>
      </c>
      <c r="DC19" s="3">
        <f>DB19*(1+$AA$23)</f>
        <v>13638.447714040189</v>
      </c>
      <c r="DD19" s="3">
        <f>DC19*(1+$AA$23)</f>
        <v>13774.832191180591</v>
      </c>
      <c r="DE19" s="3">
        <f>DD19*(1+$AA$23)</f>
        <v>13912.580513092396</v>
      </c>
      <c r="DF19" s="3">
        <f>DE19*(1+$AA$23)</f>
        <v>14051.70631822332</v>
      </c>
      <c r="DG19" s="3">
        <f>DF19*(1+$AA$23)</f>
        <v>14192.223381405553</v>
      </c>
      <c r="DH19" s="3">
        <f>DG19*(1+$AA$23)</f>
        <v>14334.145615219608</v>
      </c>
      <c r="DI19" s="3">
        <f>DH19*(1+$AA$23)</f>
        <v>14477.487071371805</v>
      </c>
      <c r="DJ19" s="3">
        <f>DI19*(1+$AA$23)</f>
        <v>14622.261942085523</v>
      </c>
      <c r="DK19" s="3">
        <f>DJ19*(1+$AA$23)</f>
        <v>14768.484561506379</v>
      </c>
      <c r="DL19" s="3">
        <f>DK19*(1+$AA$23)</f>
        <v>14916.169407121442</v>
      </c>
      <c r="DM19" s="3">
        <f>DL19*(1+$AA$23)</f>
        <v>15065.331101192656</v>
      </c>
      <c r="DN19" s="3">
        <f>DM19*(1+$AA$23)</f>
        <v>15215.984412204583</v>
      </c>
      <c r="DO19" s="3">
        <f>DN19*(1+$AA$23)</f>
        <v>15368.14425632663</v>
      </c>
      <c r="DP19" s="3">
        <f>DO19*(1+$AA$23)</f>
        <v>15521.825698889896</v>
      </c>
      <c r="DQ19" s="3">
        <f>DP19*(1+$AA$23)</f>
        <v>15677.043955878795</v>
      </c>
      <c r="DR19" s="3">
        <f>DQ19*(1+$AA$23)</f>
        <v>15833.814395437583</v>
      </c>
      <c r="DS19" s="3">
        <f>DR19*(1+$AA$23)</f>
        <v>15992.152539391958</v>
      </c>
      <c r="DT19" s="3">
        <f>DS19*(1+$AA$23)</f>
        <v>16152.074064785878</v>
      </c>
      <c r="DU19" s="3">
        <f>DT19*(1+$AA$23)</f>
        <v>16313.594805433737</v>
      </c>
      <c r="DV19" s="3">
        <f>DU19*(1+$AA$23)</f>
        <v>16476.730753488075</v>
      </c>
      <c r="DW19" s="3">
        <f>DV19*(1+$AA$23)</f>
        <v>16641.498061022954</v>
      </c>
      <c r="DX19" s="3">
        <f>DW19*(1+$AA$23)</f>
        <v>16807.913041633183</v>
      </c>
      <c r="DY19" s="3">
        <f>DX19*(1+$AA$23)</f>
        <v>16975.992172049515</v>
      </c>
      <c r="DZ19" s="3">
        <f>DY19*(1+$AA$23)</f>
        <v>17145.75209377001</v>
      </c>
      <c r="EA19" s="3">
        <f>DZ19*(1+$AA$23)</f>
        <v>17317.20961470771</v>
      </c>
      <c r="EB19" s="3">
        <f>EA19*(1+$AA$23)</f>
        <v>17490.381710854788</v>
      </c>
      <c r="EC19" s="3">
        <f>EB19*(1+$AA$23)</f>
        <v>17665.285527963337</v>
      </c>
      <c r="ED19" s="3">
        <f>EC19*(1+$AA$23)</f>
        <v>17841.93838324297</v>
      </c>
      <c r="EE19" s="3">
        <f>ED19*(1+$AA$23)</f>
        <v>18020.357767075398</v>
      </c>
      <c r="EF19" s="3">
        <f>EE19*(1+$AA$23)</f>
        <v>18200.561344746151</v>
      </c>
      <c r="EG19" s="3">
        <f>EF19*(1+$AA$23)</f>
        <v>18382.566958193613</v>
      </c>
      <c r="EH19" s="3">
        <f>EG19*(1+$AA$23)</f>
        <v>18566.392627775549</v>
      </c>
      <c r="EI19" s="3">
        <f>EH19*(1+$AA$23)</f>
        <v>18752.056554053306</v>
      </c>
      <c r="EJ19" s="3">
        <f>EI19*(1+$AA$23)</f>
        <v>18939.57711959384</v>
      </c>
      <c r="EK19" s="3">
        <f>EJ19*(1+$AA$23)</f>
        <v>19128.972890789777</v>
      </c>
      <c r="EL19" s="3">
        <f>EK19*(1+$AA$23)</f>
        <v>19320.262619697674</v>
      </c>
      <c r="EM19" s="3">
        <f>EL19*(1+$AA$23)</f>
        <v>19513.465245894651</v>
      </c>
      <c r="EN19" s="3">
        <f>EM19*(1+$AA$23)</f>
        <v>19708.599898353597</v>
      </c>
      <c r="EO19" s="3">
        <f>EN19*(1+$AA$23)</f>
        <v>19905.685897337135</v>
      </c>
      <c r="EP19" s="3">
        <f>EO19*(1+$AA$23)</f>
        <v>20104.742756310505</v>
      </c>
      <c r="EQ19" s="3">
        <f>EP19*(1+$AA$23)</f>
        <v>20305.790183873611</v>
      </c>
      <c r="ER19" s="3">
        <f>EQ19*(1+$AA$23)</f>
        <v>20508.848085712347</v>
      </c>
      <c r="ES19" s="3">
        <f>ER19*(1+$AA$23)</f>
        <v>20713.936566569471</v>
      </c>
      <c r="ET19" s="3">
        <f>ES19*(1+$AA$23)</f>
        <v>20921.075932235166</v>
      </c>
      <c r="EU19" s="3">
        <f>ET19*(1+$AA$23)</f>
        <v>21130.286691557518</v>
      </c>
      <c r="EV19" s="3">
        <f>EU19*(1+$AA$23)</f>
        <v>21341.589558473093</v>
      </c>
      <c r="EW19" s="3">
        <f>EV19*(1+$AA$23)</f>
        <v>21555.005454057824</v>
      </c>
      <c r="EX19" s="3">
        <f>EW19*(1+$AA$23)</f>
        <v>21770.555508598402</v>
      </c>
      <c r="EY19" s="3">
        <f>EX19*(1+$AA$23)</f>
        <v>21988.261063684386</v>
      </c>
      <c r="EZ19" s="3">
        <f>EY19*(1+$AA$23)</f>
        <v>22208.143674321229</v>
      </c>
      <c r="FA19" s="3">
        <f>EZ19*(1+$AA$23)</f>
        <v>22430.225111064443</v>
      </c>
      <c r="FB19" s="3">
        <f>FA19*(1+$AA$23)</f>
        <v>22654.527362175086</v>
      </c>
      <c r="FC19" s="3">
        <f>FB19*(1+$AA$23)</f>
        <v>22881.072635796838</v>
      </c>
      <c r="FD19" s="3">
        <f>FC19*(1+$AA$23)</f>
        <v>23109.883362154807</v>
      </c>
      <c r="FE19" s="3">
        <f>FD19*(1+$AA$23)</f>
        <v>23340.982195776356</v>
      </c>
      <c r="FF19" s="3">
        <f>FE19*(1+$AA$23)</f>
        <v>23574.392017734121</v>
      </c>
      <c r="FG19" s="3">
        <f>FF19*(1+$AA$23)</f>
        <v>23810.135937911462</v>
      </c>
      <c r="FH19" s="3">
        <f>FG19*(1+$AA$23)</f>
        <v>24048.237297290576</v>
      </c>
      <c r="FI19" s="3">
        <f>FH19*(1+$AA$23)</f>
        <v>24288.719670263483</v>
      </c>
      <c r="FJ19" s="3">
        <f>FI19*(1+$AA$23)</f>
        <v>24531.606866966118</v>
      </c>
      <c r="FK19" s="3">
        <f>FJ19*(1+$AA$23)</f>
        <v>24776.922935635779</v>
      </c>
      <c r="FL19" s="3">
        <f>FK19*(1+$AA$23)</f>
        <v>25024.692164992139</v>
      </c>
      <c r="FM19" s="3">
        <f>FL19*(1+$AA$23)</f>
        <v>25274.939086642062</v>
      </c>
      <c r="FN19" s="3">
        <f>FM19*(1+$AA$23)</f>
        <v>25527.688477508484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3">I20*0.99</f>
        <v>1003.86</v>
      </c>
      <c r="K20" s="1">
        <f t="shared" si="53"/>
        <v>993.82140000000004</v>
      </c>
      <c r="L20" s="1">
        <f t="shared" si="53"/>
        <v>983.88318600000002</v>
      </c>
      <c r="M20" s="1">
        <f t="shared" si="53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54">U20*0.96</f>
        <v>897.679276775424</v>
      </c>
      <c r="W20" s="1">
        <f t="shared" si="54"/>
        <v>861.77210570440695</v>
      </c>
      <c r="X20" s="1">
        <f t="shared" si="54"/>
        <v>827.30122147623069</v>
      </c>
    </row>
    <row r="21" spans="1:170" x14ac:dyDescent="0.2">
      <c r="A21" s="1" t="s">
        <v>6</v>
      </c>
      <c r="B21" s="5">
        <f t="shared" ref="B21:I21" si="55">B19/B20</f>
        <v>0.70105820105820105</v>
      </c>
      <c r="C21" s="5">
        <f t="shared" si="55"/>
        <v>0.92369838420107719</v>
      </c>
      <c r="D21" s="5">
        <f t="shared" si="55"/>
        <v>0.92896174863387981</v>
      </c>
      <c r="E21" s="5">
        <f t="shared" si="55"/>
        <v>1.2933579335793357</v>
      </c>
      <c r="F21" s="5">
        <f t="shared" si="55"/>
        <v>0.82835820895522383</v>
      </c>
      <c r="G21" s="5">
        <f t="shared" si="55"/>
        <v>1.0773638968481376</v>
      </c>
      <c r="H21" s="5">
        <f t="shared" si="55"/>
        <v>0.986328125</v>
      </c>
      <c r="I21" s="5">
        <f t="shared" si="55"/>
        <v>1.1055226824457594</v>
      </c>
      <c r="J21" s="5">
        <v>1.1299999999999999</v>
      </c>
      <c r="K21" s="5">
        <f>K19/K20</f>
        <v>1.1441086054295067</v>
      </c>
      <c r="L21" s="5">
        <f t="shared" ref="L21:M21" si="56">L19/L20</f>
        <v>1.1832341747773305</v>
      </c>
      <c r="M21" s="5">
        <f t="shared" si="56"/>
        <v>1.2945331665434829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57">T19/T20</f>
        <v>4.7971127063388987</v>
      </c>
      <c r="U21" s="5">
        <f t="shared" si="57"/>
        <v>5.2955798997099208</v>
      </c>
      <c r="V21" s="5">
        <f t="shared" si="57"/>
        <v>5.8752947395464039</v>
      </c>
      <c r="W21" s="5">
        <f t="shared" si="57"/>
        <v>6.514214342031476</v>
      </c>
      <c r="X21" s="5">
        <f t="shared" si="57"/>
        <v>7.2181724492875983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58">F4/B4-1</f>
        <v>9.3607954545454453E-2</v>
      </c>
      <c r="G23" s="7">
        <f t="shared" si="58"/>
        <v>8.2063949499108002E-2</v>
      </c>
      <c r="H23" s="7">
        <f t="shared" si="58"/>
        <v>5.7832299811269916E-2</v>
      </c>
      <c r="I23" s="7">
        <f t="shared" si="58"/>
        <v>4.2362322452030865E-2</v>
      </c>
      <c r="J23" s="7">
        <f t="shared" si="58"/>
        <v>4.3169242758799742E-2</v>
      </c>
      <c r="K23" s="7">
        <f t="shared" si="58"/>
        <v>3.8933062777425365E-2</v>
      </c>
      <c r="L23" s="7">
        <f t="shared" si="58"/>
        <v>6.4843499936281468E-2</v>
      </c>
      <c r="M23" s="7">
        <f t="shared" si="58"/>
        <v>7.8686720000000099E-2</v>
      </c>
      <c r="N23" s="7"/>
      <c r="O23" s="7" t="e">
        <f>O4/N4-1</f>
        <v>#DIV/0!</v>
      </c>
      <c r="P23" s="7" t="e">
        <f t="shared" ref="P23:Q23" si="59">P4/O4-1</f>
        <v>#DIV/0!</v>
      </c>
      <c r="Q23" s="7" t="e">
        <f t="shared" si="59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0">T4/S4-1</f>
        <v>5.6812505692990012E-2</v>
      </c>
      <c r="U23" s="7">
        <f t="shared" si="60"/>
        <v>5.0000000000000044E-2</v>
      </c>
      <c r="V23" s="7">
        <f t="shared" si="60"/>
        <v>5.0000000000000044E-2</v>
      </c>
      <c r="W23" s="7">
        <f t="shared" si="60"/>
        <v>5.0000000000000044E-2</v>
      </c>
      <c r="X23" s="7">
        <f t="shared" si="60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1">C4/B4-1</f>
        <v>3.5085227272727337E-2</v>
      </c>
      <c r="D24" s="4">
        <f t="shared" si="61"/>
        <v>1.7977219706326375E-2</v>
      </c>
      <c r="E24" s="4">
        <f t="shared" si="61"/>
        <v>8.1962793205715867E-2</v>
      </c>
      <c r="F24" s="4">
        <f t="shared" si="61"/>
        <v>-4.0742586593570884E-2</v>
      </c>
      <c r="G24" s="4">
        <f t="shared" si="61"/>
        <v>2.4158981685933334E-2</v>
      </c>
      <c r="H24" s="4">
        <f t="shared" si="61"/>
        <v>-4.8192771084337727E-3</v>
      </c>
      <c r="I24" s="4">
        <f t="shared" si="61"/>
        <v>6.6139926086402401E-2</v>
      </c>
      <c r="J24" s="4">
        <f t="shared" si="61"/>
        <v>-4.0000000000000036E-2</v>
      </c>
      <c r="K24" s="4">
        <f t="shared" si="61"/>
        <v>2.0000000000000018E-2</v>
      </c>
      <c r="L24" s="4">
        <f t="shared" si="61"/>
        <v>2.0000000000000018E-2</v>
      </c>
      <c r="M24" s="4">
        <f t="shared" si="61"/>
        <v>8.0000000000000071E-2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NPV(AA24,T32:XFD32)+Sheet1!P5-Sheet1!P6</f>
        <v>106989.758032314</v>
      </c>
    </row>
    <row r="26" spans="1:170" s="3" customFormat="1" x14ac:dyDescent="0.2">
      <c r="A26" s="3" t="s">
        <v>27</v>
      </c>
      <c r="B26" s="7">
        <f>B9/B4</f>
        <v>0.40156249999999999</v>
      </c>
      <c r="C26" s="7">
        <f>C9/C4</f>
        <v>0.39193083573487031</v>
      </c>
      <c r="D26" s="7">
        <f>D9/D4</f>
        <v>0.39026691830682125</v>
      </c>
      <c r="E26" s="7">
        <f>E9/E4</f>
        <v>0.39957637677547969</v>
      </c>
      <c r="F26" s="7">
        <f>F9/F4</f>
        <v>0.39057020392258734</v>
      </c>
      <c r="G26" s="7">
        <f>G9/G4</f>
        <v>0.40228281547241596</v>
      </c>
      <c r="H26" s="7">
        <f>H9/H4</f>
        <v>0.41123996431757359</v>
      </c>
      <c r="I26" s="7">
        <f>I9/I4</f>
        <v>0.41644752569925891</v>
      </c>
      <c r="J26" s="7">
        <f>J9/J4</f>
        <v>0.41644752569925886</v>
      </c>
      <c r="K26" s="7">
        <f>K9/K4</f>
        <v>0.41644752569925891</v>
      </c>
      <c r="L26" s="7">
        <f>L9/L4</f>
        <v>0.41644752569925897</v>
      </c>
      <c r="M26" s="7">
        <f>M9/M4</f>
        <v>0.41644752569925886</v>
      </c>
      <c r="O26" s="7" t="e">
        <f>O9/O4</f>
        <v>#DIV/0!</v>
      </c>
      <c r="P26" s="7" t="e">
        <f>P9/P4</f>
        <v>#DIV/0!</v>
      </c>
      <c r="Q26" s="7">
        <f>Q9/Q4</f>
        <v>0.42346827531070574</v>
      </c>
      <c r="R26" s="7">
        <f>R9/R4</f>
        <v>0.39585502670383932</v>
      </c>
      <c r="S26" s="7">
        <f>S9/S4</f>
        <v>0.40538415573796271</v>
      </c>
      <c r="T26" s="7">
        <f>T9/T4</f>
        <v>0.41644752569925902</v>
      </c>
      <c r="U26" s="7">
        <f>U9/U4</f>
        <v>0.41644752569925897</v>
      </c>
      <c r="V26" s="7">
        <f>V9/V4</f>
        <v>0.41644752569925902</v>
      </c>
      <c r="W26" s="7">
        <f>W9/W4</f>
        <v>0.41644752569925886</v>
      </c>
      <c r="X26" s="7">
        <f>X9/X4</f>
        <v>0.41644752569925891</v>
      </c>
      <c r="Z26" s="1" t="s">
        <v>0</v>
      </c>
      <c r="AA26" s="5">
        <f>AA25/Sheet1!P3</f>
        <v>108.15327092088084</v>
      </c>
    </row>
    <row r="27" spans="1:170" x14ac:dyDescent="0.2">
      <c r="A27" s="1" t="s">
        <v>28</v>
      </c>
      <c r="B27" s="4">
        <f>B15/B4</f>
        <v>0.14190340909090909</v>
      </c>
      <c r="C27" s="4">
        <f>C15/C4</f>
        <v>0.15548236585700562</v>
      </c>
      <c r="D27" s="4">
        <f>D15/D4</f>
        <v>0.15745483957940146</v>
      </c>
      <c r="E27" s="4">
        <f>E15/E4</f>
        <v>0.21530027410914529</v>
      </c>
      <c r="F27" s="4">
        <f>F15/F4</f>
        <v>0.15170801402779582</v>
      </c>
      <c r="G27" s="4">
        <f>G15/G4</f>
        <v>0.16804058338617628</v>
      </c>
      <c r="H27" s="4">
        <f>H15/H4</f>
        <v>0.17726519689053141</v>
      </c>
      <c r="I27" s="4">
        <f>I15/I4</f>
        <v>0.17224480038250059</v>
      </c>
      <c r="J27" s="4">
        <f>J15/J4</f>
        <v>0.17224480038250053</v>
      </c>
      <c r="K27" s="4">
        <f>K15/K4</f>
        <v>0.17224480038250062</v>
      </c>
      <c r="L27" s="4">
        <f>L15/L4</f>
        <v>0.1722448003825007</v>
      </c>
      <c r="M27" s="4">
        <f>M15/M4</f>
        <v>0.17224480038250056</v>
      </c>
      <c r="O27" s="4" t="e">
        <f>O15/O4</f>
        <v>#DIV/0!</v>
      </c>
      <c r="P27" s="4" t="e">
        <f>P15/P4</f>
        <v>#DIV/0!</v>
      </c>
      <c r="Q27" s="4">
        <f>Q15/Q4</f>
        <v>0.13943600552365723</v>
      </c>
      <c r="R27" s="4">
        <f>R15/R4</f>
        <v>0.16888918746431092</v>
      </c>
      <c r="S27" s="4">
        <f>S15/S4</f>
        <v>0.16746862911595434</v>
      </c>
      <c r="T27" s="4">
        <f>T15/T4</f>
        <v>0.17224480038250073</v>
      </c>
      <c r="U27" s="4">
        <f>U15/U4</f>
        <v>0.17224480038250073</v>
      </c>
      <c r="V27" s="4">
        <f>V15/V4</f>
        <v>0.17224480038250076</v>
      </c>
      <c r="W27" s="4">
        <f>W15/W4</f>
        <v>0.17224480038250062</v>
      </c>
      <c r="X27" s="4">
        <f>X15/X4</f>
        <v>0.17224480038250067</v>
      </c>
      <c r="Z27" s="1" t="s">
        <v>42</v>
      </c>
      <c r="AA27" s="4">
        <f>AA26/Sheet1!P2-1</f>
        <v>0.52328550592789913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0.33218257140780583</v>
      </c>
      <c r="R28" s="4">
        <f t="shared" ref="R28:X28" si="62">R32/R4</f>
        <v>0.13741560579087031</v>
      </c>
      <c r="S28" s="4">
        <f t="shared" si="62"/>
        <v>0.18432556530490299</v>
      </c>
      <c r="T28" s="4">
        <f t="shared" si="62"/>
        <v>0.19343242031827657</v>
      </c>
      <c r="U28" s="4">
        <f t="shared" si="62"/>
        <v>0.19343242031827657</v>
      </c>
      <c r="V28" s="4">
        <f t="shared" si="62"/>
        <v>0.19343242031827657</v>
      </c>
      <c r="W28" s="4">
        <f t="shared" si="62"/>
        <v>0.19343242031827657</v>
      </c>
      <c r="X28" s="4">
        <f t="shared" si="62"/>
        <v>0.19343242031827654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63">U30*1.05</f>
        <v>8268.75</v>
      </c>
      <c r="W30" s="1">
        <f t="shared" si="63"/>
        <v>8682.1875</v>
      </c>
      <c r="X30" s="1">
        <f t="shared" si="63"/>
        <v>9116.296875</v>
      </c>
      <c r="AB30" s="5"/>
    </row>
    <row r="31" spans="1:170" x14ac:dyDescent="0.2">
      <c r="A31" s="1" t="s">
        <v>30</v>
      </c>
      <c r="Q31" s="1">
        <v>3328</v>
      </c>
      <c r="R31" s="1">
        <v>-752</v>
      </c>
      <c r="S31" s="1">
        <v>-1589</v>
      </c>
      <c r="T31" s="1">
        <v>1000</v>
      </c>
      <c r="U31" s="1">
        <f>T31*1.05</f>
        <v>1050</v>
      </c>
      <c r="V31" s="1">
        <f t="shared" si="63"/>
        <v>1102.5</v>
      </c>
      <c r="W31" s="1">
        <f t="shared" si="63"/>
        <v>1157.625</v>
      </c>
      <c r="X31" s="1">
        <f t="shared" si="63"/>
        <v>1215.5062500000001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9141</v>
      </c>
      <c r="R32" s="3">
        <f t="shared" ref="R32:S32" si="64">R30+R31</f>
        <v>4091</v>
      </c>
      <c r="S32" s="3">
        <f t="shared" si="64"/>
        <v>5861</v>
      </c>
      <c r="T32" s="3">
        <v>6500</v>
      </c>
      <c r="U32" s="3">
        <f>U30-U31</f>
        <v>6825</v>
      </c>
      <c r="V32" s="3">
        <f t="shared" ref="V32:X32" si="65">V30-V31</f>
        <v>7166.25</v>
      </c>
      <c r="W32" s="3">
        <f t="shared" si="65"/>
        <v>7524.5625</v>
      </c>
      <c r="X32" s="3">
        <f t="shared" si="65"/>
        <v>7900.7906249999996</v>
      </c>
      <c r="Y32" s="3">
        <f>X32*(1+$AA$23)</f>
        <v>7979.7985312499995</v>
      </c>
      <c r="Z32" s="3">
        <f>Y32*(1+$AA$23)</f>
        <v>8059.5965165624993</v>
      </c>
      <c r="AA32" s="3">
        <f>Z32*(1+$AA$23)</f>
        <v>8140.1924817281242</v>
      </c>
      <c r="AB32" s="3">
        <f>AA32*(1+$AA$23)</f>
        <v>8221.5944065454059</v>
      </c>
      <c r="AC32" s="3">
        <f>AB32*(1+$AA$23)</f>
        <v>8303.81035061086</v>
      </c>
      <c r="AD32" s="3">
        <f>AC32*(1+$AA$23)</f>
        <v>8386.8484541169692</v>
      </c>
      <c r="AE32" s="3">
        <f>AD32*(1+$AA$23)</f>
        <v>8470.716938658139</v>
      </c>
      <c r="AF32" s="3">
        <f>AE32*(1+$AA$23)</f>
        <v>8555.4241080447209</v>
      </c>
      <c r="AG32" s="3">
        <f>AF32*(1+$AA$23)</f>
        <v>8640.9783491251674</v>
      </c>
      <c r="AH32" s="3">
        <f>AG32*(1+$AA$23)</f>
        <v>8727.3881326164192</v>
      </c>
      <c r="AI32" s="3">
        <f>AH32*(1+$AA$23)</f>
        <v>8814.6620139425831</v>
      </c>
      <c r="AJ32" s="3">
        <f>AI32*(1+$AA$23)</f>
        <v>8902.8086340820082</v>
      </c>
      <c r="AK32" s="3">
        <f>AJ32*(1+$AA$23)</f>
        <v>8991.8367204228289</v>
      </c>
      <c r="AL32" s="3">
        <f>AK32*(1+$AA$23)</f>
        <v>9081.7550876270579</v>
      </c>
      <c r="AM32" s="3">
        <f>AL32*(1+$AA$23)</f>
        <v>9172.5726385033286</v>
      </c>
      <c r="AN32" s="3">
        <f>AM32*(1+$AA$23)</f>
        <v>9264.2983648883619</v>
      </c>
      <c r="AO32" s="3">
        <f>AN32*(1+$AA$23)</f>
        <v>9356.9413485372461</v>
      </c>
      <c r="AP32" s="3">
        <f>AO32*(1+$AA$23)</f>
        <v>9450.510762022619</v>
      </c>
      <c r="AQ32" s="3">
        <f>AP32*(1+$AA$23)</f>
        <v>9545.0158696428462</v>
      </c>
      <c r="AR32" s="3">
        <f>AQ32*(1+$AA$23)</f>
        <v>9640.466028339275</v>
      </c>
      <c r="AS32" s="3">
        <f>AR32*(1+$AA$23)</f>
        <v>9736.8706886226682</v>
      </c>
      <c r="AT32" s="3">
        <f>AS32*(1+$AA$23)</f>
        <v>9834.2393955088955</v>
      </c>
      <c r="AU32" s="3">
        <f>AT32*(1+$AA$23)</f>
        <v>9932.581789463984</v>
      </c>
      <c r="AV32" s="3">
        <f>AU32*(1+$AA$23)</f>
        <v>10031.907607358624</v>
      </c>
      <c r="AW32" s="3">
        <f>AV32*(1+$AA$23)</f>
        <v>10132.226683432211</v>
      </c>
      <c r="AX32" s="3">
        <f>AW32*(1+$AA$23)</f>
        <v>10233.548950266533</v>
      </c>
      <c r="AY32" s="3">
        <f>AX32*(1+$AA$23)</f>
        <v>10335.884439769199</v>
      </c>
      <c r="AZ32" s="3">
        <f>AY32*(1+$AA$23)</f>
        <v>10439.243284166891</v>
      </c>
      <c r="BA32" s="3">
        <f>AZ32*(1+$AA$23)</f>
        <v>10543.635717008559</v>
      </c>
      <c r="BB32" s="3">
        <f>BA32*(1+$AA$23)</f>
        <v>10649.072074178644</v>
      </c>
      <c r="BC32" s="3">
        <f>BB32*(1+$AA$23)</f>
        <v>10755.562794920432</v>
      </c>
      <c r="BD32" s="3">
        <f>BC32*(1+$AA$23)</f>
        <v>10863.118422869637</v>
      </c>
      <c r="BE32" s="3">
        <f>BD32*(1+$AA$23)</f>
        <v>10971.749607098332</v>
      </c>
      <c r="BF32" s="3">
        <f>BE32*(1+$AA$23)</f>
        <v>11081.467103169316</v>
      </c>
      <c r="BG32" s="3">
        <f>BF32*(1+$AA$23)</f>
        <v>11192.28177420101</v>
      </c>
      <c r="BH32" s="3">
        <f>BG32*(1+$AA$23)</f>
        <v>11304.20459194302</v>
      </c>
      <c r="BI32" s="3">
        <f>BH32*(1+$AA$23)</f>
        <v>11417.24663786245</v>
      </c>
      <c r="BJ32" s="3">
        <f>BI32*(1+$AA$23)</f>
        <v>11531.419104241075</v>
      </c>
      <c r="BK32" s="3">
        <f>BJ32*(1+$AA$23)</f>
        <v>11646.733295283486</v>
      </c>
      <c r="BL32" s="3">
        <f>BK32*(1+$AA$23)</f>
        <v>11763.20062823632</v>
      </c>
      <c r="BM32" s="3">
        <f>BL32*(1+$AA$23)</f>
        <v>11880.832634518683</v>
      </c>
      <c r="BN32" s="3">
        <f>BM32*(1+$AA$23)</f>
        <v>11999.64096086387</v>
      </c>
      <c r="BO32" s="3">
        <f>BN32*(1+$AA$23)</f>
        <v>12119.637370472508</v>
      </c>
      <c r="BP32" s="3">
        <f>BO32*(1+$AA$23)</f>
        <v>12240.833744177233</v>
      </c>
      <c r="BQ32" s="3">
        <f>BP32*(1+$AA$23)</f>
        <v>12363.242081619006</v>
      </c>
      <c r="BR32" s="3">
        <f>BQ32*(1+$AA$23)</f>
        <v>12486.874502435196</v>
      </c>
      <c r="BS32" s="3">
        <f>BR32*(1+$AA$23)</f>
        <v>12611.743247459548</v>
      </c>
      <c r="BT32" s="3">
        <f>BS32*(1+$AA$23)</f>
        <v>12737.860679934143</v>
      </c>
      <c r="BU32" s="3">
        <f>BT32*(1+$AA$23)</f>
        <v>12865.239286733486</v>
      </c>
      <c r="BV32" s="3">
        <f>BU32*(1+$AA$23)</f>
        <v>12993.89167960082</v>
      </c>
      <c r="BW32" s="3">
        <f>BV32*(1+$AA$23)</f>
        <v>13123.830596396829</v>
      </c>
      <c r="BX32" s="3">
        <f>BW32*(1+$AA$23)</f>
        <v>13255.068902360797</v>
      </c>
      <c r="BY32" s="3">
        <f>BX32*(1+$AA$23)</f>
        <v>13387.619591384406</v>
      </c>
      <c r="BZ32" s="3">
        <f>BY32*(1+$AA$23)</f>
        <v>13521.49578729825</v>
      </c>
      <c r="CA32" s="3">
        <f>BZ32*(1+$AA$23)</f>
        <v>13656.710745171233</v>
      </c>
      <c r="CB32" s="3">
        <f>CA32*(1+$AA$23)</f>
        <v>13793.277852622945</v>
      </c>
      <c r="CC32" s="3">
        <f>CB32*(1+$AA$23)</f>
        <v>13931.210631149175</v>
      </c>
      <c r="CD32" s="3">
        <f>CC32*(1+$AA$23)</f>
        <v>14070.522737460667</v>
      </c>
      <c r="CE32" s="3">
        <f>CD32*(1+$AA$23)</f>
        <v>14211.227964835274</v>
      </c>
      <c r="CF32" s="3">
        <f>CE32*(1+$AA$23)</f>
        <v>14353.340244483627</v>
      </c>
      <c r="CG32" s="3">
        <f>CF32*(1+$AA$23)</f>
        <v>14496.873646928463</v>
      </c>
      <c r="CH32" s="3">
        <f>CG32*(1+$AA$23)</f>
        <v>14641.842383397749</v>
      </c>
      <c r="CI32" s="3">
        <f>CH32*(1+$AA$23)</f>
        <v>14788.260807231727</v>
      </c>
      <c r="CJ32" s="3">
        <f>CI32*(1+$AA$23)</f>
        <v>14936.143415304045</v>
      </c>
      <c r="CK32" s="3">
        <f>CJ32*(1+$AA$23)</f>
        <v>15085.504849457086</v>
      </c>
      <c r="CL32" s="3">
        <f>CK32*(1+$AA$23)</f>
        <v>15236.359897951657</v>
      </c>
      <c r="CM32" s="3">
        <f>CL32*(1+$AA$23)</f>
        <v>15388.723496931174</v>
      </c>
      <c r="CN32" s="3">
        <f>CM32*(1+$AA$23)</f>
        <v>15542.610731900486</v>
      </c>
      <c r="CO32" s="3">
        <f>CN32*(1+$AA$23)</f>
        <v>15698.036839219491</v>
      </c>
      <c r="CP32" s="3">
        <f>CO32*(1+$AA$23)</f>
        <v>15855.017207611685</v>
      </c>
      <c r="CQ32" s="3">
        <f>CP32*(1+$AA$23)</f>
        <v>16013.567379687802</v>
      </c>
      <c r="CR32" s="3">
        <f>CQ32*(1+$AA$23)</f>
        <v>16173.70305348468</v>
      </c>
      <c r="CS32" s="3">
        <f>CR32*(1+$AA$23)</f>
        <v>16335.440084019527</v>
      </c>
      <c r="CT32" s="3">
        <f>CS32*(1+$AA$23)</f>
        <v>16498.794484859722</v>
      </c>
      <c r="CU32" s="3">
        <f>CT32*(1+$AA$23)</f>
        <v>16663.782429708321</v>
      </c>
      <c r="CV32" s="3">
        <f>CU32*(1+$AA$23)</f>
        <v>16830.420254005403</v>
      </c>
      <c r="CW32" s="3">
        <f>CV32*(1+$AA$23)</f>
        <v>16998.724456545457</v>
      </c>
      <c r="CX32" s="3">
        <f>CW32*(1+$AA$23)</f>
        <v>17168.711701110911</v>
      </c>
      <c r="CY32" s="3">
        <f>CX32*(1+$AA$23)</f>
        <v>17340.398818122019</v>
      </c>
      <c r="CZ32" s="3">
        <f>CY32*(1+$AA$23)</f>
        <v>17513.80280630324</v>
      </c>
      <c r="DA32" s="3">
        <f>CZ32*(1+$AA$23)</f>
        <v>17688.940834366273</v>
      </c>
      <c r="DB32" s="3">
        <f>DA32*(1+$AA$23)</f>
        <v>17865.830242709937</v>
      </c>
      <c r="DC32" s="3">
        <f>DB32*(1+$AA$23)</f>
        <v>18044.488545137036</v>
      </c>
      <c r="DD32" s="3">
        <f>DC32*(1+$AA$23)</f>
        <v>18224.933430588408</v>
      </c>
      <c r="DE32" s="3">
        <f>DD32*(1+$AA$23)</f>
        <v>18407.182764894293</v>
      </c>
      <c r="DF32" s="3">
        <f>DE32*(1+$AA$23)</f>
        <v>18591.254592543235</v>
      </c>
      <c r="DG32" s="3">
        <f>DF32*(1+$AA$23)</f>
        <v>18777.167138468667</v>
      </c>
      <c r="DH32" s="3">
        <f>DG32*(1+$AA$23)</f>
        <v>18964.938809853353</v>
      </c>
      <c r="DI32" s="3">
        <f>DH32*(1+$AA$23)</f>
        <v>19154.588197951885</v>
      </c>
      <c r="DJ32" s="3">
        <f>DI32*(1+$AA$23)</f>
        <v>19346.134079931406</v>
      </c>
      <c r="DK32" s="3">
        <f>DJ32*(1+$AA$23)</f>
        <v>19539.595420730719</v>
      </c>
      <c r="DL32" s="3">
        <f>DK32*(1+$AA$23)</f>
        <v>19734.991374938025</v>
      </c>
      <c r="DM32" s="3">
        <f>DL32*(1+$AA$23)</f>
        <v>19932.341288687407</v>
      </c>
      <c r="DN32" s="3">
        <f>DM32*(1+$AA$23)</f>
        <v>20131.664701574282</v>
      </c>
      <c r="DO32" s="3">
        <f>DN32*(1+$AA$23)</f>
        <v>20332.981348590023</v>
      </c>
      <c r="DP32" s="3">
        <f>DO32*(1+$AA$23)</f>
        <v>20536.311162075923</v>
      </c>
      <c r="DQ32" s="3">
        <f>DP32*(1+$AA$23)</f>
        <v>20741.674273696681</v>
      </c>
      <c r="DR32" s="3">
        <f>DQ32*(1+$AA$23)</f>
        <v>20949.091016433649</v>
      </c>
      <c r="DS32" s="3">
        <f>DR32*(1+$AA$23)</f>
        <v>21158.581926597984</v>
      </c>
      <c r="DT32" s="3">
        <f>DS32*(1+$AA$23)</f>
        <v>21370.167745863964</v>
      </c>
      <c r="DU32" s="3">
        <f>DT32*(1+$AA$23)</f>
        <v>21583.869423322605</v>
      </c>
      <c r="DV32" s="3">
        <f>DU32*(1+$AA$23)</f>
        <v>21799.708117555831</v>
      </c>
      <c r="DW32" s="3">
        <f>DV32*(1+$AA$23)</f>
        <v>22017.70519873139</v>
      </c>
      <c r="DX32" s="3">
        <f>DW32*(1+$AA$23)</f>
        <v>22237.882250718703</v>
      </c>
      <c r="DY32" s="3">
        <f>DX32*(1+$AA$23)</f>
        <v>22460.261073225891</v>
      </c>
      <c r="DZ32" s="3">
        <f>DY32*(1+$AA$23)</f>
        <v>22684.863683958149</v>
      </c>
      <c r="EA32" s="3">
        <f>DZ32*(1+$AA$23)</f>
        <v>22911.712320797731</v>
      </c>
      <c r="EB32" s="3">
        <f>EA32*(1+$AA$23)</f>
        <v>23140.829444005707</v>
      </c>
      <c r="EC32" s="3">
        <f>EB32*(1+$AA$23)</f>
        <v>23372.237738445765</v>
      </c>
      <c r="ED32" s="3">
        <f>EC32*(1+$AA$23)</f>
        <v>23605.960115830221</v>
      </c>
      <c r="EE32" s="3">
        <f>ED32*(1+$AA$23)</f>
        <v>23842.019716988525</v>
      </c>
      <c r="EF32" s="3">
        <f>EE32*(1+$AA$23)</f>
        <v>24080.439914158411</v>
      </c>
      <c r="EG32" s="3">
        <f>EF32*(1+$AA$23)</f>
        <v>24321.244313299994</v>
      </c>
      <c r="EH32" s="3">
        <f>EG32*(1+$AA$23)</f>
        <v>24564.456756432995</v>
      </c>
      <c r="EI32" s="3">
        <f>EH32*(1+$AA$23)</f>
        <v>24810.101323997325</v>
      </c>
      <c r="EJ32" s="3">
        <f>EI32*(1+$AA$23)</f>
        <v>25058.202337237301</v>
      </c>
      <c r="EK32" s="3">
        <f>EJ32*(1+$AA$23)</f>
        <v>25308.784360609672</v>
      </c>
      <c r="EL32" s="3">
        <f>EK32*(1+$AA$23)</f>
        <v>25561.872204215768</v>
      </c>
      <c r="EM32" s="3">
        <f>EL32*(1+$AA$23)</f>
        <v>25817.490926257924</v>
      </c>
      <c r="EN32" s="3">
        <f>EM32*(1+$AA$23)</f>
        <v>26075.665835520504</v>
      </c>
      <c r="EO32" s="3">
        <f>EN32*(1+$AA$23)</f>
        <v>26336.422493875711</v>
      </c>
      <c r="EP32" s="3">
        <f>EO32*(1+$AA$23)</f>
        <v>26599.786718814466</v>
      </c>
      <c r="EQ32" s="3">
        <f>EP32*(1+$AA$23)</f>
        <v>26865.78458600261</v>
      </c>
      <c r="ER32" s="3">
        <f>EQ32*(1+$AA$23)</f>
        <v>27134.442431862637</v>
      </c>
      <c r="ES32" s="3">
        <f>ER32*(1+$AA$23)</f>
        <v>27405.786856181265</v>
      </c>
      <c r="ET32" s="3">
        <f>ES32*(1+$AA$23)</f>
        <v>27679.844724743078</v>
      </c>
      <c r="EU32" s="3">
        <f>ET32*(1+$AA$23)</f>
        <v>27956.643171990509</v>
      </c>
      <c r="EV32" s="3">
        <f>EU32*(1+$AA$23)</f>
        <v>28236.209603710413</v>
      </c>
      <c r="EW32" s="3">
        <f>EV32*(1+$AA$23)</f>
        <v>28518.571699747517</v>
      </c>
      <c r="EX32" s="3">
        <f>EW32*(1+$AA$23)</f>
        <v>28803.757416744993</v>
      </c>
      <c r="EY32" s="3">
        <f>EX32*(1+$AA$23)</f>
        <v>29091.794990912444</v>
      </c>
      <c r="EZ32" s="3">
        <f>EY32*(1+$AA$23)</f>
        <v>29382.71294082157</v>
      </c>
      <c r="FA32" s="3">
        <f>EZ32*(1+$AA$23)</f>
        <v>29676.540070229785</v>
      </c>
      <c r="FB32" s="3">
        <f>FA32*(1+$AA$23)</f>
        <v>29973.305470932082</v>
      </c>
      <c r="FC32" s="3">
        <f>FB32*(1+$AA$23)</f>
        <v>30273.038525641405</v>
      </c>
      <c r="FD32" s="3">
        <f>FC32*(1+$AA$23)</f>
        <v>30575.768910897819</v>
      </c>
      <c r="FE32" s="3">
        <f>FD32*(1+$AA$23)</f>
        <v>30881.526600006797</v>
      </c>
      <c r="FF32" s="3">
        <f>FE32*(1+$AA$23)</f>
        <v>31190.341866006864</v>
      </c>
      <c r="FG32" s="3">
        <f>FF32*(1+$AA$23)</f>
        <v>31502.245284666933</v>
      </c>
      <c r="FH32" s="3">
        <f>FG32*(1+$AA$23)</f>
        <v>31817.267737513601</v>
      </c>
      <c r="FI32" s="3">
        <f>FH32*(1+$AA$23)</f>
        <v>32135.440414888737</v>
      </c>
      <c r="FJ32" s="3">
        <f>FI32*(1+$AA$23)</f>
        <v>32456.794819037626</v>
      </c>
      <c r="FK32" s="3">
        <f>FJ32*(1+$AA$23)</f>
        <v>32781.362767228005</v>
      </c>
    </row>
    <row r="33" spans="1:26" x14ac:dyDescent="0.2">
      <c r="Q33" s="4"/>
      <c r="R33" s="4"/>
      <c r="S33" s="4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2054.4639999999995</v>
      </c>
      <c r="K34" s="1">
        <f>J34+K19</f>
        <v>3191.5036159999995</v>
      </c>
      <c r="L34" s="1">
        <f>K34+L19</f>
        <v>4355.6678256640007</v>
      </c>
      <c r="M34" s="1">
        <f>L34+M19</f>
        <v>5616.6005477826566</v>
      </c>
      <c r="S34" s="1">
        <f>S38-S45</f>
        <v>944</v>
      </c>
      <c r="T34" s="1">
        <f>M34</f>
        <v>5616.6005477826566</v>
      </c>
      <c r="U34" s="1">
        <f>T34+U19</f>
        <v>10568.405062863983</v>
      </c>
      <c r="V34" s="1">
        <f>U34+V19</f>
        <v>15842.535395502451</v>
      </c>
      <c r="W34" s="1">
        <f>V34+W19</f>
        <v>21456.303606044763</v>
      </c>
      <c r="X34" s="1">
        <f>W34+X19</f>
        <v>27427.906490166468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66">R41/R40*-1-1</f>
        <v>0.10532302092811641</v>
      </c>
      <c r="S42" s="4">
        <f t="shared" si="66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2025-06-14T21:57:51Z</dcterms:modified>
</cp:coreProperties>
</file>