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6A63F6A-8FEC-4FCA-8E3B-48CD3CA4C0DC}" xr6:coauthVersionLast="47" xr6:coauthVersionMax="47" xr10:uidLastSave="{00000000-0000-0000-0000-000000000000}"/>
  <bookViews>
    <workbookView xWindow="3810" yWindow="435" windowWidth="20805" windowHeight="15015" xr2:uid="{3429F372-D7C1-4064-99DD-3C34B787F131}"/>
  </bookViews>
  <sheets>
    <sheet name="Main" sheetId="1" r:id="rId1"/>
    <sheet name="Private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0" i="1" l="1"/>
  <c r="N110" i="1"/>
  <c r="M110" i="1"/>
  <c r="L110" i="1"/>
  <c r="K110" i="1"/>
  <c r="J110" i="1"/>
  <c r="H110" i="1"/>
  <c r="G110" i="1"/>
  <c r="F110" i="1"/>
  <c r="O73" i="1" l="1"/>
  <c r="M73" i="1"/>
  <c r="N73" i="1"/>
  <c r="L73" i="1"/>
  <c r="K73" i="1"/>
  <c r="J73" i="1"/>
  <c r="H73" i="1"/>
  <c r="G73" i="1"/>
  <c r="F73" i="1"/>
  <c r="O37" i="1" l="1"/>
  <c r="N37" i="1"/>
  <c r="M37" i="1"/>
  <c r="L37" i="1"/>
  <c r="L15" i="1"/>
  <c r="K37" i="1"/>
  <c r="J37" i="1"/>
  <c r="H37" i="1"/>
  <c r="G37" i="1"/>
  <c r="F37" i="1"/>
  <c r="O15" i="1" l="1"/>
  <c r="N15" i="1"/>
  <c r="M15" i="1"/>
  <c r="K15" i="1"/>
  <c r="J15" i="1"/>
  <c r="F15" i="1" s="1"/>
  <c r="H15" i="1"/>
  <c r="G15" i="1"/>
  <c r="F14" i="1"/>
  <c r="F13" i="1"/>
  <c r="O12" i="1" l="1"/>
  <c r="N12" i="1"/>
  <c r="M12" i="1"/>
  <c r="K12" i="1"/>
  <c r="L12" i="1"/>
  <c r="F12" i="1"/>
  <c r="F11" i="1"/>
  <c r="G12" i="1"/>
  <c r="H12" i="1"/>
  <c r="J12" i="1"/>
  <c r="O7" i="1" l="1"/>
  <c r="N7" i="1"/>
  <c r="M7" i="1"/>
  <c r="L7" i="1"/>
  <c r="K7" i="1"/>
  <c r="J7" i="1"/>
  <c r="H7" i="1"/>
  <c r="G7" i="1"/>
  <c r="F10" i="1"/>
  <c r="F9" i="1"/>
  <c r="F8" i="1"/>
  <c r="F5" i="1"/>
  <c r="F6" i="1"/>
  <c r="F7" i="1"/>
  <c r="L4" i="1" l="1"/>
  <c r="F4" i="1"/>
  <c r="G4" i="1"/>
  <c r="O4" i="1"/>
  <c r="N4" i="1"/>
  <c r="M4" i="1"/>
  <c r="K4" i="1"/>
  <c r="J4" i="1"/>
  <c r="H4" i="1"/>
  <c r="B96" i="1" l="1"/>
  <c r="B95" i="1"/>
  <c r="L2" i="1" l="1"/>
  <c r="F2" i="1"/>
  <c r="B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l="1"/>
  <c r="B126" i="1" s="1"/>
  <c r="B127" i="1" s="1"/>
  <c r="B128" i="1" s="1"/>
  <c r="B129" i="1" s="1"/>
  <c r="B130" i="1" s="1"/>
  <c r="B131" i="1" s="1"/>
  <c r="B132" i="1" s="1"/>
  <c r="B2" i="1"/>
</calcChain>
</file>

<file path=xl/sharedStrings.xml><?xml version="1.0" encoding="utf-8"?>
<sst xmlns="http://schemas.openxmlformats.org/spreadsheetml/2006/main" count="248" uniqueCount="241">
  <si>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</si>
  <si>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</si>
  <si>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</si>
  <si>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</si>
  <si>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</si>
  <si>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</si>
  <si>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</si>
  <si>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</si>
  <si>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</si>
  <si>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</si>
  <si>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</si>
  <si>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</si>
  <si>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</si>
  <si>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</si>
  <si>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Main</t>
  </si>
  <si>
    <t>Q125</t>
  </si>
  <si>
    <t>Q225</t>
  </si>
  <si>
    <t>NVIDIA</t>
  </si>
  <si>
    <t>Microsoft</t>
  </si>
  <si>
    <t>Apple</t>
  </si>
  <si>
    <t>Amazon</t>
  </si>
  <si>
    <t>Google</t>
  </si>
  <si>
    <t>Meta</t>
  </si>
  <si>
    <t>Broadcom</t>
  </si>
  <si>
    <t>TSMC</t>
  </si>
  <si>
    <t>Tesla</t>
  </si>
  <si>
    <t>Oracle</t>
  </si>
  <si>
    <t>Tencent</t>
  </si>
  <si>
    <t>Netflix</t>
  </si>
  <si>
    <t>Palantir</t>
  </si>
  <si>
    <t>Samsung</t>
  </si>
  <si>
    <t>SAP</t>
  </si>
  <si>
    <t>Alibaba</t>
  </si>
  <si>
    <t>ASML</t>
  </si>
  <si>
    <t>AMD</t>
  </si>
  <si>
    <t>Cisco</t>
  </si>
  <si>
    <t>Salesforce</t>
  </si>
  <si>
    <t>IBM</t>
  </si>
  <si>
    <t>Intuit</t>
  </si>
  <si>
    <t>Uber</t>
  </si>
  <si>
    <t>Shopify</t>
  </si>
  <si>
    <t>ServiceNow</t>
  </si>
  <si>
    <t>Texas Instruments</t>
  </si>
  <si>
    <t>Booking Holdings</t>
  </si>
  <si>
    <t>Xiaomi</t>
  </si>
  <si>
    <t>Arista Networks</t>
  </si>
  <si>
    <t>Sony</t>
  </si>
  <si>
    <t>Qualcomm</t>
  </si>
  <si>
    <t>PDD Holdings</t>
  </si>
  <si>
    <t>Spotify</t>
  </si>
  <si>
    <t>Adobe</t>
  </si>
  <si>
    <t>AppLovin</t>
  </si>
  <si>
    <t>Arm Holdings</t>
  </si>
  <si>
    <t>Schneider Electric</t>
  </si>
  <si>
    <t>SK Hynix</t>
  </si>
  <si>
    <t>Micron Technology</t>
  </si>
  <si>
    <t>Applied Materials</t>
  </si>
  <si>
    <t>Lam Research</t>
  </si>
  <si>
    <t>Automatic Data Processing</t>
  </si>
  <si>
    <t>MercadoLibre</t>
  </si>
  <si>
    <t>Palo Alto Networks</t>
  </si>
  <si>
    <t>KLA</t>
  </si>
  <si>
    <t>Analog Devices</t>
  </si>
  <si>
    <t>Synopsys</t>
  </si>
  <si>
    <t>Nintendo</t>
  </si>
  <si>
    <t>Intel</t>
  </si>
  <si>
    <t>CrowdStrike</t>
  </si>
  <si>
    <t>DoorDash</t>
  </si>
  <si>
    <t>Sea Limited</t>
  </si>
  <si>
    <t>Strategy</t>
  </si>
  <si>
    <t>Robinhood</t>
  </si>
  <si>
    <t>Foxconn</t>
  </si>
  <si>
    <t>Cadence Design Systems</t>
  </si>
  <si>
    <t>Meituan</t>
  </si>
  <si>
    <t>Dell</t>
  </si>
  <si>
    <t>Keyence</t>
  </si>
  <si>
    <t>NetEase</t>
  </si>
  <si>
    <t>Coinbase</t>
  </si>
  <si>
    <t>Airbnb</t>
  </si>
  <si>
    <t>Equinix</t>
  </si>
  <si>
    <t>Fiserv</t>
  </si>
  <si>
    <t>MediaTek</t>
  </si>
  <si>
    <t>Constellation Software</t>
  </si>
  <si>
    <t>Cloudflare</t>
  </si>
  <si>
    <t>Tokyo Electron</t>
  </si>
  <si>
    <t>Snowflake</t>
  </si>
  <si>
    <t>PayPal</t>
  </si>
  <si>
    <t>Marvell Technology</t>
  </si>
  <si>
    <t>SMIC</t>
  </si>
  <si>
    <t>Autodesk</t>
  </si>
  <si>
    <t>Fortinet</t>
  </si>
  <si>
    <t>Workday</t>
  </si>
  <si>
    <t>Te Connectivity</t>
  </si>
  <si>
    <t>Delta Electronics</t>
  </si>
  <si>
    <t>NXP Semiconductors</t>
  </si>
  <si>
    <t>Roper Technologies</t>
  </si>
  <si>
    <t>Advantest</t>
  </si>
  <si>
    <t>Infineon</t>
  </si>
  <si>
    <t>Adyen</t>
  </si>
  <si>
    <t>Cambricon Technologies</t>
  </si>
  <si>
    <t>PT DCI Indonesia Tbk</t>
  </si>
  <si>
    <t>Coupang</t>
  </si>
  <si>
    <t>CoreWeave</t>
  </si>
  <si>
    <t>Jingdong Mall</t>
  </si>
  <si>
    <t>Block</t>
  </si>
  <si>
    <t>Reddit</t>
  </si>
  <si>
    <t>eBay</t>
  </si>
  <si>
    <t>Veeva Systems</t>
  </si>
  <si>
    <t>Datadog</t>
  </si>
  <si>
    <t>Atlassian</t>
  </si>
  <si>
    <t>Electronic Arts</t>
  </si>
  <si>
    <t>Take-Two Interactive</t>
  </si>
  <si>
    <t>Zscaler</t>
  </si>
  <si>
    <t>Trip.com</t>
  </si>
  <si>
    <t>Dassault Systemes</t>
  </si>
  <si>
    <t>NVDA</t>
  </si>
  <si>
    <t>MSFT</t>
  </si>
  <si>
    <t>AAPL</t>
  </si>
  <si>
    <t>GOOG</t>
  </si>
  <si>
    <t>AMZN</t>
  </si>
  <si>
    <t>META</t>
  </si>
  <si>
    <t>AVGO</t>
  </si>
  <si>
    <t>TSM</t>
  </si>
  <si>
    <t>TSLA</t>
  </si>
  <si>
    <t>ORCL</t>
  </si>
  <si>
    <t>TCEHY</t>
  </si>
  <si>
    <t>NFLX</t>
  </si>
  <si>
    <t>PLTR</t>
  </si>
  <si>
    <t>005930.KS</t>
  </si>
  <si>
    <t>BABA</t>
  </si>
  <si>
    <t>CSCO</t>
  </si>
  <si>
    <t>CRM</t>
  </si>
  <si>
    <t>INTU</t>
  </si>
  <si>
    <t>UBER</t>
  </si>
  <si>
    <t>SHOP</t>
  </si>
  <si>
    <t>TXN</t>
  </si>
  <si>
    <t>NOW</t>
  </si>
  <si>
    <t>SONY</t>
  </si>
  <si>
    <t>BKNG</t>
  </si>
  <si>
    <t>XIACF</t>
  </si>
  <si>
    <t>ANET</t>
  </si>
  <si>
    <t>QCOM</t>
  </si>
  <si>
    <t>PDD</t>
  </si>
  <si>
    <t>SPOT</t>
  </si>
  <si>
    <t>ADBE</t>
  </si>
  <si>
    <t>APP</t>
  </si>
  <si>
    <t>ARM</t>
  </si>
  <si>
    <t>SU.PA</t>
  </si>
  <si>
    <t>000660.KS</t>
  </si>
  <si>
    <t>MU</t>
  </si>
  <si>
    <t>AMAT</t>
  </si>
  <si>
    <t>LRCX</t>
  </si>
  <si>
    <t>ADP</t>
  </si>
  <si>
    <t>MELI</t>
  </si>
  <si>
    <t>PANW</t>
  </si>
  <si>
    <t>KLAC</t>
  </si>
  <si>
    <t>ADI</t>
  </si>
  <si>
    <t>SNPS</t>
  </si>
  <si>
    <t>7974.T</t>
  </si>
  <si>
    <t>INTC</t>
  </si>
  <si>
    <t>CRWD</t>
  </si>
  <si>
    <t>DASH</t>
  </si>
  <si>
    <t>SE</t>
  </si>
  <si>
    <t>MSTR</t>
  </si>
  <si>
    <t>HOOD</t>
  </si>
  <si>
    <t>2317.TW</t>
  </si>
  <si>
    <t>CDNS</t>
  </si>
  <si>
    <t>3690.HK</t>
  </si>
  <si>
    <t>DELL</t>
  </si>
  <si>
    <t>6861.T</t>
  </si>
  <si>
    <t>NTES</t>
  </si>
  <si>
    <t>COIN</t>
  </si>
  <si>
    <t>ABNB</t>
  </si>
  <si>
    <t>FI</t>
  </si>
  <si>
    <t>2454.TW</t>
  </si>
  <si>
    <t>CSU.TO</t>
  </si>
  <si>
    <t>NET</t>
  </si>
  <si>
    <t>8035.T</t>
  </si>
  <si>
    <t>SNOW</t>
  </si>
  <si>
    <t>PYPL</t>
  </si>
  <si>
    <t>MRVL</t>
  </si>
  <si>
    <t>EQIX</t>
  </si>
  <si>
    <t>0981.HK</t>
  </si>
  <si>
    <t>ADSK</t>
  </si>
  <si>
    <t>FTNT</t>
  </si>
  <si>
    <t>WDAY</t>
  </si>
  <si>
    <t>TEL</t>
  </si>
  <si>
    <t>2308.TW</t>
  </si>
  <si>
    <t>NXPI</t>
  </si>
  <si>
    <t>ROP</t>
  </si>
  <si>
    <t>6857.T</t>
  </si>
  <si>
    <t>IFX.DE</t>
  </si>
  <si>
    <t>ADYEN.AS</t>
  </si>
  <si>
    <t>688256.SS</t>
  </si>
  <si>
    <t>DCIIJK</t>
  </si>
  <si>
    <t>CPNG</t>
  </si>
  <si>
    <t>CRWV</t>
  </si>
  <si>
    <t>JD</t>
  </si>
  <si>
    <t>XYZ</t>
  </si>
  <si>
    <t>RDDT</t>
  </si>
  <si>
    <t>EBAY</t>
  </si>
  <si>
    <t>VEEV</t>
  </si>
  <si>
    <t>GRMN</t>
  </si>
  <si>
    <t>DDOG</t>
  </si>
  <si>
    <t>Garmin</t>
  </si>
  <si>
    <t>TEAM</t>
  </si>
  <si>
    <t>EA</t>
  </si>
  <si>
    <t>TTWO</t>
  </si>
  <si>
    <t>ZS</t>
  </si>
  <si>
    <t>TCOM</t>
  </si>
  <si>
    <t>DSY.PA</t>
  </si>
  <si>
    <t>Figma</t>
  </si>
  <si>
    <t>FIG</t>
  </si>
  <si>
    <t>CRCL</t>
  </si>
  <si>
    <t>CoStar Group</t>
  </si>
  <si>
    <t>Circle Internet Group</t>
  </si>
  <si>
    <t>CSGP</t>
  </si>
  <si>
    <t>Fidelity National Information Services</t>
  </si>
  <si>
    <t>FIS</t>
  </si>
  <si>
    <t>Seagate Technology</t>
  </si>
  <si>
    <t>STX</t>
  </si>
  <si>
    <t>Baidu</t>
  </si>
  <si>
    <t>BIDU</t>
  </si>
  <si>
    <t>SoFi</t>
  </si>
  <si>
    <t>SOFI</t>
  </si>
  <si>
    <t>Supermicro</t>
  </si>
  <si>
    <t>SMCI</t>
  </si>
  <si>
    <t>Hewlett Packard Enterprise</t>
  </si>
  <si>
    <t>HPE</t>
  </si>
  <si>
    <t>Zoom</t>
  </si>
  <si>
    <t>ZM</t>
  </si>
  <si>
    <t>MongoDB</t>
  </si>
  <si>
    <t>MDB</t>
  </si>
  <si>
    <t>Unity Software</t>
  </si>
  <si>
    <t>U</t>
  </si>
  <si>
    <t>Roku</t>
  </si>
  <si>
    <t>ROKU</t>
  </si>
  <si>
    <t>Roblox</t>
  </si>
  <si>
    <t>RBLX</t>
  </si>
  <si>
    <t>Q126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</si>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</sst>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OOGL.xlsx" TargetMode="External"/><Relationship Id="rId1" Type="http://schemas.openxmlformats.org/officeDocument/2006/relationships/externalLinkPath" Target="GOOG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TSLA.xlsx" TargetMode="External"/><Relationship Id="rId1" Type="http://schemas.openxmlformats.org/officeDocument/2006/relationships/externalLinkPath" Target="TSL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NFLX.xlsx" TargetMode="External"/><Relationship Id="rId1" Type="http://schemas.openxmlformats.org/officeDocument/2006/relationships/externalLinkPath" Target="NFLX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DBE.xlsx" TargetMode="External"/><Relationship Id="rId1" Type="http://schemas.openxmlformats.org/officeDocument/2006/relationships/externalLinkPath" Target="ADB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PYPL.xlsx" TargetMode="External"/><Relationship Id="rId1" Type="http://schemas.openxmlformats.org/officeDocument/2006/relationships/externalLinkPath" Target="PYP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CI.xlsx" TargetMode="External"/><Relationship Id="rId1" Type="http://schemas.openxmlformats.org/officeDocument/2006/relationships/externalLinkPath" Target="SM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K3">
            <v>24400</v>
          </cell>
        </row>
        <row r="5">
          <cell r="K5">
            <v>53691</v>
          </cell>
        </row>
        <row r="6">
          <cell r="K6">
            <v>8464</v>
          </cell>
        </row>
        <row r="7">
          <cell r="K7">
            <v>4419973</v>
          </cell>
        </row>
      </sheetData>
      <sheetData sheetId="1">
        <row r="28">
          <cell r="AG28">
            <v>0.02</v>
          </cell>
        </row>
        <row r="29">
          <cell r="AG29">
            <v>0.01</v>
          </cell>
        </row>
        <row r="30">
          <cell r="AG30">
            <v>9.5000000000000001E-2</v>
          </cell>
        </row>
        <row r="31">
          <cell r="AG31">
            <v>4502825.178628806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12094</v>
          </cell>
        </row>
        <row r="5">
          <cell r="K5">
            <v>95148</v>
          </cell>
        </row>
        <row r="6">
          <cell r="K6">
            <v>33634</v>
          </cell>
        </row>
        <row r="7">
          <cell r="K7">
            <v>2405662</v>
          </cell>
        </row>
      </sheetData>
      <sheetData sheetId="1">
        <row r="87">
          <cell r="AF87">
            <v>0.02</v>
          </cell>
        </row>
        <row r="88">
          <cell r="AF88">
            <v>0.01</v>
          </cell>
        </row>
        <row r="89">
          <cell r="AF89">
            <v>0.08</v>
          </cell>
        </row>
        <row r="90">
          <cell r="AF90">
            <v>2582169.3392004068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3220.9560000000001</v>
          </cell>
        </row>
        <row r="5">
          <cell r="K5">
            <v>36996</v>
          </cell>
        </row>
        <row r="6">
          <cell r="K6">
            <v>19940</v>
          </cell>
        </row>
        <row r="7">
          <cell r="K7">
            <v>1045859.48</v>
          </cell>
        </row>
      </sheetData>
      <sheetData sheetId="1">
        <row r="123">
          <cell r="AB123">
            <v>0.02</v>
          </cell>
        </row>
        <row r="124">
          <cell r="AB124">
            <v>0.01</v>
          </cell>
        </row>
        <row r="125">
          <cell r="AB125">
            <v>0.1</v>
          </cell>
        </row>
        <row r="126">
          <cell r="AB126">
            <v>1148867.6762630809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J3">
            <v>425.21100000000001</v>
          </cell>
        </row>
        <row r="5">
          <cell r="J5">
            <v>8390.5</v>
          </cell>
        </row>
        <row r="6">
          <cell r="J6">
            <v>14453.2</v>
          </cell>
        </row>
        <row r="7">
          <cell r="J7">
            <v>507811.68000000005</v>
          </cell>
        </row>
      </sheetData>
      <sheetData sheetId="1">
        <row r="37">
          <cell r="Y37">
            <v>0.02</v>
          </cell>
        </row>
        <row r="38">
          <cell r="Y38">
            <v>0.01</v>
          </cell>
        </row>
        <row r="39">
          <cell r="Y39">
            <v>0.09</v>
          </cell>
        </row>
        <row r="40">
          <cell r="Y40">
            <v>533456.91678449931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K3">
            <v>424.2</v>
          </cell>
        </row>
        <row r="5">
          <cell r="K5">
            <v>5713</v>
          </cell>
        </row>
        <row r="6">
          <cell r="K6">
            <v>7620</v>
          </cell>
        </row>
        <row r="7">
          <cell r="K7">
            <v>150801.19999999998</v>
          </cell>
        </row>
      </sheetData>
      <sheetData sheetId="1">
        <row r="83">
          <cell r="Z83">
            <v>0.02</v>
          </cell>
        </row>
        <row r="84">
          <cell r="Z84">
            <v>0.01</v>
          </cell>
        </row>
        <row r="85">
          <cell r="Z85">
            <v>8.5000000000000006E-2</v>
          </cell>
        </row>
        <row r="86">
          <cell r="Z86">
            <v>189943.56809548015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955.37840000000006</v>
          </cell>
        </row>
        <row r="5">
          <cell r="J5">
            <v>11211</v>
          </cell>
        </row>
        <row r="6">
          <cell r="J6">
            <v>14398</v>
          </cell>
        </row>
        <row r="7">
          <cell r="J7">
            <v>69108.109600000011</v>
          </cell>
        </row>
      </sheetData>
      <sheetData sheetId="1">
        <row r="30">
          <cell r="AB30">
            <v>0.02</v>
          </cell>
        </row>
        <row r="31">
          <cell r="AB31">
            <v>0.01</v>
          </cell>
        </row>
        <row r="32">
          <cell r="AB32">
            <v>0.08</v>
          </cell>
        </row>
        <row r="33">
          <cell r="AB33">
            <v>92599.553979617034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N4">
            <v>596.82000000000005</v>
          </cell>
        </row>
        <row r="6">
          <cell r="N6">
            <v>5170</v>
          </cell>
        </row>
        <row r="7">
          <cell r="N7">
            <v>533</v>
          </cell>
        </row>
        <row r="8">
          <cell r="N8">
            <v>22219.9</v>
          </cell>
        </row>
      </sheetData>
      <sheetData sheetId="1">
        <row r="51">
          <cell r="AC51">
            <v>0.02</v>
          </cell>
        </row>
        <row r="52">
          <cell r="AC52">
            <v>0.01</v>
          </cell>
        </row>
        <row r="53">
          <cell r="AC53">
            <v>9.5000000000000001E-2</v>
          </cell>
        </row>
        <row r="54">
          <cell r="AC54">
            <v>33918.611138370936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ORCL.xlsx" TargetMode="External"/><Relationship Id="rId13" Type="http://schemas.openxmlformats.org/officeDocument/2006/relationships/hyperlink" Target="AMD.xlsx" TargetMode="External"/><Relationship Id="rId18" Type="http://schemas.openxmlformats.org/officeDocument/2006/relationships/hyperlink" Target="MU.xlsx" TargetMode="External"/><Relationship Id="rId3" Type="http://schemas.openxmlformats.org/officeDocument/2006/relationships/hyperlink" Target="GOOGL.xlsx" TargetMode="External"/><Relationship Id="rId21" Type="http://schemas.openxmlformats.org/officeDocument/2006/relationships/hyperlink" Target="RBLX.xlsx" TargetMode="External"/><Relationship Id="rId7" Type="http://schemas.openxmlformats.org/officeDocument/2006/relationships/hyperlink" Target="TSLA.xlsx" TargetMode="External"/><Relationship Id="rId12" Type="http://schemas.openxmlformats.org/officeDocument/2006/relationships/hyperlink" Target="ASML.xlsx" TargetMode="External"/><Relationship Id="rId17" Type="http://schemas.openxmlformats.org/officeDocument/2006/relationships/hyperlink" Target="ADBE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AAPL.xlsx" TargetMode="External"/><Relationship Id="rId16" Type="http://schemas.openxmlformats.org/officeDocument/2006/relationships/hyperlink" Target="SPOT.xlsx" TargetMode="External"/><Relationship Id="rId20" Type="http://schemas.openxmlformats.org/officeDocument/2006/relationships/hyperlink" Target="PYPL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BABA.xlsx" TargetMode="External"/><Relationship Id="rId24" Type="http://schemas.openxmlformats.org/officeDocument/2006/relationships/hyperlink" Target="MSFT.xlsx" TargetMode="External"/><Relationship Id="rId5" Type="http://schemas.openxmlformats.org/officeDocument/2006/relationships/hyperlink" Target="META.xlsx" TargetMode="External"/><Relationship Id="rId15" Type="http://schemas.openxmlformats.org/officeDocument/2006/relationships/hyperlink" Target="PDD.xlsx" TargetMode="External"/><Relationship Id="rId23" Type="http://schemas.openxmlformats.org/officeDocument/2006/relationships/hyperlink" Target="SMCI.xlsx" TargetMode="External"/><Relationship Id="rId10" Type="http://schemas.openxmlformats.org/officeDocument/2006/relationships/hyperlink" Target="PLTR.xlsx" TargetMode="External"/><Relationship Id="rId19" Type="http://schemas.openxmlformats.org/officeDocument/2006/relationships/hyperlink" Target="DELL.xlsx" TargetMode="External"/><Relationship Id="rId4" Type="http://schemas.openxmlformats.org/officeDocument/2006/relationships/hyperlink" Target="AMZN.xlsx" TargetMode="External"/><Relationship Id="rId9" Type="http://schemas.openxmlformats.org/officeDocument/2006/relationships/hyperlink" Target="NFLX.xlsx" TargetMode="External"/><Relationship Id="rId14" Type="http://schemas.openxmlformats.org/officeDocument/2006/relationships/hyperlink" Target="QCOM.xlsx" TargetMode="External"/><Relationship Id="rId22" Type="http://schemas.openxmlformats.org/officeDocument/2006/relationships/hyperlink" Target="HP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P132"/>
  <sheetViews>
    <sheetView tabSelected="1" zoomScale="145" zoomScaleNormal="145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H19" sqref="H19"/>
    </sheetView>
  </sheetViews>
  <sheetFormatPr defaultRowHeight="12.75" x14ac:dyDescent="0.2"/>
  <cols>
    <col min="1" max="1" width="2.42578125" customWidth="1"/>
    <col min="2" max="2" width="4.140625" bestFit="1" customWidth="1"/>
    <col min="3" max="3" width="24.140625" bestFit="1" customWidth="1"/>
    <col min="4" max="4" width="9.28515625" customWidth="1"/>
    <col min="6" max="6" width="10.140625" style="2" customWidth="1"/>
    <col min="8" max="8" width="9.5703125" bestFit="1" customWidth="1"/>
    <col min="11" max="11" width="9.5703125" bestFit="1" customWidth="1"/>
  </cols>
  <sheetData>
    <row r="1" spans="2:16" x14ac:dyDescent="0.2">
      <c r="F1"/>
    </row>
    <row r="2" spans="2:16" x14ac:dyDescent="0.2">
      <c r="B2">
        <f ca="1">RANDBETWEEN(1,B124)</f>
        <v>42</v>
      </c>
      <c r="F2" s="2">
        <f>SUM(F4:F1048576)</f>
        <v>8738712.6696000006</v>
      </c>
      <c r="L2" s="3">
        <f>AVERAGE(L4:L1048576)</f>
        <v>0.16320441452233372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17</v>
      </c>
      <c r="D4" t="s">
        <v>115</v>
      </c>
      <c r="E4" s="4">
        <v>183</v>
      </c>
      <c r="F4" s="2">
        <f>E4*J4</f>
        <v>4465200</v>
      </c>
      <c r="G4" s="2">
        <f>[1]Main!$K$5-[1]Main!$K$6</f>
        <v>45227</v>
      </c>
      <c r="H4" s="2">
        <f>[1]Main!$K$7</f>
        <v>4419973</v>
      </c>
      <c r="I4" t="s">
        <v>239</v>
      </c>
      <c r="J4" s="2">
        <f>[1]Main!$K$3</f>
        <v>24400</v>
      </c>
      <c r="K4" s="2">
        <f>[1]Model!$AG$31</f>
        <v>4502825.178628806</v>
      </c>
      <c r="L4" s="3">
        <f>K4/F4-1</f>
        <v>8.4263143036831245E-3</v>
      </c>
      <c r="M4" s="3">
        <f>[1]Model!$AG$28</f>
        <v>0.02</v>
      </c>
      <c r="N4" s="3">
        <f>[1]Model!$AG$29</f>
        <v>0.01</v>
      </c>
      <c r="O4" s="6">
        <f>[1]Model!$AG$30</f>
        <v>9.5000000000000001E-2</v>
      </c>
    </row>
    <row r="5" spans="2:16" x14ac:dyDescent="0.2">
      <c r="B5">
        <f>B4+1</f>
        <v>2</v>
      </c>
      <c r="C5" s="5" t="s">
        <v>18</v>
      </c>
      <c r="D5" t="s">
        <v>116</v>
      </c>
      <c r="F5" s="2">
        <f>E5*J5</f>
        <v>0</v>
      </c>
      <c r="L5" s="3"/>
    </row>
    <row r="6" spans="2:16" x14ac:dyDescent="0.2">
      <c r="B6">
        <f t="shared" ref="B6:B70" si="0">B5+1</f>
        <v>3</v>
      </c>
      <c r="C6" s="1" t="s">
        <v>19</v>
      </c>
      <c r="D6" t="s">
        <v>117</v>
      </c>
      <c r="E6" s="4"/>
      <c r="F6" s="2">
        <f>E6*J6</f>
        <v>0</v>
      </c>
      <c r="G6" s="2"/>
      <c r="H6" s="2"/>
      <c r="J6" s="2"/>
      <c r="K6" s="2"/>
      <c r="L6" s="3"/>
      <c r="M6" s="3"/>
      <c r="N6" s="3"/>
      <c r="O6" s="3"/>
    </row>
    <row r="7" spans="2:16" x14ac:dyDescent="0.2">
      <c r="B7">
        <f t="shared" si="0"/>
        <v>4</v>
      </c>
      <c r="C7" s="1" t="s">
        <v>21</v>
      </c>
      <c r="D7" t="s">
        <v>118</v>
      </c>
      <c r="E7" s="4">
        <v>204</v>
      </c>
      <c r="F7" s="2">
        <f>E7*J7</f>
        <v>2467176</v>
      </c>
      <c r="G7" s="2">
        <f>[2]Main!$K$5-[2]Main!$K$6</f>
        <v>61514</v>
      </c>
      <c r="H7" s="2">
        <f>[2]Main!$K$7</f>
        <v>2405662</v>
      </c>
      <c r="I7" t="s">
        <v>16</v>
      </c>
      <c r="J7" s="2">
        <f>[2]Main!$K$3</f>
        <v>12094</v>
      </c>
      <c r="K7" s="2">
        <f>[2]Model!$AF$90</f>
        <v>2582169.3392004068</v>
      </c>
      <c r="L7" s="3">
        <f>K7/F7-1</f>
        <v>4.6609297107464975E-2</v>
      </c>
      <c r="M7" s="3">
        <f>[2]Model!$AF$87</f>
        <v>0.02</v>
      </c>
      <c r="N7" s="3">
        <f>[2]Model!$AF$88</f>
        <v>0.01</v>
      </c>
      <c r="O7" s="3">
        <f>[2]Model!$AF$89</f>
        <v>0.08</v>
      </c>
    </row>
    <row r="8" spans="2:16" x14ac:dyDescent="0.2">
      <c r="B8">
        <f t="shared" si="0"/>
        <v>5</v>
      </c>
      <c r="C8" s="1" t="s">
        <v>20</v>
      </c>
      <c r="D8" t="s">
        <v>119</v>
      </c>
      <c r="F8" s="2">
        <f>E8*J8</f>
        <v>0</v>
      </c>
      <c r="L8" s="3"/>
    </row>
    <row r="9" spans="2:16" x14ac:dyDescent="0.2">
      <c r="B9">
        <f t="shared" si="0"/>
        <v>6</v>
      </c>
      <c r="C9" s="1" t="s">
        <v>22</v>
      </c>
      <c r="D9" t="s">
        <v>120</v>
      </c>
      <c r="F9" s="2">
        <f>E9*J9</f>
        <v>0</v>
      </c>
      <c r="L9" s="3"/>
    </row>
    <row r="10" spans="2:16" x14ac:dyDescent="0.2">
      <c r="B10">
        <f t="shared" si="0"/>
        <v>7</v>
      </c>
      <c r="C10" t="s">
        <v>23</v>
      </c>
      <c r="D10" t="s">
        <v>121</v>
      </c>
      <c r="F10" s="2">
        <f>E10*J10</f>
        <v>0</v>
      </c>
      <c r="L10" s="3"/>
    </row>
    <row r="11" spans="2:16" x14ac:dyDescent="0.2">
      <c r="B11">
        <f t="shared" si="0"/>
        <v>8</v>
      </c>
      <c r="C11" s="1" t="s">
        <v>24</v>
      </c>
      <c r="D11" t="s">
        <v>122</v>
      </c>
      <c r="E11" s="4"/>
      <c r="F11" s="2">
        <f>E11*J11</f>
        <v>0</v>
      </c>
      <c r="G11" s="2"/>
      <c r="H11" s="2"/>
      <c r="J11" s="2"/>
      <c r="K11" s="2"/>
      <c r="L11" s="3"/>
      <c r="M11" s="3"/>
      <c r="N11" s="3"/>
      <c r="O11" s="3"/>
    </row>
    <row r="12" spans="2:16" x14ac:dyDescent="0.2">
      <c r="B12">
        <f t="shared" si="0"/>
        <v>9</v>
      </c>
      <c r="C12" s="1" t="s">
        <v>25</v>
      </c>
      <c r="D12" t="s">
        <v>123</v>
      </c>
      <c r="E12" s="4">
        <v>330</v>
      </c>
      <c r="F12" s="2">
        <f>E12*J12</f>
        <v>1062915.48</v>
      </c>
      <c r="G12" s="2">
        <f>[3]Main!$K$5-[3]Main!$K$6</f>
        <v>17056</v>
      </c>
      <c r="H12" s="2">
        <f>[3]Main!$K$7</f>
        <v>1045859.48</v>
      </c>
      <c r="I12" t="s">
        <v>15</v>
      </c>
      <c r="J12" s="2">
        <f>[3]Main!$K$3</f>
        <v>3220.9560000000001</v>
      </c>
      <c r="K12" s="2">
        <f>[3]Model!$AB$126</f>
        <v>1148867.6762630809</v>
      </c>
      <c r="L12" s="3">
        <f t="shared" ref="L8:L15" si="1">K12/F12-1</f>
        <v>8.0864563439306592E-2</v>
      </c>
      <c r="M12" s="3">
        <f>[3]Model!$AB$123</f>
        <v>0.02</v>
      </c>
      <c r="N12" s="3">
        <f>[3]Model!$AB$124</f>
        <v>0.01</v>
      </c>
      <c r="O12" s="3">
        <f>[3]Model!$AB$125</f>
        <v>0.1</v>
      </c>
    </row>
    <row r="13" spans="2:16" x14ac:dyDescent="0.2">
      <c r="B13">
        <f t="shared" si="0"/>
        <v>10</v>
      </c>
      <c r="C13" s="1" t="s">
        <v>26</v>
      </c>
      <c r="D13" t="s">
        <v>124</v>
      </c>
      <c r="F13" s="2">
        <f>E13*J13</f>
        <v>0</v>
      </c>
      <c r="L13" s="3"/>
    </row>
    <row r="14" spans="2:16" x14ac:dyDescent="0.2">
      <c r="B14">
        <f t="shared" si="0"/>
        <v>11</v>
      </c>
      <c r="C14" t="s">
        <v>27</v>
      </c>
      <c r="D14" t="s">
        <v>125</v>
      </c>
      <c r="F14" s="2">
        <f>E14*J14</f>
        <v>0</v>
      </c>
      <c r="L14" s="3"/>
    </row>
    <row r="15" spans="2:16" x14ac:dyDescent="0.2">
      <c r="B15">
        <f t="shared" si="0"/>
        <v>12</v>
      </c>
      <c r="C15" s="1" t="s">
        <v>28</v>
      </c>
      <c r="D15" t="s">
        <v>126</v>
      </c>
      <c r="E15" s="4">
        <v>1180</v>
      </c>
      <c r="F15" s="2">
        <f>E15*J15</f>
        <v>501748.98000000004</v>
      </c>
      <c r="G15" s="2">
        <f>[4]Main!$J$5-[4]Main!$J$6</f>
        <v>-6062.7000000000007</v>
      </c>
      <c r="H15" s="2">
        <f>[4]Main!$J$7</f>
        <v>507811.68000000005</v>
      </c>
      <c r="I15" t="s">
        <v>16</v>
      </c>
      <c r="J15" s="2">
        <f>[4]Main!$J$3</f>
        <v>425.21100000000001</v>
      </c>
      <c r="K15" s="2">
        <f>[4]Model!$Y$40</f>
        <v>533456.91678449931</v>
      </c>
      <c r="L15" s="3">
        <f t="shared" si="1"/>
        <v>6.3194820614282499E-2</v>
      </c>
      <c r="M15" s="3">
        <f>[4]Model!$Y$37</f>
        <v>0.02</v>
      </c>
      <c r="N15" s="3">
        <f>[4]Model!$Y$38</f>
        <v>0.01</v>
      </c>
      <c r="O15" s="3">
        <f>[4]Model!$Y$39</f>
        <v>0.09</v>
      </c>
    </row>
    <row r="16" spans="2:16" x14ac:dyDescent="0.2">
      <c r="B16">
        <f t="shared" si="0"/>
        <v>13</v>
      </c>
      <c r="C16" s="1" t="s">
        <v>29</v>
      </c>
      <c r="D16" t="s">
        <v>127</v>
      </c>
    </row>
    <row r="17" spans="2:15" x14ac:dyDescent="0.2">
      <c r="B17">
        <f t="shared" si="0"/>
        <v>14</v>
      </c>
      <c r="C17" t="s">
        <v>30</v>
      </c>
      <c r="D17" t="s">
        <v>128</v>
      </c>
    </row>
    <row r="18" spans="2:15" x14ac:dyDescent="0.2">
      <c r="B18">
        <f t="shared" si="0"/>
        <v>15</v>
      </c>
      <c r="C18" t="s">
        <v>31</v>
      </c>
      <c r="D18" t="s">
        <v>31</v>
      </c>
      <c r="E18" s="4"/>
      <c r="G18" s="2"/>
      <c r="H18" s="2"/>
      <c r="J18" s="2"/>
      <c r="K18" s="2"/>
      <c r="L18" s="3"/>
      <c r="M18" s="3"/>
      <c r="N18" s="3"/>
      <c r="O18" s="3"/>
    </row>
    <row r="19" spans="2:15" x14ac:dyDescent="0.2">
      <c r="B19">
        <f t="shared" si="0"/>
        <v>16</v>
      </c>
      <c r="C19" s="1" t="s">
        <v>32</v>
      </c>
      <c r="D19" t="s">
        <v>129</v>
      </c>
    </row>
    <row r="20" spans="2:15" x14ac:dyDescent="0.2">
      <c r="B20">
        <f t="shared" si="0"/>
        <v>17</v>
      </c>
      <c r="C20" s="1" t="s">
        <v>33</v>
      </c>
      <c r="D20" t="s">
        <v>33</v>
      </c>
    </row>
    <row r="21" spans="2:15" x14ac:dyDescent="0.2">
      <c r="B21">
        <f t="shared" si="0"/>
        <v>18</v>
      </c>
      <c r="C21" s="1" t="s">
        <v>34</v>
      </c>
      <c r="D21" t="s">
        <v>34</v>
      </c>
    </row>
    <row r="22" spans="2:15" x14ac:dyDescent="0.2">
      <c r="B22">
        <f t="shared" si="0"/>
        <v>19</v>
      </c>
      <c r="C22" t="s">
        <v>35</v>
      </c>
      <c r="D22" t="s">
        <v>130</v>
      </c>
    </row>
    <row r="23" spans="2:15" x14ac:dyDescent="0.2">
      <c r="B23">
        <f t="shared" si="0"/>
        <v>20</v>
      </c>
      <c r="C23" t="s">
        <v>36</v>
      </c>
      <c r="D23" t="s">
        <v>131</v>
      </c>
    </row>
    <row r="24" spans="2:15" x14ac:dyDescent="0.2">
      <c r="B24">
        <f t="shared" si="0"/>
        <v>21</v>
      </c>
      <c r="C24" t="s">
        <v>37</v>
      </c>
      <c r="D24" t="s">
        <v>37</v>
      </c>
    </row>
    <row r="25" spans="2:15" x14ac:dyDescent="0.2">
      <c r="B25">
        <f t="shared" si="0"/>
        <v>22</v>
      </c>
      <c r="C25" t="s">
        <v>38</v>
      </c>
      <c r="D25" t="s">
        <v>132</v>
      </c>
    </row>
    <row r="26" spans="2:15" x14ac:dyDescent="0.2">
      <c r="B26">
        <f t="shared" si="0"/>
        <v>23</v>
      </c>
      <c r="C26" t="s">
        <v>39</v>
      </c>
      <c r="D26" t="s">
        <v>133</v>
      </c>
    </row>
    <row r="27" spans="2:15" x14ac:dyDescent="0.2">
      <c r="B27">
        <f t="shared" si="0"/>
        <v>24</v>
      </c>
      <c r="C27" t="s">
        <v>40</v>
      </c>
      <c r="D27" t="s">
        <v>134</v>
      </c>
    </row>
    <row r="28" spans="2:15" x14ac:dyDescent="0.2">
      <c r="B28">
        <f t="shared" si="0"/>
        <v>25</v>
      </c>
      <c r="C28" t="s">
        <v>41</v>
      </c>
      <c r="D28" t="s">
        <v>136</v>
      </c>
    </row>
    <row r="29" spans="2:15" x14ac:dyDescent="0.2">
      <c r="B29">
        <f t="shared" si="0"/>
        <v>26</v>
      </c>
      <c r="C29" t="s">
        <v>42</v>
      </c>
      <c r="D29" t="s">
        <v>135</v>
      </c>
    </row>
    <row r="30" spans="2:15" x14ac:dyDescent="0.2">
      <c r="B30">
        <f t="shared" si="0"/>
        <v>27</v>
      </c>
      <c r="C30" t="s">
        <v>43</v>
      </c>
      <c r="D30" t="s">
        <v>138</v>
      </c>
    </row>
    <row r="31" spans="2:15" x14ac:dyDescent="0.2">
      <c r="B31">
        <f t="shared" si="0"/>
        <v>28</v>
      </c>
      <c r="C31" t="s">
        <v>44</v>
      </c>
      <c r="D31" t="s">
        <v>139</v>
      </c>
    </row>
    <row r="32" spans="2:15" x14ac:dyDescent="0.2">
      <c r="B32">
        <f t="shared" si="0"/>
        <v>29</v>
      </c>
      <c r="C32" t="s">
        <v>45</v>
      </c>
      <c r="D32" t="s">
        <v>140</v>
      </c>
    </row>
    <row r="33" spans="2:15" x14ac:dyDescent="0.2">
      <c r="B33">
        <f t="shared" si="0"/>
        <v>30</v>
      </c>
      <c r="C33" t="s">
        <v>46</v>
      </c>
      <c r="D33" t="s">
        <v>137</v>
      </c>
    </row>
    <row r="34" spans="2:15" x14ac:dyDescent="0.2">
      <c r="B34">
        <f t="shared" si="0"/>
        <v>31</v>
      </c>
      <c r="C34" s="1" t="s">
        <v>47</v>
      </c>
      <c r="D34" t="s">
        <v>141</v>
      </c>
    </row>
    <row r="35" spans="2:15" x14ac:dyDescent="0.2">
      <c r="B35">
        <f t="shared" si="0"/>
        <v>32</v>
      </c>
      <c r="C35" s="1" t="s">
        <v>48</v>
      </c>
      <c r="D35" t="s">
        <v>142</v>
      </c>
    </row>
    <row r="36" spans="2:15" x14ac:dyDescent="0.2">
      <c r="B36">
        <f t="shared" si="0"/>
        <v>33</v>
      </c>
      <c r="C36" s="1" t="s">
        <v>49</v>
      </c>
      <c r="D36" t="s">
        <v>143</v>
      </c>
    </row>
    <row r="37" spans="2:15" x14ac:dyDescent="0.2">
      <c r="B37">
        <f t="shared" si="0"/>
        <v>34</v>
      </c>
      <c r="C37" s="1" t="s">
        <v>50</v>
      </c>
      <c r="D37" t="s">
        <v>144</v>
      </c>
      <c r="E37" s="4">
        <v>351</v>
      </c>
      <c r="F37" s="2">
        <f>E37*J37</f>
        <v>148894.19999999998</v>
      </c>
      <c r="G37" s="2">
        <f>[5]Main!$K$5-[5]Main!$K$6</f>
        <v>-1907</v>
      </c>
      <c r="H37" s="2">
        <f>[5]Main!$K$7</f>
        <v>150801.19999999998</v>
      </c>
      <c r="I37" t="s">
        <v>16</v>
      </c>
      <c r="J37" s="2">
        <f>[5]Main!$K$3</f>
        <v>424.2</v>
      </c>
      <c r="K37" s="2">
        <f>[5]Model!$Z$86</f>
        <v>189943.56809548015</v>
      </c>
      <c r="L37" s="3">
        <f t="shared" ref="L37" si="2">K37/F37-1</f>
        <v>0.27569487660016412</v>
      </c>
      <c r="M37" s="3">
        <f>[5]Model!$Z$83</f>
        <v>0.02</v>
      </c>
      <c r="N37" s="3">
        <f>[5]Model!$Z$84</f>
        <v>0.01</v>
      </c>
      <c r="O37" s="6">
        <f>[5]Model!$Z$85</f>
        <v>8.5000000000000006E-2</v>
      </c>
    </row>
    <row r="38" spans="2:15" x14ac:dyDescent="0.2">
      <c r="B38">
        <f t="shared" si="0"/>
        <v>35</v>
      </c>
      <c r="C38" t="s">
        <v>51</v>
      </c>
      <c r="D38" t="s">
        <v>145</v>
      </c>
    </row>
    <row r="39" spans="2:15" x14ac:dyDescent="0.2">
      <c r="B39">
        <f t="shared" si="0"/>
        <v>36</v>
      </c>
      <c r="C39" t="s">
        <v>52</v>
      </c>
      <c r="D39" t="s">
        <v>146</v>
      </c>
    </row>
    <row r="40" spans="2:15" x14ac:dyDescent="0.2">
      <c r="B40">
        <f t="shared" si="0"/>
        <v>37</v>
      </c>
      <c r="C40" t="s">
        <v>53</v>
      </c>
      <c r="D40" t="s">
        <v>147</v>
      </c>
    </row>
    <row r="41" spans="2:15" x14ac:dyDescent="0.2">
      <c r="B41">
        <f t="shared" si="0"/>
        <v>38</v>
      </c>
      <c r="C41" t="s">
        <v>54</v>
      </c>
      <c r="D41" t="s">
        <v>148</v>
      </c>
    </row>
    <row r="42" spans="2:15" x14ac:dyDescent="0.2">
      <c r="B42">
        <f t="shared" si="0"/>
        <v>39</v>
      </c>
      <c r="C42" s="1" t="s">
        <v>55</v>
      </c>
      <c r="D42" t="s">
        <v>149</v>
      </c>
    </row>
    <row r="43" spans="2:15" x14ac:dyDescent="0.2">
      <c r="B43">
        <f t="shared" si="0"/>
        <v>40</v>
      </c>
      <c r="C43" t="s">
        <v>56</v>
      </c>
      <c r="D43" t="s">
        <v>150</v>
      </c>
    </row>
    <row r="44" spans="2:15" x14ac:dyDescent="0.2">
      <c r="B44">
        <f t="shared" si="0"/>
        <v>41</v>
      </c>
      <c r="C44" t="s">
        <v>57</v>
      </c>
      <c r="D44" t="s">
        <v>151</v>
      </c>
    </row>
    <row r="45" spans="2:15" x14ac:dyDescent="0.2">
      <c r="B45">
        <f t="shared" si="0"/>
        <v>42</v>
      </c>
      <c r="C45" t="s">
        <v>58</v>
      </c>
      <c r="D45" t="s">
        <v>152</v>
      </c>
    </row>
    <row r="46" spans="2:15" x14ac:dyDescent="0.2">
      <c r="B46">
        <f t="shared" si="0"/>
        <v>43</v>
      </c>
      <c r="C46" t="s">
        <v>59</v>
      </c>
      <c r="D46" t="s">
        <v>153</v>
      </c>
    </row>
    <row r="47" spans="2:15" x14ac:dyDescent="0.2">
      <c r="B47">
        <f t="shared" si="0"/>
        <v>44</v>
      </c>
      <c r="C47" t="s">
        <v>60</v>
      </c>
      <c r="D47" t="s">
        <v>154</v>
      </c>
    </row>
    <row r="48" spans="2:15" x14ac:dyDescent="0.2">
      <c r="B48">
        <f t="shared" si="0"/>
        <v>45</v>
      </c>
      <c r="C48" t="s">
        <v>61</v>
      </c>
      <c r="D48" t="s">
        <v>155</v>
      </c>
    </row>
    <row r="49" spans="2:4" x14ac:dyDescent="0.2">
      <c r="B49">
        <f t="shared" si="0"/>
        <v>46</v>
      </c>
      <c r="C49" t="s">
        <v>62</v>
      </c>
      <c r="D49" t="s">
        <v>156</v>
      </c>
    </row>
    <row r="50" spans="2:4" x14ac:dyDescent="0.2">
      <c r="B50">
        <f t="shared" si="0"/>
        <v>47</v>
      </c>
      <c r="C50" t="s">
        <v>63</v>
      </c>
      <c r="D50" t="s">
        <v>157</v>
      </c>
    </row>
    <row r="51" spans="2:4" x14ac:dyDescent="0.2">
      <c r="B51">
        <f t="shared" si="0"/>
        <v>48</v>
      </c>
      <c r="C51" t="s">
        <v>64</v>
      </c>
      <c r="D51" t="s">
        <v>158</v>
      </c>
    </row>
    <row r="52" spans="2:4" x14ac:dyDescent="0.2">
      <c r="B52">
        <f t="shared" si="0"/>
        <v>49</v>
      </c>
      <c r="C52" t="s">
        <v>65</v>
      </c>
      <c r="D52" t="s">
        <v>159</v>
      </c>
    </row>
    <row r="53" spans="2:4" x14ac:dyDescent="0.2">
      <c r="B53">
        <f t="shared" si="0"/>
        <v>50</v>
      </c>
      <c r="C53" t="s">
        <v>66</v>
      </c>
      <c r="D53" t="s">
        <v>160</v>
      </c>
    </row>
    <row r="54" spans="2:4" x14ac:dyDescent="0.2">
      <c r="B54">
        <f t="shared" si="0"/>
        <v>51</v>
      </c>
      <c r="C54" t="s">
        <v>67</v>
      </c>
      <c r="D54" t="s">
        <v>161</v>
      </c>
    </row>
    <row r="55" spans="2:4" x14ac:dyDescent="0.2">
      <c r="B55">
        <f t="shared" si="0"/>
        <v>52</v>
      </c>
      <c r="C55" t="s">
        <v>68</v>
      </c>
      <c r="D55" t="s">
        <v>162</v>
      </c>
    </row>
    <row r="56" spans="2:4" x14ac:dyDescent="0.2">
      <c r="B56">
        <f t="shared" si="0"/>
        <v>53</v>
      </c>
      <c r="C56" t="s">
        <v>69</v>
      </c>
      <c r="D56" t="s">
        <v>163</v>
      </c>
    </row>
    <row r="57" spans="2:4" x14ac:dyDescent="0.2">
      <c r="B57">
        <f t="shared" si="0"/>
        <v>54</v>
      </c>
      <c r="C57" t="s">
        <v>70</v>
      </c>
      <c r="D57" t="s">
        <v>164</v>
      </c>
    </row>
    <row r="58" spans="2:4" x14ac:dyDescent="0.2">
      <c r="B58">
        <f t="shared" si="0"/>
        <v>55</v>
      </c>
      <c r="C58" t="s">
        <v>71</v>
      </c>
      <c r="D58" t="s">
        <v>165</v>
      </c>
    </row>
    <row r="59" spans="2:4" x14ac:dyDescent="0.2">
      <c r="B59">
        <f t="shared" si="0"/>
        <v>56</v>
      </c>
      <c r="C59" t="s">
        <v>72</v>
      </c>
      <c r="D59" t="s">
        <v>166</v>
      </c>
    </row>
    <row r="60" spans="2:4" x14ac:dyDescent="0.2">
      <c r="B60">
        <f t="shared" si="0"/>
        <v>57</v>
      </c>
      <c r="C60" t="s">
        <v>73</v>
      </c>
      <c r="D60" t="s">
        <v>167</v>
      </c>
    </row>
    <row r="61" spans="2:4" x14ac:dyDescent="0.2">
      <c r="B61">
        <f t="shared" si="0"/>
        <v>58</v>
      </c>
      <c r="C61" s="1" t="s">
        <v>74</v>
      </c>
      <c r="D61" t="s">
        <v>168</v>
      </c>
    </row>
    <row r="62" spans="2:4" x14ac:dyDescent="0.2">
      <c r="B62">
        <f t="shared" si="0"/>
        <v>59</v>
      </c>
      <c r="C62" t="s">
        <v>75</v>
      </c>
      <c r="D62" t="s">
        <v>169</v>
      </c>
    </row>
    <row r="63" spans="2:4" x14ac:dyDescent="0.2">
      <c r="B63">
        <f t="shared" si="0"/>
        <v>60</v>
      </c>
      <c r="C63" t="s">
        <v>76</v>
      </c>
      <c r="D63" t="s">
        <v>170</v>
      </c>
    </row>
    <row r="64" spans="2:4" x14ac:dyDescent="0.2">
      <c r="B64">
        <f t="shared" si="0"/>
        <v>61</v>
      </c>
      <c r="C64" t="s">
        <v>77</v>
      </c>
      <c r="D64" t="s">
        <v>171</v>
      </c>
    </row>
    <row r="65" spans="2:15" x14ac:dyDescent="0.2">
      <c r="B65">
        <f t="shared" si="0"/>
        <v>62</v>
      </c>
      <c r="C65" t="s">
        <v>78</v>
      </c>
      <c r="D65" t="s">
        <v>172</v>
      </c>
    </row>
    <row r="66" spans="2:15" x14ac:dyDescent="0.2">
      <c r="B66">
        <f t="shared" si="0"/>
        <v>63</v>
      </c>
      <c r="C66" t="s">
        <v>79</v>
      </c>
      <c r="D66" t="s">
        <v>181</v>
      </c>
    </row>
    <row r="67" spans="2:15" x14ac:dyDescent="0.2">
      <c r="B67">
        <f t="shared" si="0"/>
        <v>64</v>
      </c>
      <c r="C67" t="s">
        <v>80</v>
      </c>
      <c r="D67" t="s">
        <v>173</v>
      </c>
    </row>
    <row r="68" spans="2:15" x14ac:dyDescent="0.2">
      <c r="B68">
        <f t="shared" si="0"/>
        <v>65</v>
      </c>
      <c r="C68" t="s">
        <v>81</v>
      </c>
      <c r="D68" t="s">
        <v>174</v>
      </c>
    </row>
    <row r="69" spans="2:15" x14ac:dyDescent="0.2">
      <c r="B69">
        <f t="shared" si="0"/>
        <v>66</v>
      </c>
      <c r="C69" t="s">
        <v>82</v>
      </c>
      <c r="D69" t="s">
        <v>175</v>
      </c>
    </row>
    <row r="70" spans="2:15" x14ac:dyDescent="0.2">
      <c r="B70">
        <f t="shared" si="0"/>
        <v>67</v>
      </c>
      <c r="C70" t="s">
        <v>83</v>
      </c>
      <c r="D70" t="s">
        <v>176</v>
      </c>
    </row>
    <row r="71" spans="2:15" x14ac:dyDescent="0.2">
      <c r="B71">
        <f t="shared" ref="B71:B132" si="3">B70+1</f>
        <v>68</v>
      </c>
      <c r="C71" t="s">
        <v>84</v>
      </c>
      <c r="D71" t="s">
        <v>177</v>
      </c>
    </row>
    <row r="72" spans="2:15" x14ac:dyDescent="0.2">
      <c r="B72">
        <f t="shared" si="3"/>
        <v>69</v>
      </c>
      <c r="C72" t="s">
        <v>85</v>
      </c>
      <c r="D72" t="s">
        <v>178</v>
      </c>
    </row>
    <row r="73" spans="2:15" x14ac:dyDescent="0.2">
      <c r="B73">
        <f t="shared" si="3"/>
        <v>70</v>
      </c>
      <c r="C73" s="1" t="s">
        <v>86</v>
      </c>
      <c r="D73" t="s">
        <v>179</v>
      </c>
      <c r="E73" s="4">
        <v>69</v>
      </c>
      <c r="F73" s="2">
        <f>E73*J73</f>
        <v>65921.109600000011</v>
      </c>
      <c r="G73" s="2">
        <f>[6]Main!$J$5-[6]Main!$J$6</f>
        <v>-3187</v>
      </c>
      <c r="H73" s="2">
        <f>[6]Main!$J$7</f>
        <v>69108.109600000011</v>
      </c>
      <c r="I73" t="s">
        <v>16</v>
      </c>
      <c r="J73" s="2">
        <f>[6]Main!$J$3</f>
        <v>955.37840000000006</v>
      </c>
      <c r="K73" s="2">
        <f>[6]Model!$AB$33</f>
        <v>92599.553979617034</v>
      </c>
      <c r="L73" s="3">
        <f t="shared" ref="L73" si="4">K73/F73-1</f>
        <v>0.4047025989322397</v>
      </c>
      <c r="M73" s="3">
        <f>[6]Model!$AB$30</f>
        <v>0.02</v>
      </c>
      <c r="N73" s="3">
        <f>[6]Model!$AB$31</f>
        <v>0.01</v>
      </c>
      <c r="O73" s="3">
        <f>[6]Model!$AB$32</f>
        <v>0.08</v>
      </c>
    </row>
    <row r="74" spans="2:15" x14ac:dyDescent="0.2">
      <c r="B74">
        <f t="shared" si="3"/>
        <v>71</v>
      </c>
      <c r="C74" t="s">
        <v>87</v>
      </c>
      <c r="D74" t="s">
        <v>180</v>
      </c>
    </row>
    <row r="75" spans="2:15" x14ac:dyDescent="0.2">
      <c r="B75">
        <f t="shared" si="3"/>
        <v>72</v>
      </c>
      <c r="C75" t="s">
        <v>88</v>
      </c>
      <c r="D75" t="s">
        <v>182</v>
      </c>
    </row>
    <row r="76" spans="2:15" x14ac:dyDescent="0.2">
      <c r="B76">
        <f t="shared" si="3"/>
        <v>73</v>
      </c>
      <c r="C76" t="s">
        <v>89</v>
      </c>
      <c r="D76" t="s">
        <v>183</v>
      </c>
    </row>
    <row r="77" spans="2:15" x14ac:dyDescent="0.2">
      <c r="B77">
        <f t="shared" si="3"/>
        <v>74</v>
      </c>
      <c r="C77" t="s">
        <v>90</v>
      </c>
      <c r="D77" t="s">
        <v>184</v>
      </c>
    </row>
    <row r="78" spans="2:15" x14ac:dyDescent="0.2">
      <c r="B78">
        <f t="shared" si="3"/>
        <v>75</v>
      </c>
      <c r="C78" t="s">
        <v>91</v>
      </c>
      <c r="D78" t="s">
        <v>185</v>
      </c>
    </row>
    <row r="79" spans="2:15" x14ac:dyDescent="0.2">
      <c r="B79">
        <f t="shared" si="3"/>
        <v>76</v>
      </c>
      <c r="C79" t="s">
        <v>92</v>
      </c>
      <c r="D79" t="s">
        <v>186</v>
      </c>
    </row>
    <row r="80" spans="2:15" x14ac:dyDescent="0.2">
      <c r="B80">
        <f t="shared" si="3"/>
        <v>77</v>
      </c>
      <c r="C80" t="s">
        <v>93</v>
      </c>
      <c r="D80" t="s">
        <v>187</v>
      </c>
    </row>
    <row r="81" spans="2:4" x14ac:dyDescent="0.2">
      <c r="B81">
        <f t="shared" si="3"/>
        <v>78</v>
      </c>
      <c r="C81" t="s">
        <v>94</v>
      </c>
      <c r="D81" t="s">
        <v>188</v>
      </c>
    </row>
    <row r="82" spans="2:4" x14ac:dyDescent="0.2">
      <c r="B82">
        <f t="shared" si="3"/>
        <v>79</v>
      </c>
      <c r="C82" t="s">
        <v>95</v>
      </c>
      <c r="D82" t="s">
        <v>189</v>
      </c>
    </row>
    <row r="83" spans="2:4" x14ac:dyDescent="0.2">
      <c r="B83">
        <f t="shared" si="3"/>
        <v>80</v>
      </c>
      <c r="C83" t="s">
        <v>96</v>
      </c>
      <c r="D83" t="s">
        <v>190</v>
      </c>
    </row>
    <row r="84" spans="2:4" x14ac:dyDescent="0.2">
      <c r="B84">
        <f t="shared" si="3"/>
        <v>81</v>
      </c>
      <c r="C84" t="s">
        <v>97</v>
      </c>
      <c r="D84" t="s">
        <v>191</v>
      </c>
    </row>
    <row r="85" spans="2:4" x14ac:dyDescent="0.2">
      <c r="B85">
        <f t="shared" si="3"/>
        <v>82</v>
      </c>
      <c r="C85" t="s">
        <v>98</v>
      </c>
      <c r="D85" t="s">
        <v>192</v>
      </c>
    </row>
    <row r="86" spans="2:4" x14ac:dyDescent="0.2">
      <c r="B86">
        <f t="shared" si="3"/>
        <v>83</v>
      </c>
      <c r="C86" t="s">
        <v>99</v>
      </c>
      <c r="D86" t="s">
        <v>193</v>
      </c>
    </row>
    <row r="87" spans="2:4" x14ac:dyDescent="0.2">
      <c r="B87">
        <f t="shared" si="3"/>
        <v>84</v>
      </c>
      <c r="C87" t="s">
        <v>100</v>
      </c>
      <c r="D87" t="s">
        <v>194</v>
      </c>
    </row>
    <row r="88" spans="2:4" x14ac:dyDescent="0.2">
      <c r="B88">
        <f t="shared" si="3"/>
        <v>85</v>
      </c>
      <c r="C88" t="s">
        <v>101</v>
      </c>
      <c r="D88" t="s">
        <v>195</v>
      </c>
    </row>
    <row r="89" spans="2:4" x14ac:dyDescent="0.2">
      <c r="B89">
        <f t="shared" si="3"/>
        <v>86</v>
      </c>
      <c r="C89" t="s">
        <v>102</v>
      </c>
      <c r="D89" t="s">
        <v>196</v>
      </c>
    </row>
    <row r="90" spans="2:4" x14ac:dyDescent="0.2">
      <c r="B90">
        <f t="shared" si="3"/>
        <v>87</v>
      </c>
      <c r="C90" t="s">
        <v>103</v>
      </c>
      <c r="D90" t="s">
        <v>197</v>
      </c>
    </row>
    <row r="91" spans="2:4" x14ac:dyDescent="0.2">
      <c r="B91">
        <f t="shared" si="3"/>
        <v>88</v>
      </c>
      <c r="C91" t="s">
        <v>104</v>
      </c>
      <c r="D91" t="s">
        <v>198</v>
      </c>
    </row>
    <row r="92" spans="2:4" x14ac:dyDescent="0.2">
      <c r="B92">
        <f t="shared" si="3"/>
        <v>89</v>
      </c>
      <c r="C92" t="s">
        <v>105</v>
      </c>
      <c r="D92" t="s">
        <v>199</v>
      </c>
    </row>
    <row r="93" spans="2:4" x14ac:dyDescent="0.2">
      <c r="B93">
        <f t="shared" si="3"/>
        <v>90</v>
      </c>
      <c r="C93" t="s">
        <v>106</v>
      </c>
      <c r="D93" t="s">
        <v>200</v>
      </c>
    </row>
    <row r="94" spans="2:4" x14ac:dyDescent="0.2">
      <c r="B94">
        <f t="shared" si="3"/>
        <v>91</v>
      </c>
      <c r="C94" t="s">
        <v>107</v>
      </c>
      <c r="D94" t="s">
        <v>201</v>
      </c>
    </row>
    <row r="95" spans="2:4" x14ac:dyDescent="0.2">
      <c r="B95">
        <f t="shared" si="3"/>
        <v>92</v>
      </c>
      <c r="C95" t="s">
        <v>204</v>
      </c>
      <c r="D95" t="s">
        <v>202</v>
      </c>
    </row>
    <row r="96" spans="2:4" x14ac:dyDescent="0.2">
      <c r="B96">
        <f t="shared" si="3"/>
        <v>93</v>
      </c>
      <c r="C96" t="s">
        <v>108</v>
      </c>
      <c r="D96" t="s">
        <v>203</v>
      </c>
    </row>
    <row r="97" spans="2:15" x14ac:dyDescent="0.2">
      <c r="B97">
        <f t="shared" si="3"/>
        <v>94</v>
      </c>
      <c r="C97" t="s">
        <v>109</v>
      </c>
      <c r="D97" t="s">
        <v>205</v>
      </c>
    </row>
    <row r="98" spans="2:15" x14ac:dyDescent="0.2">
      <c r="B98">
        <f t="shared" si="3"/>
        <v>95</v>
      </c>
      <c r="C98" t="s">
        <v>110</v>
      </c>
      <c r="D98" t="s">
        <v>206</v>
      </c>
    </row>
    <row r="99" spans="2:15" x14ac:dyDescent="0.2">
      <c r="B99">
        <f t="shared" si="3"/>
        <v>96</v>
      </c>
      <c r="C99" t="s">
        <v>111</v>
      </c>
      <c r="D99" t="s">
        <v>207</v>
      </c>
    </row>
    <row r="100" spans="2:15" x14ac:dyDescent="0.2">
      <c r="B100">
        <f t="shared" si="3"/>
        <v>97</v>
      </c>
      <c r="C100" t="s">
        <v>112</v>
      </c>
      <c r="D100" t="s">
        <v>208</v>
      </c>
    </row>
    <row r="101" spans="2:15" x14ac:dyDescent="0.2">
      <c r="B101">
        <f t="shared" si="3"/>
        <v>98</v>
      </c>
      <c r="C101" t="s">
        <v>113</v>
      </c>
      <c r="D101" t="s">
        <v>209</v>
      </c>
    </row>
    <row r="102" spans="2:15" x14ac:dyDescent="0.2">
      <c r="B102">
        <f t="shared" si="3"/>
        <v>99</v>
      </c>
      <c r="C102" t="s">
        <v>114</v>
      </c>
      <c r="D102" t="s">
        <v>210</v>
      </c>
    </row>
    <row r="103" spans="2:15" x14ac:dyDescent="0.2">
      <c r="B103">
        <f t="shared" si="3"/>
        <v>100</v>
      </c>
      <c r="C103" t="s">
        <v>211</v>
      </c>
      <c r="D103" t="s">
        <v>212</v>
      </c>
    </row>
    <row r="104" spans="2:15" x14ac:dyDescent="0.2">
      <c r="B104">
        <f t="shared" si="3"/>
        <v>101</v>
      </c>
      <c r="C104" t="s">
        <v>215</v>
      </c>
      <c r="D104" t="s">
        <v>213</v>
      </c>
    </row>
    <row r="105" spans="2:15" x14ac:dyDescent="0.2">
      <c r="B105">
        <f t="shared" si="3"/>
        <v>102</v>
      </c>
      <c r="C105" t="s">
        <v>214</v>
      </c>
      <c r="D105" t="s">
        <v>216</v>
      </c>
    </row>
    <row r="106" spans="2:15" x14ac:dyDescent="0.2">
      <c r="B106">
        <f t="shared" si="3"/>
        <v>103</v>
      </c>
      <c r="C106" t="s">
        <v>217</v>
      </c>
      <c r="D106" t="s">
        <v>218</v>
      </c>
    </row>
    <row r="107" spans="2:15" x14ac:dyDescent="0.2">
      <c r="B107">
        <f t="shared" si="3"/>
        <v>104</v>
      </c>
      <c r="C107" t="s">
        <v>219</v>
      </c>
      <c r="D107" t="s">
        <v>220</v>
      </c>
    </row>
    <row r="108" spans="2:15" x14ac:dyDescent="0.2">
      <c r="B108">
        <f t="shared" si="3"/>
        <v>105</v>
      </c>
      <c r="C108" t="s">
        <v>221</v>
      </c>
      <c r="D108" t="s">
        <v>222</v>
      </c>
    </row>
    <row r="109" spans="2:15" x14ac:dyDescent="0.2">
      <c r="B109">
        <f t="shared" si="3"/>
        <v>106</v>
      </c>
      <c r="C109" t="s">
        <v>223</v>
      </c>
      <c r="D109" t="s">
        <v>224</v>
      </c>
    </row>
    <row r="110" spans="2:15" x14ac:dyDescent="0.2">
      <c r="B110">
        <f t="shared" si="3"/>
        <v>107</v>
      </c>
      <c r="C110" s="1" t="s">
        <v>225</v>
      </c>
      <c r="D110" t="s">
        <v>226</v>
      </c>
      <c r="E110" s="4">
        <v>45</v>
      </c>
      <c r="F110" s="2">
        <f>E110*J110</f>
        <v>26856.9</v>
      </c>
      <c r="G110" s="2">
        <f>[7]Main!$N$6-[7]Main!$N$7</f>
        <v>4637</v>
      </c>
      <c r="H110" s="2">
        <f>[7]Main!$N$8</f>
        <v>22219.9</v>
      </c>
      <c r="I110" t="s">
        <v>240</v>
      </c>
      <c r="J110" s="2">
        <f>[7]Main!$N$4</f>
        <v>596.82000000000005</v>
      </c>
      <c r="K110" s="2">
        <f>[7]Model!$AC$54</f>
        <v>33918.611138370936</v>
      </c>
      <c r="L110" s="3">
        <f t="shared" ref="L110" si="5">K110/F110-1</f>
        <v>0.26293843065919509</v>
      </c>
      <c r="M110" s="3">
        <f>[7]Model!$AC$51</f>
        <v>0.02</v>
      </c>
      <c r="N110" s="3">
        <f>[7]Model!$AC$52</f>
        <v>0.01</v>
      </c>
      <c r="O110" s="6">
        <f>[7]Model!$AC$53</f>
        <v>9.5000000000000001E-2</v>
      </c>
    </row>
    <row r="111" spans="2:15" x14ac:dyDescent="0.2">
      <c r="B111">
        <f t="shared" si="3"/>
        <v>108</v>
      </c>
      <c r="C111" s="1" t="s">
        <v>227</v>
      </c>
      <c r="D111" t="s">
        <v>228</v>
      </c>
      <c r="E111" s="4"/>
      <c r="G111" s="2"/>
      <c r="H111" s="2"/>
      <c r="J111" s="2"/>
      <c r="K111" s="2"/>
      <c r="L111" s="3"/>
      <c r="M111" s="3"/>
      <c r="N111" s="3"/>
      <c r="O111" s="3"/>
    </row>
    <row r="112" spans="2:15" x14ac:dyDescent="0.2">
      <c r="B112">
        <f>B111+1</f>
        <v>109</v>
      </c>
      <c r="C112" t="s">
        <v>229</v>
      </c>
      <c r="D112" t="s">
        <v>230</v>
      </c>
      <c r="E112" s="4"/>
      <c r="G112" s="2"/>
      <c r="H112" s="2"/>
      <c r="J112" s="2"/>
      <c r="K112" s="2"/>
      <c r="L112" s="3"/>
      <c r="M112" s="3"/>
      <c r="N112" s="3"/>
      <c r="O112" s="3"/>
    </row>
    <row r="113" spans="2:12" x14ac:dyDescent="0.2">
      <c r="B113">
        <f>B112+1</f>
        <v>110</v>
      </c>
      <c r="C113" t="s">
        <v>231</v>
      </c>
      <c r="D113" t="s">
        <v>232</v>
      </c>
      <c r="E113" s="4"/>
      <c r="G113" s="2"/>
      <c r="H113" s="2"/>
      <c r="J113" s="2"/>
      <c r="K113" s="2"/>
      <c r="L113" s="3"/>
    </row>
    <row r="114" spans="2:12" x14ac:dyDescent="0.2">
      <c r="B114">
        <f t="shared" si="3"/>
        <v>111</v>
      </c>
      <c r="C114" t="s">
        <v>233</v>
      </c>
      <c r="D114" t="s">
        <v>234</v>
      </c>
      <c r="E114" s="4"/>
      <c r="L114" s="3"/>
    </row>
    <row r="115" spans="2:12" x14ac:dyDescent="0.2">
      <c r="B115">
        <f t="shared" si="3"/>
        <v>112</v>
      </c>
      <c r="C115" t="s">
        <v>235</v>
      </c>
      <c r="D115" t="s">
        <v>236</v>
      </c>
    </row>
    <row r="116" spans="2:12" x14ac:dyDescent="0.2">
      <c r="B116">
        <f t="shared" si="3"/>
        <v>113</v>
      </c>
      <c r="C116" s="1" t="s">
        <v>237</v>
      </c>
      <c r="D116" t="s">
        <v>238</v>
      </c>
    </row>
    <row r="117" spans="2:12" x14ac:dyDescent="0.2">
      <c r="B117">
        <f t="shared" si="3"/>
        <v>114</v>
      </c>
    </row>
    <row r="118" spans="2:12" x14ac:dyDescent="0.2">
      <c r="B118">
        <f t="shared" si="3"/>
        <v>115</v>
      </c>
    </row>
    <row r="119" spans="2:12" x14ac:dyDescent="0.2">
      <c r="B119">
        <f t="shared" si="3"/>
        <v>116</v>
      </c>
    </row>
    <row r="120" spans="2:12" x14ac:dyDescent="0.2">
      <c r="B120">
        <f t="shared" si="3"/>
        <v>117</v>
      </c>
    </row>
    <row r="121" spans="2:12" x14ac:dyDescent="0.2">
      <c r="B121">
        <f t="shared" si="3"/>
        <v>118</v>
      </c>
    </row>
    <row r="122" spans="2:12" x14ac:dyDescent="0.2">
      <c r="B122">
        <f t="shared" si="3"/>
        <v>119</v>
      </c>
    </row>
    <row r="123" spans="2:12" x14ac:dyDescent="0.2">
      <c r="B123">
        <f t="shared" si="3"/>
        <v>120</v>
      </c>
    </row>
    <row r="124" spans="2:12" x14ac:dyDescent="0.2">
      <c r="B124">
        <f t="shared" si="3"/>
        <v>121</v>
      </c>
    </row>
    <row r="125" spans="2:12" x14ac:dyDescent="0.2">
      <c r="B125">
        <f t="shared" si="3"/>
        <v>122</v>
      </c>
    </row>
    <row r="126" spans="2:12" x14ac:dyDescent="0.2">
      <c r="B126">
        <f t="shared" si="3"/>
        <v>123</v>
      </c>
    </row>
    <row r="127" spans="2:12" x14ac:dyDescent="0.2">
      <c r="B127">
        <f t="shared" si="3"/>
        <v>124</v>
      </c>
    </row>
    <row r="128" spans="2:12" x14ac:dyDescent="0.2">
      <c r="B128">
        <f t="shared" si="3"/>
        <v>125</v>
      </c>
    </row>
    <row r="129" spans="2:2" x14ac:dyDescent="0.2">
      <c r="B129">
        <f t="shared" si="3"/>
        <v>126</v>
      </c>
    </row>
    <row r="130" spans="2:2" x14ac:dyDescent="0.2">
      <c r="B130">
        <f t="shared" si="3"/>
        <v>127</v>
      </c>
    </row>
    <row r="131" spans="2:2" x14ac:dyDescent="0.2">
      <c r="B131">
        <f t="shared" si="3"/>
        <v>128</v>
      </c>
    </row>
    <row r="132" spans="2:2" x14ac:dyDescent="0.2">
      <c r="B132">
        <f t="shared" si="3"/>
        <v>129</v>
      </c>
    </row>
  </sheetData>
  <hyperlinks>
    <hyperlink ref="C4" r:id="rId1" xr:uid="{26628931-9440-41DF-9C73-12621ABDBE8D}"/>
    <hyperlink ref="C6" r:id="rId2" xr:uid="{55E8C425-F099-45D1-AFB4-C3D3A4EB2B6D}"/>
    <hyperlink ref="C7" r:id="rId3" xr:uid="{DF56D73B-4D9C-4F25-A7F3-A12C442B4AD1}"/>
    <hyperlink ref="C8" r:id="rId4" xr:uid="{26B6C133-4D45-4616-90BD-7F1EF43F1B16}"/>
    <hyperlink ref="C9" r:id="rId5" xr:uid="{224CA02A-5492-4879-9DBC-980330884CF7}"/>
    <hyperlink ref="C11" r:id="rId6" xr:uid="{F9AB9186-4D8F-4334-8426-A874379E2DAF}"/>
    <hyperlink ref="C12" r:id="rId7" xr:uid="{571BA985-D613-4BE6-90D5-C129A323DDCD}"/>
    <hyperlink ref="C13" r:id="rId8" xr:uid="{28003249-185D-4E87-8880-0159DBEB23A8}"/>
    <hyperlink ref="C15" r:id="rId9" xr:uid="{FC394DA2-8B49-4160-B18A-0D4203D88812}"/>
    <hyperlink ref="C16" r:id="rId10" xr:uid="{20822156-A666-4EE3-97EF-C5497A13BD91}"/>
    <hyperlink ref="C19" r:id="rId11" xr:uid="{14DA9AE5-010E-422D-A1DB-26AE28050B2B}"/>
    <hyperlink ref="C20" r:id="rId12" xr:uid="{1BF6DA2B-049E-487C-A138-FF1CC8CC17E4}"/>
    <hyperlink ref="C21" r:id="rId13" xr:uid="{2B21FF2F-B797-4909-A492-43F5C3FCCBAA}"/>
    <hyperlink ref="C34" r:id="rId14" xr:uid="{CB90E208-7983-4CC8-90BC-B5649A806C88}"/>
    <hyperlink ref="C35" r:id="rId15" xr:uid="{C2E8E255-B6C3-4B12-9632-93468C2CDDDB}"/>
    <hyperlink ref="C36" r:id="rId16" xr:uid="{DAD727D5-2385-4568-B310-40EF2AD538B0}"/>
    <hyperlink ref="C37" r:id="rId17" xr:uid="{5E94929C-C0D5-4126-9C21-69A1119EE8EA}"/>
    <hyperlink ref="C42" r:id="rId18" xr:uid="{75A7AC6E-52D5-4F79-9A3E-796AA9D035B3}"/>
    <hyperlink ref="C61" r:id="rId19" xr:uid="{C02D6817-02EE-498E-BD1D-CD48C5588B31}"/>
    <hyperlink ref="C73" r:id="rId20" xr:uid="{366F0CCC-2F67-4CB3-9D28-0D418ADA0763}"/>
    <hyperlink ref="C116" r:id="rId21" xr:uid="{02E6109B-8D72-42EB-8945-814054983CF9}"/>
    <hyperlink ref="C111" r:id="rId22" xr:uid="{1BFB3604-9271-4E61-9924-BD8864B9E132}"/>
    <hyperlink ref="C110" r:id="rId23" xr:uid="{056C0158-7F66-4E64-B13B-BAE28F5EA64C}"/>
    <hyperlink ref="C5" r:id="rId24" xr:uid="{57EFBE49-93D0-41AF-AA8D-7586BDD6187F}"/>
  </hyperlinks>
  <pageMargins left="0.7" right="0.7" top="0.75" bottom="0.75" header="0.3" footer="0.3"/>
  <pageSetup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"/>
  <sheetViews>
    <sheetView zoomScale="160" zoomScaleNormal="160" workbookViewId="0">
      <selection activeCell="E16" sqref="E16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14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2025-08-16T07:33:48Z</dcterms:modified>
</cp:coreProperties>
</file>