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comments8.xml" ContentType="application/vnd.openxmlformats-officedocument.spreadsheetml.comments+xml"/>
  <Override PartName="/xl/tables/table10.xml" ContentType="application/vnd.openxmlformats-officedocument.spreadsheetml.table+xml"/>
  <Override PartName="/xl/comments9.xml" ContentType="application/vnd.openxmlformats-officedocument.spreadsheetml.comments+xml"/>
  <Override PartName="/xl/tables/table11.xml" ContentType="application/vnd.openxmlformats-officedocument.spreadsheetml.table+xml"/>
  <Override PartName="/xl/comments10.xml" ContentType="application/vnd.openxmlformats-officedocument.spreadsheetml.comments+xml"/>
  <Override PartName="/xl/tables/table12.xml" ContentType="application/vnd.openxmlformats-officedocument.spreadsheetml.table+xml"/>
  <Override PartName="/xl/comments11.xml" ContentType="application/vnd.openxmlformats-officedocument.spreadsheetml.comments+xml"/>
  <Override PartName="/xl/tables/table13.xml" ContentType="application/vnd.openxmlformats-officedocument.spreadsheetml.table+xml"/>
  <Override PartName="/xl/comments12.xml" ContentType="application/vnd.openxmlformats-officedocument.spreadsheetml.comments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comments13.xml" ContentType="application/vnd.openxmlformats-officedocument.spreadsheetml.comments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zindustriessouthafrica-my.sharepoint.com/personal/haba_gzican_com/Documents/Desktop/Excess/LIAMS/"/>
    </mc:Choice>
  </mc:AlternateContent>
  <xr:revisionPtr revIDLastSave="13" documentId="8_{40E596D0-EF41-44E1-A8DA-B932C8841EA3}" xr6:coauthVersionLast="47" xr6:coauthVersionMax="47" xr10:uidLastSave="{95296384-26AF-41C5-B476-4EFBBEFC2FD7}"/>
  <workbookProtection workbookAlgorithmName="SHA-512" workbookHashValue="AXidoDHi1S/CrhvidwCMx1vjRPRxYdA6NDtdQ/TPf5yMBRiBX7WjndDoVRMGuupFOqPwuv7wbyG0J5QclmM1Ww==" workbookSaltValue="e0zZ+OE35XjHvaYk82fUpg==" workbookSpinCount="100000" lockStructure="1"/>
  <bookViews>
    <workbookView minimized="1" xWindow="0" yWindow="360" windowWidth="24240" windowHeight="13140" tabRatio="619" activeTab="1" xr2:uid="{06930425-493A-4F56-B6C5-073BE7FDA308}"/>
  </bookViews>
  <sheets>
    <sheet name="VISUALS" sheetId="27" r:id="rId1"/>
    <sheet name="Inventory" sheetId="25" r:id="rId2"/>
    <sheet name="JAN23" sheetId="22" r:id="rId3"/>
    <sheet name="FEB23" sheetId="39" r:id="rId4"/>
    <sheet name="MAR23" sheetId="40" r:id="rId5"/>
    <sheet name="APR23" sheetId="41" r:id="rId6"/>
    <sheet name="MAY23" sheetId="42" r:id="rId7"/>
    <sheet name="JUNE23" sheetId="43" r:id="rId8"/>
    <sheet name="JULY23" sheetId="44" r:id="rId9"/>
    <sheet name="AUG23" sheetId="45" r:id="rId10"/>
    <sheet name="SEPT23" sheetId="46" r:id="rId11"/>
    <sheet name="OCT23" sheetId="47" r:id="rId12"/>
    <sheet name="NOV23" sheetId="48" r:id="rId13"/>
    <sheet name="DEC23" sheetId="49" r:id="rId14"/>
    <sheet name="PURCHASE" sheetId="3" r:id="rId15"/>
    <sheet name="PPE TRACKER" sheetId="24" r:id="rId16"/>
  </sheets>
  <definedNames>
    <definedName name="_xlnm._FilterDatabase" localSheetId="5" hidden="1">'APR23'!$A$1:$M$121</definedName>
    <definedName name="_xlnm._FilterDatabase" localSheetId="9" hidden="1">'AUG23'!$A$1:$M$121</definedName>
    <definedName name="_xlnm._FilterDatabase" localSheetId="13" hidden="1">'DEC23'!$A$1:$M$121</definedName>
    <definedName name="_xlnm._FilterDatabase" localSheetId="3" hidden="1">'FEB23'!$A$1:$M$121</definedName>
    <definedName name="_xlnm._FilterDatabase" localSheetId="2" hidden="1">'JAN23'!$A$1:$M$121</definedName>
    <definedName name="_xlnm._FilterDatabase" localSheetId="8" hidden="1">JULY23!$A$1:$M$121</definedName>
    <definedName name="_xlnm._FilterDatabase" localSheetId="7" hidden="1">JUNE23!$A$1:$M$121</definedName>
    <definedName name="_xlnm._FilterDatabase" localSheetId="4" hidden="1">'MAR23'!$A$1:$M$121</definedName>
    <definedName name="_xlnm._FilterDatabase" localSheetId="6" hidden="1">'MAY23'!$A$1:$M$121</definedName>
    <definedName name="_xlnm._FilterDatabase" localSheetId="12" hidden="1">'NOV23'!$A$1:$M$121</definedName>
    <definedName name="_xlnm._FilterDatabase" localSheetId="11" hidden="1">'OCT23'!$A$1:$M$121</definedName>
    <definedName name="_xlnm._FilterDatabase" localSheetId="15" hidden="1">'PPE TRACKER'!$B$1:$L$206</definedName>
    <definedName name="_xlnm._FilterDatabase" localSheetId="10" hidden="1">SEPT23!$A$1:$M$121</definedName>
    <definedName name="COTTON_GLOVES">#REF!</definedName>
    <definedName name="h556_">#REF!</definedName>
    <definedName name="h557_">#REF!</definedName>
    <definedName name="h558_">#REF!</definedName>
    <definedName name="h559_">#REF!</definedName>
    <definedName name="h560_">#REF!</definedName>
    <definedName name="h561_">#REF!</definedName>
    <definedName name="h562_">#REF!</definedName>
    <definedName name="h563_">#REF!</definedName>
    <definedName name="h564_">#REF!</definedName>
    <definedName name="h565_">#REF!</definedName>
    <definedName name="PPE">Inventory!$B$3:$B$92</definedName>
    <definedName name="PPE_1" localSheetId="5">Table10[ITEM DESCRIPTION]</definedName>
    <definedName name="PPE_1" localSheetId="9">Table10[ITEM DESCRIPTION]</definedName>
    <definedName name="PPE_1" localSheetId="13">Table10[ITEM DESCRIPTION]</definedName>
    <definedName name="PPE_1" localSheetId="3">Table10[ITEM DESCRIPTION]</definedName>
    <definedName name="PPE_1" localSheetId="8">Table10[ITEM DESCRIPTION]</definedName>
    <definedName name="PPE_1" localSheetId="7">Table10[ITEM DESCRIPTION]</definedName>
    <definedName name="PPE_1" localSheetId="4">Table10[ITEM DESCRIPTION]</definedName>
    <definedName name="PPE_1" localSheetId="6">Table10[ITEM DESCRIPTION]</definedName>
    <definedName name="PPE_1" localSheetId="12">Table10[ITEM DESCRIPTION]</definedName>
    <definedName name="PPE_1" localSheetId="11">Table10[ITEM DESCRIPTION]</definedName>
    <definedName name="PPE_1" localSheetId="10">Table10[ITEM DESCRIPTION]</definedName>
    <definedName name="PPE_1">Table10[ITEM DESCRIPTION]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5" l="1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Q3" i="25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Q76" i="25"/>
  <c r="Q77" i="25"/>
  <c r="Q78" i="25"/>
  <c r="Q79" i="25"/>
  <c r="Q80" i="25"/>
  <c r="Q81" i="25"/>
  <c r="Q82" i="25"/>
  <c r="Q83" i="25"/>
  <c r="Q84" i="25"/>
  <c r="Q85" i="25"/>
  <c r="Q86" i="25"/>
  <c r="Q87" i="25"/>
  <c r="Q88" i="25"/>
  <c r="Q89" i="25"/>
  <c r="Q90" i="25"/>
  <c r="Q91" i="25"/>
  <c r="Q92" i="25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C121" i="49"/>
  <c r="C120" i="49"/>
  <c r="C119" i="49"/>
  <c r="C118" i="49"/>
  <c r="C117" i="49"/>
  <c r="C116" i="49"/>
  <c r="C115" i="49"/>
  <c r="C114" i="49"/>
  <c r="C113" i="49"/>
  <c r="C112" i="49"/>
  <c r="C111" i="49"/>
  <c r="C110" i="49"/>
  <c r="C109" i="49"/>
  <c r="C108" i="49"/>
  <c r="C107" i="49"/>
  <c r="C106" i="49"/>
  <c r="C105" i="49"/>
  <c r="C104" i="49"/>
  <c r="C103" i="49"/>
  <c r="C102" i="49"/>
  <c r="C101" i="49"/>
  <c r="C100" i="49"/>
  <c r="C99" i="49"/>
  <c r="C98" i="49"/>
  <c r="C97" i="49"/>
  <c r="C96" i="49"/>
  <c r="C95" i="49"/>
  <c r="C94" i="49"/>
  <c r="C93" i="49"/>
  <c r="C92" i="49"/>
  <c r="C91" i="49"/>
  <c r="C90" i="49"/>
  <c r="C89" i="49"/>
  <c r="C88" i="49"/>
  <c r="C87" i="49"/>
  <c r="C86" i="49"/>
  <c r="C85" i="49"/>
  <c r="C84" i="49"/>
  <c r="C83" i="49"/>
  <c r="C82" i="49"/>
  <c r="C81" i="49"/>
  <c r="C80" i="49"/>
  <c r="C79" i="49"/>
  <c r="C78" i="49"/>
  <c r="C77" i="49"/>
  <c r="C76" i="49"/>
  <c r="C75" i="49"/>
  <c r="C74" i="49"/>
  <c r="C73" i="49"/>
  <c r="C72" i="49"/>
  <c r="C71" i="49"/>
  <c r="C70" i="49"/>
  <c r="C69" i="49"/>
  <c r="C68" i="49"/>
  <c r="C67" i="49"/>
  <c r="C66" i="49"/>
  <c r="C65" i="49"/>
  <c r="C64" i="49"/>
  <c r="C63" i="49"/>
  <c r="C62" i="49"/>
  <c r="C61" i="49"/>
  <c r="C60" i="49"/>
  <c r="C59" i="49"/>
  <c r="C58" i="49"/>
  <c r="C57" i="49"/>
  <c r="C56" i="49"/>
  <c r="C55" i="49"/>
  <c r="C54" i="49"/>
  <c r="C53" i="49"/>
  <c r="C52" i="49"/>
  <c r="C51" i="49"/>
  <c r="C50" i="49"/>
  <c r="C49" i="49"/>
  <c r="C48" i="49"/>
  <c r="C47" i="49"/>
  <c r="C46" i="49"/>
  <c r="C45" i="49"/>
  <c r="C44" i="49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121" i="48"/>
  <c r="C120" i="48"/>
  <c r="C119" i="48"/>
  <c r="C118" i="48"/>
  <c r="C117" i="48"/>
  <c r="C116" i="48"/>
  <c r="C115" i="48"/>
  <c r="C114" i="48"/>
  <c r="C113" i="48"/>
  <c r="C112" i="48"/>
  <c r="C111" i="48"/>
  <c r="C110" i="48"/>
  <c r="C109" i="48"/>
  <c r="C108" i="48"/>
  <c r="C107" i="48"/>
  <c r="C106" i="48"/>
  <c r="C105" i="48"/>
  <c r="C104" i="48"/>
  <c r="C103" i="48"/>
  <c r="C102" i="48"/>
  <c r="C101" i="48"/>
  <c r="C100" i="48"/>
  <c r="C99" i="48"/>
  <c r="C98" i="48"/>
  <c r="C97" i="48"/>
  <c r="C96" i="48"/>
  <c r="C95" i="48"/>
  <c r="C94" i="48"/>
  <c r="C93" i="48"/>
  <c r="C92" i="48"/>
  <c r="C91" i="48"/>
  <c r="C90" i="48"/>
  <c r="C89" i="48"/>
  <c r="C88" i="48"/>
  <c r="C87" i="48"/>
  <c r="C86" i="48"/>
  <c r="C85" i="48"/>
  <c r="C84" i="48"/>
  <c r="C83" i="48"/>
  <c r="C82" i="48"/>
  <c r="C81" i="48"/>
  <c r="C80" i="48"/>
  <c r="C79" i="48"/>
  <c r="C78" i="48"/>
  <c r="C77" i="48"/>
  <c r="C76" i="48"/>
  <c r="C75" i="48"/>
  <c r="C74" i="48"/>
  <c r="C73" i="48"/>
  <c r="C72" i="48"/>
  <c r="C71" i="48"/>
  <c r="C70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C57" i="48"/>
  <c r="C56" i="48"/>
  <c r="C55" i="48"/>
  <c r="C54" i="48"/>
  <c r="C53" i="48"/>
  <c r="C52" i="48"/>
  <c r="C51" i="48"/>
  <c r="C50" i="48"/>
  <c r="C49" i="48"/>
  <c r="C48" i="48"/>
  <c r="C47" i="48"/>
  <c r="C46" i="48"/>
  <c r="C45" i="48"/>
  <c r="C44" i="48"/>
  <c r="C43" i="48"/>
  <c r="C42" i="48"/>
  <c r="C41" i="48"/>
  <c r="C40" i="48"/>
  <c r="C39" i="48"/>
  <c r="C38" i="48"/>
  <c r="C37" i="48"/>
  <c r="C36" i="48"/>
  <c r="C35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C3" i="48"/>
  <c r="C2" i="48"/>
  <c r="C121" i="47"/>
  <c r="C120" i="47"/>
  <c r="C119" i="47"/>
  <c r="C118" i="47"/>
  <c r="C117" i="47"/>
  <c r="C116" i="47"/>
  <c r="C115" i="47"/>
  <c r="C114" i="47"/>
  <c r="C113" i="47"/>
  <c r="C112" i="47"/>
  <c r="C111" i="47"/>
  <c r="C110" i="47"/>
  <c r="C109" i="47"/>
  <c r="C108" i="47"/>
  <c r="C107" i="47"/>
  <c r="C106" i="47"/>
  <c r="C105" i="47"/>
  <c r="C104" i="47"/>
  <c r="C103" i="47"/>
  <c r="C102" i="47"/>
  <c r="C101" i="47"/>
  <c r="C100" i="47"/>
  <c r="C99" i="47"/>
  <c r="C98" i="47"/>
  <c r="C97" i="47"/>
  <c r="C96" i="47"/>
  <c r="C95" i="47"/>
  <c r="C94" i="47"/>
  <c r="C93" i="47"/>
  <c r="C92" i="47"/>
  <c r="C91" i="47"/>
  <c r="C90" i="47"/>
  <c r="C89" i="47"/>
  <c r="C88" i="47"/>
  <c r="C87" i="47"/>
  <c r="C86" i="47"/>
  <c r="C85" i="47"/>
  <c r="C84" i="47"/>
  <c r="C83" i="47"/>
  <c r="C82" i="47"/>
  <c r="C81" i="47"/>
  <c r="C80" i="47"/>
  <c r="C79" i="47"/>
  <c r="C78" i="47"/>
  <c r="C77" i="47"/>
  <c r="C76" i="47"/>
  <c r="C75" i="47"/>
  <c r="C74" i="47"/>
  <c r="C73" i="47"/>
  <c r="C72" i="47"/>
  <c r="C71" i="47"/>
  <c r="C70" i="47"/>
  <c r="C69" i="47"/>
  <c r="C68" i="47"/>
  <c r="C67" i="47"/>
  <c r="C66" i="47"/>
  <c r="C65" i="47"/>
  <c r="C64" i="47"/>
  <c r="C63" i="47"/>
  <c r="C62" i="47"/>
  <c r="C61" i="47"/>
  <c r="C60" i="47"/>
  <c r="C59" i="47"/>
  <c r="C58" i="47"/>
  <c r="C57" i="47"/>
  <c r="C56" i="47"/>
  <c r="C55" i="47"/>
  <c r="C54" i="47"/>
  <c r="C53" i="47"/>
  <c r="C52" i="47"/>
  <c r="C51" i="47"/>
  <c r="C50" i="47"/>
  <c r="C49" i="47"/>
  <c r="C48" i="47"/>
  <c r="C47" i="47"/>
  <c r="C46" i="47"/>
  <c r="C45" i="47"/>
  <c r="C44" i="47"/>
  <c r="C43" i="47"/>
  <c r="C42" i="47"/>
  <c r="C41" i="47"/>
  <c r="C40" i="47"/>
  <c r="C39" i="47"/>
  <c r="C38" i="47"/>
  <c r="C37" i="47"/>
  <c r="C36" i="47"/>
  <c r="C35" i="47"/>
  <c r="C34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5" i="47"/>
  <c r="C4" i="47"/>
  <c r="C3" i="47"/>
  <c r="C2" i="47"/>
  <c r="C121" i="46"/>
  <c r="C120" i="46"/>
  <c r="C119" i="46"/>
  <c r="C118" i="46"/>
  <c r="C117" i="46"/>
  <c r="C116" i="46"/>
  <c r="C115" i="46"/>
  <c r="C114" i="46"/>
  <c r="C113" i="46"/>
  <c r="C112" i="46"/>
  <c r="C111" i="46"/>
  <c r="C110" i="46"/>
  <c r="C109" i="46"/>
  <c r="C108" i="46"/>
  <c r="C107" i="46"/>
  <c r="C106" i="46"/>
  <c r="C105" i="46"/>
  <c r="C104" i="46"/>
  <c r="C103" i="46"/>
  <c r="C102" i="46"/>
  <c r="C101" i="46"/>
  <c r="C100" i="46"/>
  <c r="C99" i="46"/>
  <c r="C98" i="46"/>
  <c r="C97" i="46"/>
  <c r="C96" i="46"/>
  <c r="C95" i="46"/>
  <c r="C94" i="46"/>
  <c r="C93" i="46"/>
  <c r="C92" i="46"/>
  <c r="C91" i="46"/>
  <c r="C90" i="46"/>
  <c r="C89" i="46"/>
  <c r="C88" i="46"/>
  <c r="C87" i="46"/>
  <c r="C86" i="46"/>
  <c r="C85" i="46"/>
  <c r="C84" i="46"/>
  <c r="C83" i="46"/>
  <c r="C82" i="46"/>
  <c r="C81" i="46"/>
  <c r="C80" i="46"/>
  <c r="C79" i="46"/>
  <c r="C78" i="46"/>
  <c r="C77" i="46"/>
  <c r="C76" i="46"/>
  <c r="C75" i="46"/>
  <c r="C74" i="46"/>
  <c r="C73" i="46"/>
  <c r="C72" i="46"/>
  <c r="C71" i="46"/>
  <c r="C70" i="46"/>
  <c r="C69" i="46"/>
  <c r="C68" i="46"/>
  <c r="C67" i="46"/>
  <c r="C66" i="46"/>
  <c r="C65" i="46"/>
  <c r="C64" i="46"/>
  <c r="C63" i="46"/>
  <c r="C62" i="46"/>
  <c r="C6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21" i="45"/>
  <c r="C120" i="45"/>
  <c r="C119" i="45"/>
  <c r="C118" i="45"/>
  <c r="C117" i="45"/>
  <c r="C116" i="45"/>
  <c r="C115" i="45"/>
  <c r="C114" i="45"/>
  <c r="C113" i="45"/>
  <c r="C112" i="45"/>
  <c r="C111" i="45"/>
  <c r="C110" i="45"/>
  <c r="C109" i="45"/>
  <c r="C108" i="45"/>
  <c r="C107" i="45"/>
  <c r="C106" i="45"/>
  <c r="C105" i="45"/>
  <c r="C104" i="45"/>
  <c r="C103" i="45"/>
  <c r="C102" i="45"/>
  <c r="C101" i="45"/>
  <c r="C100" i="45"/>
  <c r="C99" i="45"/>
  <c r="C98" i="45"/>
  <c r="C97" i="45"/>
  <c r="C96" i="45"/>
  <c r="C95" i="45"/>
  <c r="C94" i="45"/>
  <c r="C93" i="45"/>
  <c r="C92" i="45"/>
  <c r="C91" i="45"/>
  <c r="C90" i="45"/>
  <c r="C89" i="45"/>
  <c r="C88" i="45"/>
  <c r="C87" i="45"/>
  <c r="C86" i="45"/>
  <c r="C85" i="45"/>
  <c r="C84" i="45"/>
  <c r="C83" i="45"/>
  <c r="C82" i="45"/>
  <c r="C81" i="45"/>
  <c r="C80" i="45"/>
  <c r="C79" i="45"/>
  <c r="C78" i="45"/>
  <c r="C77" i="45"/>
  <c r="C76" i="45"/>
  <c r="C75" i="45"/>
  <c r="C74" i="45"/>
  <c r="C73" i="45"/>
  <c r="C72" i="45"/>
  <c r="C71" i="45"/>
  <c r="C70" i="45"/>
  <c r="C69" i="45"/>
  <c r="C68" i="45"/>
  <c r="C67" i="45"/>
  <c r="C66" i="45"/>
  <c r="C65" i="45"/>
  <c r="C64" i="45"/>
  <c r="C63" i="45"/>
  <c r="C62" i="45"/>
  <c r="C61" i="45"/>
  <c r="C60" i="45"/>
  <c r="C59" i="45"/>
  <c r="C58" i="45"/>
  <c r="C57" i="45"/>
  <c r="C56" i="45"/>
  <c r="C55" i="45"/>
  <c r="C54" i="45"/>
  <c r="C53" i="45"/>
  <c r="C52" i="45"/>
  <c r="C51" i="45"/>
  <c r="C50" i="45"/>
  <c r="C49" i="45"/>
  <c r="C48" i="45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" i="45"/>
  <c r="C2" i="45"/>
  <c r="C121" i="44"/>
  <c r="C120" i="44"/>
  <c r="C119" i="44"/>
  <c r="C118" i="44"/>
  <c r="C117" i="44"/>
  <c r="C116" i="44"/>
  <c r="C115" i="44"/>
  <c r="C114" i="44"/>
  <c r="C113" i="44"/>
  <c r="C112" i="44"/>
  <c r="C111" i="44"/>
  <c r="C110" i="44"/>
  <c r="C109" i="44"/>
  <c r="C108" i="44"/>
  <c r="C107" i="44"/>
  <c r="C106" i="44"/>
  <c r="C105" i="44"/>
  <c r="C104" i="44"/>
  <c r="C103" i="44"/>
  <c r="C102" i="44"/>
  <c r="C101" i="44"/>
  <c r="C100" i="44"/>
  <c r="C99" i="44"/>
  <c r="C98" i="44"/>
  <c r="C97" i="44"/>
  <c r="C96" i="44"/>
  <c r="C95" i="44"/>
  <c r="C94" i="44"/>
  <c r="C93" i="44"/>
  <c r="C92" i="44"/>
  <c r="C91" i="44"/>
  <c r="C90" i="44"/>
  <c r="C89" i="44"/>
  <c r="C88" i="44"/>
  <c r="C87" i="44"/>
  <c r="C86" i="44"/>
  <c r="C85" i="44"/>
  <c r="C84" i="44"/>
  <c r="C83" i="44"/>
  <c r="C82" i="44"/>
  <c r="C81" i="44"/>
  <c r="C80" i="44"/>
  <c r="C79" i="44"/>
  <c r="C78" i="44"/>
  <c r="C77" i="44"/>
  <c r="C76" i="44"/>
  <c r="C75" i="44"/>
  <c r="C74" i="44"/>
  <c r="C73" i="44"/>
  <c r="C72" i="44"/>
  <c r="C71" i="44"/>
  <c r="C70" i="44"/>
  <c r="C69" i="44"/>
  <c r="C68" i="44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C2" i="44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C2" i="43"/>
  <c r="C121" i="42"/>
  <c r="C120" i="42"/>
  <c r="C119" i="42"/>
  <c r="C118" i="42"/>
  <c r="C117" i="42"/>
  <c r="C116" i="42"/>
  <c r="C115" i="42"/>
  <c r="C114" i="42"/>
  <c r="C113" i="42"/>
  <c r="C112" i="42"/>
  <c r="C111" i="42"/>
  <c r="C110" i="42"/>
  <c r="C109" i="42"/>
  <c r="C108" i="42"/>
  <c r="C107" i="42"/>
  <c r="C106" i="42"/>
  <c r="C105" i="42"/>
  <c r="C104" i="42"/>
  <c r="C103" i="42"/>
  <c r="C102" i="42"/>
  <c r="C101" i="42"/>
  <c r="C100" i="42"/>
  <c r="C99" i="42"/>
  <c r="C98" i="42"/>
  <c r="C97" i="42"/>
  <c r="C96" i="42"/>
  <c r="C95" i="42"/>
  <c r="C94" i="42"/>
  <c r="C9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121" i="41"/>
  <c r="C120" i="41"/>
  <c r="C119" i="41"/>
  <c r="C118" i="41"/>
  <c r="C117" i="41"/>
  <c r="C116" i="41"/>
  <c r="C115" i="41"/>
  <c r="C114" i="41"/>
  <c r="C113" i="41"/>
  <c r="C112" i="41"/>
  <c r="C111" i="41"/>
  <c r="C110" i="41"/>
  <c r="C109" i="41"/>
  <c r="C108" i="41"/>
  <c r="C107" i="41"/>
  <c r="C106" i="41"/>
  <c r="C105" i="41"/>
  <c r="C104" i="41"/>
  <c r="C103" i="41"/>
  <c r="C102" i="41"/>
  <c r="C101" i="41"/>
  <c r="C100" i="41"/>
  <c r="C99" i="41"/>
  <c r="C98" i="41"/>
  <c r="C97" i="41"/>
  <c r="C96" i="41"/>
  <c r="C95" i="41"/>
  <c r="C94" i="41"/>
  <c r="C93" i="41"/>
  <c r="C92" i="41"/>
  <c r="C91" i="41"/>
  <c r="C90" i="41"/>
  <c r="C89" i="41"/>
  <c r="C88" i="41"/>
  <c r="C87" i="41"/>
  <c r="C86" i="41"/>
  <c r="C85" i="41"/>
  <c r="C84" i="41"/>
  <c r="C83" i="41"/>
  <c r="C82" i="41"/>
  <c r="C81" i="41"/>
  <c r="C80" i="41"/>
  <c r="C79" i="41"/>
  <c r="C78" i="41"/>
  <c r="C77" i="41"/>
  <c r="C76" i="41"/>
  <c r="C75" i="41"/>
  <c r="C74" i="41"/>
  <c r="C73" i="41"/>
  <c r="C72" i="41"/>
  <c r="C71" i="41"/>
  <c r="C70" i="41"/>
  <c r="C69" i="41"/>
  <c r="C68" i="41"/>
  <c r="C67" i="41"/>
  <c r="C66" i="41"/>
  <c r="C65" i="41"/>
  <c r="C64" i="41"/>
  <c r="C63" i="41"/>
  <c r="C62" i="41"/>
  <c r="C61" i="41"/>
  <c r="C60" i="41"/>
  <c r="C59" i="41"/>
  <c r="C58" i="41"/>
  <c r="C57" i="41"/>
  <c r="C56" i="41"/>
  <c r="C55" i="41"/>
  <c r="C54" i="41"/>
  <c r="C53" i="41"/>
  <c r="C52" i="41"/>
  <c r="C51" i="41"/>
  <c r="C50" i="41"/>
  <c r="C49" i="41"/>
  <c r="C48" i="41"/>
  <c r="C47" i="41"/>
  <c r="C46" i="41"/>
  <c r="C45" i="41"/>
  <c r="C44" i="41"/>
  <c r="C43" i="41"/>
  <c r="C42" i="41"/>
  <c r="C41" i="41"/>
  <c r="C40" i="41"/>
  <c r="C39" i="41"/>
  <c r="C38" i="41"/>
  <c r="C37" i="41"/>
  <c r="C36" i="41"/>
  <c r="C35" i="41"/>
  <c r="C34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C2" i="41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C121" i="39"/>
  <c r="C120" i="39"/>
  <c r="C119" i="39"/>
  <c r="C118" i="39"/>
  <c r="C117" i="39"/>
  <c r="C116" i="39"/>
  <c r="C115" i="39"/>
  <c r="C114" i="39"/>
  <c r="C113" i="39"/>
  <c r="C112" i="39"/>
  <c r="C111" i="39"/>
  <c r="C110" i="39"/>
  <c r="C109" i="39"/>
  <c r="C108" i="39"/>
  <c r="C107" i="39"/>
  <c r="C106" i="39"/>
  <c r="C105" i="39"/>
  <c r="C104" i="39"/>
  <c r="C103" i="39"/>
  <c r="C102" i="39"/>
  <c r="C101" i="39"/>
  <c r="C100" i="39"/>
  <c r="C99" i="39"/>
  <c r="C98" i="39"/>
  <c r="C97" i="39"/>
  <c r="C96" i="39"/>
  <c r="C95" i="39"/>
  <c r="C94" i="39"/>
  <c r="C93" i="39"/>
  <c r="C92" i="39"/>
  <c r="C91" i="39"/>
  <c r="C90" i="39"/>
  <c r="C89" i="39"/>
  <c r="C88" i="39"/>
  <c r="C87" i="39"/>
  <c r="C86" i="39"/>
  <c r="C85" i="39"/>
  <c r="C84" i="39"/>
  <c r="C83" i="39"/>
  <c r="C82" i="39"/>
  <c r="C81" i="39"/>
  <c r="C80" i="39"/>
  <c r="C79" i="39"/>
  <c r="C78" i="39"/>
  <c r="C77" i="39"/>
  <c r="C76" i="39"/>
  <c r="C75" i="39"/>
  <c r="C74" i="39"/>
  <c r="C73" i="39"/>
  <c r="C72" i="39"/>
  <c r="C71" i="39"/>
  <c r="C70" i="39"/>
  <c r="C69" i="39"/>
  <c r="C68" i="39"/>
  <c r="C67" i="39"/>
  <c r="C66" i="39"/>
  <c r="C65" i="39"/>
  <c r="C64" i="39"/>
  <c r="C63" i="39"/>
  <c r="C62" i="39"/>
  <c r="C61" i="39"/>
  <c r="C60" i="39"/>
  <c r="C59" i="39"/>
  <c r="C58" i="39"/>
  <c r="C57" i="39"/>
  <c r="C56" i="39"/>
  <c r="C55" i="39"/>
  <c r="C54" i="39"/>
  <c r="C53" i="39"/>
  <c r="C52" i="39"/>
  <c r="C51" i="39"/>
  <c r="C50" i="39"/>
  <c r="C49" i="39"/>
  <c r="C48" i="39"/>
  <c r="C47" i="39"/>
  <c r="C46" i="39"/>
  <c r="C45" i="39"/>
  <c r="C44" i="39"/>
  <c r="C43" i="39"/>
  <c r="C42" i="39"/>
  <c r="C41" i="39"/>
  <c r="C40" i="39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T46" i="25"/>
  <c r="T47" i="25"/>
  <c r="T48" i="25"/>
  <c r="T49" i="25"/>
  <c r="T50" i="25"/>
  <c r="T51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4" i="25"/>
  <c r="T5" i="25"/>
  <c r="T6" i="25"/>
  <c r="T7" i="25"/>
  <c r="T3" i="25"/>
  <c r="J176" i="24"/>
  <c r="K176" i="24"/>
  <c r="L176" i="24"/>
  <c r="L200" i="24"/>
  <c r="L201" i="24"/>
  <c r="L202" i="24"/>
  <c r="L203" i="24"/>
  <c r="J201" i="24"/>
  <c r="K201" i="24"/>
  <c r="J200" i="24"/>
  <c r="J202" i="24"/>
  <c r="J203" i="24"/>
  <c r="K200" i="24"/>
  <c r="K202" i="24"/>
  <c r="K203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75" i="24"/>
  <c r="J177" i="24"/>
  <c r="J178" i="24"/>
  <c r="J179" i="24"/>
  <c r="J180" i="24"/>
  <c r="J181" i="24"/>
  <c r="J182" i="24"/>
  <c r="J183" i="24"/>
  <c r="J184" i="24"/>
  <c r="J185" i="24"/>
  <c r="J186" i="24"/>
  <c r="J187" i="24"/>
  <c r="J188" i="24"/>
  <c r="J189" i="24"/>
  <c r="J190" i="24"/>
  <c r="J191" i="24"/>
  <c r="J192" i="24"/>
  <c r="J193" i="24"/>
  <c r="J194" i="24"/>
  <c r="J195" i="24"/>
  <c r="J196" i="24"/>
  <c r="J197" i="24"/>
  <c r="J198" i="24"/>
  <c r="J199" i="24"/>
  <c r="J204" i="24"/>
  <c r="J205" i="24"/>
  <c r="J206" i="24"/>
  <c r="J6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7" i="24"/>
  <c r="K178" i="24"/>
  <c r="K179" i="24"/>
  <c r="K180" i="24"/>
  <c r="K181" i="24"/>
  <c r="K182" i="24"/>
  <c r="K183" i="24"/>
  <c r="K184" i="24"/>
  <c r="K185" i="24"/>
  <c r="K186" i="24"/>
  <c r="K187" i="24"/>
  <c r="K188" i="24"/>
  <c r="K189" i="24"/>
  <c r="K190" i="24"/>
  <c r="K191" i="24"/>
  <c r="K192" i="24"/>
  <c r="K193" i="24"/>
  <c r="K194" i="24"/>
  <c r="K195" i="24"/>
  <c r="K196" i="24"/>
  <c r="K197" i="24"/>
  <c r="K198" i="24"/>
  <c r="K199" i="24"/>
  <c r="K204" i="24"/>
  <c r="K205" i="24"/>
  <c r="K206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2" i="24"/>
  <c r="J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4" i="24"/>
  <c r="L205" i="24"/>
  <c r="L206" i="24"/>
  <c r="L2" i="24"/>
  <c r="S69" i="25" l="1"/>
  <c r="S51" i="25"/>
  <c r="S35" i="25"/>
  <c r="S19" i="25"/>
  <c r="S7" i="25"/>
  <c r="S57" i="25"/>
  <c r="S37" i="25"/>
  <c r="S29" i="25"/>
  <c r="S53" i="25"/>
  <c r="S5" i="25"/>
  <c r="S83" i="25"/>
  <c r="S23" i="25"/>
  <c r="S42" i="25"/>
  <c r="S13" i="25"/>
  <c r="S14" i="25"/>
  <c r="S63" i="25"/>
  <c r="S39" i="25"/>
  <c r="S90" i="25"/>
  <c r="S78" i="25"/>
  <c r="S74" i="25"/>
  <c r="S62" i="25"/>
  <c r="S46" i="25"/>
  <c r="S30" i="25"/>
  <c r="S26" i="25"/>
  <c r="S10" i="25"/>
  <c r="S89" i="25"/>
  <c r="S73" i="25"/>
  <c r="S61" i="25"/>
  <c r="S45" i="25"/>
  <c r="S21" i="25"/>
  <c r="S85" i="25"/>
  <c r="S77" i="25"/>
  <c r="S41" i="25"/>
  <c r="S25" i="25"/>
  <c r="S9" i="25"/>
  <c r="S58" i="25"/>
  <c r="S81" i="25"/>
  <c r="S65" i="25"/>
  <c r="S49" i="25"/>
  <c r="S33" i="25"/>
  <c r="S17" i="25"/>
  <c r="S79" i="25"/>
  <c r="S67" i="25"/>
  <c r="S47" i="25"/>
  <c r="S31" i="25"/>
  <c r="S15" i="25"/>
  <c r="S3" i="25"/>
  <c r="S91" i="25"/>
  <c r="S87" i="25"/>
  <c r="S75" i="25"/>
  <c r="S71" i="25"/>
  <c r="S59" i="25"/>
  <c r="S55" i="25"/>
  <c r="S43" i="25"/>
  <c r="S27" i="25"/>
  <c r="S11" i="25"/>
  <c r="S86" i="25"/>
  <c r="S82" i="25"/>
  <c r="S70" i="25"/>
  <c r="S66" i="25"/>
  <c r="S54" i="25"/>
  <c r="S50" i="25"/>
  <c r="S38" i="25"/>
  <c r="S34" i="25"/>
  <c r="S22" i="25"/>
  <c r="S18" i="25"/>
  <c r="S6" i="25"/>
  <c r="S92" i="25"/>
  <c r="S88" i="25"/>
  <c r="S84" i="25"/>
  <c r="S80" i="25"/>
  <c r="S76" i="25"/>
  <c r="S72" i="25"/>
  <c r="S68" i="25"/>
  <c r="S64" i="25"/>
  <c r="S60" i="25"/>
  <c r="S56" i="25"/>
  <c r="S52" i="25"/>
  <c r="S48" i="25"/>
  <c r="S44" i="25"/>
  <c r="S40" i="25"/>
  <c r="S36" i="25"/>
  <c r="S32" i="25"/>
  <c r="S28" i="25"/>
  <c r="S24" i="25"/>
  <c r="S20" i="25"/>
  <c r="S16" i="25"/>
  <c r="S12" i="25"/>
  <c r="S8" i="25"/>
  <c r="S4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6188B0CF-AF4D-4C20-AA62-7A4F58EF038D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538ECFC5-ADB6-4EDF-B373-208F3A46DACF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DA33CC27-2FBD-42FE-A778-0F6A40430A32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A8644B14-AAFB-4AD9-9000-A130CE913133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3EE8BF49-F510-40A4-8A18-6F9A995E8420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GZI Hse Aba:
Please ensure you use only items from the drop-down 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779C553D-43FC-4B4C-B536-1FC435A8B261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454C5E20-3ACA-4CA5-9997-06AFCC746BE5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239D712C-4C42-4E7F-8F4D-2C367D6F7672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A6D4A182-9A56-4031-9D48-25FD2B24DFCE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21D70FA4-4A78-445C-A592-8E681A4BAAC1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A75028D4-F4E8-429F-A81C-8C7033E1D020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5F7F3179-B777-4C44-9315-4B5B7A4C1595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GZI Hse Aba</author>
  </authors>
  <commentList>
    <comment ref="D1" authorId="0" shapeId="0" xr:uid="{47C1F938-6048-4B32-B54E-25A27CE27CFE}">
      <text>
        <r>
          <rPr>
            <b/>
            <sz val="9"/>
            <color indexed="81"/>
            <rFont val="Tahoma"/>
            <family val="2"/>
          </rPr>
          <t>GZI Hse Aba:</t>
        </r>
        <r>
          <rPr>
            <sz val="9"/>
            <color indexed="81"/>
            <rFont val="Tahoma"/>
            <family val="2"/>
          </rPr>
          <t xml:space="preserve">
Please ensure you use only items from the drop-down list</t>
        </r>
      </text>
    </comment>
  </commentList>
</comments>
</file>

<file path=xl/sharedStrings.xml><?xml version="1.0" encoding="utf-8"?>
<sst xmlns="http://schemas.openxmlformats.org/spreadsheetml/2006/main" count="1768" uniqueCount="558">
  <si>
    <t>S/N</t>
  </si>
  <si>
    <t>DATE</t>
  </si>
  <si>
    <t>ITEM CODE</t>
  </si>
  <si>
    <t>ITEM DESCRIPTION</t>
  </si>
  <si>
    <t>UNIT</t>
  </si>
  <si>
    <t>UNIT2</t>
  </si>
  <si>
    <t>LOCATION</t>
  </si>
  <si>
    <t>JUSTIFICATION</t>
  </si>
  <si>
    <t>ISSUED BY</t>
  </si>
  <si>
    <t>AUTHORIZATION</t>
  </si>
  <si>
    <t>PCS</t>
  </si>
  <si>
    <t>HSE</t>
  </si>
  <si>
    <t>PRODUCTION</t>
  </si>
  <si>
    <t>SUPERVISOR</t>
  </si>
  <si>
    <t>PAIR</t>
  </si>
  <si>
    <t>CHIEMEKA EHIE</t>
  </si>
  <si>
    <t>NCS</t>
  </si>
  <si>
    <t>WAREHOUSE NCS</t>
  </si>
  <si>
    <t>INNOCENT NGELE</t>
  </si>
  <si>
    <t>MARTINS EMMANUEL</t>
  </si>
  <si>
    <t>ALOZIE PROSPER</t>
  </si>
  <si>
    <t>SAFETY JOGGERS(46)</t>
  </si>
  <si>
    <t>VICTOR EZIUCHE</t>
  </si>
  <si>
    <t>FACILITY</t>
  </si>
  <si>
    <t>SAFETY JOGGERS(43)</t>
  </si>
  <si>
    <t>PETERSON OKEREKE</t>
  </si>
  <si>
    <t>PILLAI KUMAR</t>
  </si>
  <si>
    <t>MAINTENANCE</t>
  </si>
  <si>
    <t>MICHAEL OGUNBOR</t>
  </si>
  <si>
    <t>TECHNICIAN</t>
  </si>
  <si>
    <t>CPI NCS</t>
  </si>
  <si>
    <t>RUBBER GLOVES</t>
  </si>
  <si>
    <t>ALEX BOLAJI</t>
  </si>
  <si>
    <t>WASHER</t>
  </si>
  <si>
    <t>REFLECTIVE VEST</t>
  </si>
  <si>
    <t>EHE CHIEMEKA</t>
  </si>
  <si>
    <t>WAREHOUSE</t>
  </si>
  <si>
    <t>QUALITY CONTROL</t>
  </si>
  <si>
    <t>BRUTUS CHRISTIAN</t>
  </si>
  <si>
    <t>UNYIME  EMMANUEL</t>
  </si>
  <si>
    <t>DANIEL MMADUEKWE</t>
  </si>
  <si>
    <t>PORTWEST SHOE (44)</t>
  </si>
  <si>
    <t>ONYENWENU EMMANUEL</t>
  </si>
  <si>
    <t>TOOLROOM</t>
  </si>
  <si>
    <t>PORTWEST SHOE (43)</t>
  </si>
  <si>
    <t>EZEKIEL MODUPE</t>
  </si>
  <si>
    <t>PORTWEST SHOE (41)</t>
  </si>
  <si>
    <t>EUGENE EGBA</t>
  </si>
  <si>
    <t>FINANCE</t>
  </si>
  <si>
    <t>SAFETY JOGGERS BOOT(40)</t>
  </si>
  <si>
    <t>MOSES STEPHEN</t>
  </si>
  <si>
    <t>PORT WEST SHOE(44)</t>
  </si>
  <si>
    <t>PORT WEST SHOE(43)</t>
  </si>
  <si>
    <t>BONAVENTURE ADIBUA</t>
  </si>
  <si>
    <t>PORT WEST SHOE(42)</t>
  </si>
  <si>
    <t>MADAM AMAKA</t>
  </si>
  <si>
    <t>NOSE MASK</t>
  </si>
  <si>
    <t>SOKENU NASIS</t>
  </si>
  <si>
    <t>ELECTRICAL</t>
  </si>
  <si>
    <t>GENERATOR</t>
  </si>
  <si>
    <t>CHIGBU JOSHUA</t>
  </si>
  <si>
    <t>ONIAKHENA MARK</t>
  </si>
  <si>
    <t>EBAH STEPHEN</t>
  </si>
  <si>
    <t>PPC</t>
  </si>
  <si>
    <t>OYELAKIN OLUSEGUN</t>
  </si>
  <si>
    <t>OLANIYI ISHOLA</t>
  </si>
  <si>
    <t>ALIMI BANJI</t>
  </si>
  <si>
    <t>NEO GLOVES</t>
  </si>
  <si>
    <t>LEATHER GLOVES</t>
  </si>
  <si>
    <t>JEANS (36)</t>
  </si>
  <si>
    <t>HAIRNET</t>
  </si>
  <si>
    <t>ADETOYE RAPHEAL</t>
  </si>
  <si>
    <t>EAR PLUG</t>
  </si>
  <si>
    <t>EAR MUFF</t>
  </si>
  <si>
    <t>BODY HARNESS</t>
  </si>
  <si>
    <t>BLUE T-SHIRT (M)</t>
  </si>
  <si>
    <t>BLUE T-SHIRT (L)</t>
  </si>
  <si>
    <t>3M GAS RESPIRATOR</t>
  </si>
  <si>
    <t>PORT WEST SHOE (43)</t>
  </si>
  <si>
    <t xml:space="preserve">ILLUYAS HARUNA </t>
  </si>
  <si>
    <t>PORT WEST SHOE (44)</t>
  </si>
  <si>
    <t>ONYE-EZE TIMOTHY</t>
  </si>
  <si>
    <t>HR/ADMIN</t>
  </si>
  <si>
    <t>HELMET</t>
  </si>
  <si>
    <t>PORT WEST SHOE (42)</t>
  </si>
  <si>
    <t>GBENGA ALASHE</t>
  </si>
  <si>
    <t>UCHECHUKWU OGBONNA</t>
  </si>
  <si>
    <t>SANNI SULAIMON</t>
  </si>
  <si>
    <t>OJETE MARTINS</t>
  </si>
  <si>
    <t>TEAM LEADER</t>
  </si>
  <si>
    <t>ILIYAS HARUNA</t>
  </si>
  <si>
    <t>VICTOR OUT</t>
  </si>
  <si>
    <t>Daniel Mmaduekwe</t>
  </si>
  <si>
    <t>CHIJIOKE OZURUMBA</t>
  </si>
  <si>
    <t>MBACHU MARTINS</t>
  </si>
  <si>
    <t>PORTWEST SHOE(43)</t>
  </si>
  <si>
    <t>ADEGBE TEMIFOPE</t>
  </si>
  <si>
    <t>FAGBENRO OYEKUNLE</t>
  </si>
  <si>
    <t>PORTWEST SHOE(40)</t>
  </si>
  <si>
    <t>ESTHER KALU</t>
  </si>
  <si>
    <t>CHRISTIAN UMUNNAKWE</t>
  </si>
  <si>
    <t>BALOGUN SHARAFADEEN</t>
  </si>
  <si>
    <t>DISPOSABLE COVERALL</t>
  </si>
  <si>
    <t>UDO OBINNA</t>
  </si>
  <si>
    <t>SAFTY JOGGERS(41)</t>
  </si>
  <si>
    <t>DONNATUS COLLINS</t>
  </si>
  <si>
    <t xml:space="preserve">WAREHOUSE </t>
  </si>
  <si>
    <t>FREDRICK FRANKLIN</t>
  </si>
  <si>
    <t>MUNEER EBRAHIM</t>
  </si>
  <si>
    <t>EROMOSELE GAUIS</t>
  </si>
  <si>
    <t>SAFTY JOGGERS(46)</t>
  </si>
  <si>
    <t>CLETUS OKOTUBU</t>
  </si>
  <si>
    <t>OKWUOSA UGOCHUKWU</t>
  </si>
  <si>
    <t>IKECHUKWU AGU</t>
  </si>
  <si>
    <t>SAFETY JOGGERS(44)</t>
  </si>
  <si>
    <t>ANDY EKENOMA</t>
  </si>
  <si>
    <t>ONIMGBE ADEBAYO</t>
  </si>
  <si>
    <t>JUSTICE KANU</t>
  </si>
  <si>
    <t>LOADERS</t>
  </si>
  <si>
    <t>PANTS (38)</t>
  </si>
  <si>
    <t>PORTWEST SHOE(42)</t>
  </si>
  <si>
    <t>PORTWEST SHOE(38)</t>
  </si>
  <si>
    <t>OLALEKAN ABIMBOLA</t>
  </si>
  <si>
    <t>ALALA EHIJIOKE</t>
  </si>
  <si>
    <t>PORTWEST SHOE(44)</t>
  </si>
  <si>
    <t>OJO WISDOM</t>
  </si>
  <si>
    <t>PORTWEST SHOE(45)</t>
  </si>
  <si>
    <t>PRINCE  NWULU</t>
  </si>
  <si>
    <t>ADIBUA BONAVENTURE</t>
  </si>
  <si>
    <t>EBERE OKECHUKWU</t>
  </si>
  <si>
    <t>PORTWEST SHOE(41)</t>
  </si>
  <si>
    <t>SANDIP DHARRAO</t>
  </si>
  <si>
    <t>CAUTION TAPE</t>
  </si>
  <si>
    <t>WASHER NCS</t>
  </si>
  <si>
    <t>PORTWEST BOOTS</t>
  </si>
  <si>
    <t>ANDY EKENONEN</t>
  </si>
  <si>
    <t>TOOL ROOM</t>
  </si>
  <si>
    <t>PATRICK IFEANYI WILLIAMS</t>
  </si>
  <si>
    <t>DECORATOR TECH.</t>
  </si>
  <si>
    <t>CHUKWU FIDELIS</t>
  </si>
  <si>
    <t>TSEBAM SAMUEL</t>
  </si>
  <si>
    <t xml:space="preserve">EHE CHIEMEKA </t>
  </si>
  <si>
    <t>SAMUEL ONOH</t>
  </si>
  <si>
    <t>WILLIAMS PATRICK</t>
  </si>
  <si>
    <t>AWORINDE BABATUNDE</t>
  </si>
  <si>
    <t>GENERATOR TECH.</t>
  </si>
  <si>
    <t>ONYEKA AMANZE</t>
  </si>
  <si>
    <t>UDO VENATUS DONATUS</t>
  </si>
  <si>
    <t xml:space="preserve">OLONADE OPEYEMI </t>
  </si>
  <si>
    <t>SAFETY JOGGERS(47)</t>
  </si>
  <si>
    <t>OKEZIE STEVEN</t>
  </si>
  <si>
    <t>AREGBESOLA ILESANMI</t>
  </si>
  <si>
    <t>OTUNNE PRINCEWILL</t>
  </si>
  <si>
    <t xml:space="preserve">UGO VENATUS </t>
  </si>
  <si>
    <t>SAFETY JOGGER(42)</t>
  </si>
  <si>
    <t>SAFETY JOGGER(43)</t>
  </si>
  <si>
    <t>EMIOLA ABRAHAM</t>
  </si>
  <si>
    <t>UGOCHUKWU</t>
  </si>
  <si>
    <t>DECORATOR TECH</t>
  </si>
  <si>
    <t>COTTON GLOVES</t>
  </si>
  <si>
    <t>Emmanuel Udoh</t>
  </si>
  <si>
    <t>PALLETIZER TECH</t>
  </si>
  <si>
    <t>PORTWEST(48)</t>
  </si>
  <si>
    <t>ONUOHA CHUKWUEBUKA</t>
  </si>
  <si>
    <t>WAREHOUSE OFFICE 2</t>
  </si>
  <si>
    <t>EZE COLLINS CHIDI</t>
  </si>
  <si>
    <t>PORTWEST(39)</t>
  </si>
  <si>
    <t>JOSHUA BABATOPE</t>
  </si>
  <si>
    <t>PORTWEST(41)</t>
  </si>
  <si>
    <t>IKECHUKWU CHUKWUMA</t>
  </si>
  <si>
    <t>PORTWEST (41)</t>
  </si>
  <si>
    <t xml:space="preserve">ISAAC </t>
  </si>
  <si>
    <t>CPI</t>
  </si>
  <si>
    <t>WELDER</t>
  </si>
  <si>
    <t>HR</t>
  </si>
  <si>
    <t>OYELEYE OYEDELE</t>
  </si>
  <si>
    <t>MURAINA AKEEM</t>
  </si>
  <si>
    <t>GABRIEL O SIMON</t>
  </si>
  <si>
    <t>PORTWEST(44)</t>
  </si>
  <si>
    <t>RED WINGS BOOT</t>
  </si>
  <si>
    <t>BODYMAKER TECH</t>
  </si>
  <si>
    <t>3M RESPIRATOR FFP2</t>
  </si>
  <si>
    <t>ANYIKA OBIORA MARTIN</t>
  </si>
  <si>
    <t>PETER ADEBAYO</t>
  </si>
  <si>
    <t>NWACHINEKE ISAIAH CHUKWUMA</t>
  </si>
  <si>
    <t>SAFETY JOGGER(46)</t>
  </si>
  <si>
    <t>OBIORA ONYEKA</t>
  </si>
  <si>
    <t>SAFETY JOGGER (43)</t>
  </si>
  <si>
    <t>AUGUSTUS EUGBAME</t>
  </si>
  <si>
    <t>PORTWEST (40)</t>
  </si>
  <si>
    <t>GEORGE CHUKWUDUM</t>
  </si>
  <si>
    <t>BLUE T-SHIRT (XL)</t>
  </si>
  <si>
    <t>GARDENER</t>
  </si>
  <si>
    <t>BLUE T-SHIRT (S)</t>
  </si>
  <si>
    <t>EZEKIEL BRIGHT</t>
  </si>
  <si>
    <t>UGOCHUKWU OBEH</t>
  </si>
  <si>
    <t>UGOH PATRICK</t>
  </si>
  <si>
    <t>SAFETY JOGGERS BOOT(42)</t>
  </si>
  <si>
    <t>EMMANUEL EDET</t>
  </si>
  <si>
    <t>HR / Admin</t>
  </si>
  <si>
    <t>SAFETY JOGGERS BOOT(44)</t>
  </si>
  <si>
    <t xml:space="preserve">JOHN DOUGLAS </t>
  </si>
  <si>
    <t>Warehouse</t>
  </si>
  <si>
    <t>Forklift operator</t>
  </si>
  <si>
    <t>UZOIJE IKENNA</t>
  </si>
  <si>
    <t>Warehouse loader</t>
  </si>
  <si>
    <t>security &amp; transport</t>
  </si>
  <si>
    <t>SAFETY JOGGERS BOOT(45)</t>
  </si>
  <si>
    <t>Quality control</t>
  </si>
  <si>
    <t>SAFETY JOGGERS BOOT(41)</t>
  </si>
  <si>
    <t xml:space="preserve">EMMANUEL OBINNA </t>
  </si>
  <si>
    <t>NWOSU NGOZI</t>
  </si>
  <si>
    <t>SAFETY JOGGERS BOOT(43)</t>
  </si>
  <si>
    <t>SAFETY JOGGERS BOOT(47)</t>
  </si>
  <si>
    <t>FEARGOD ANII</t>
  </si>
  <si>
    <t>IT</t>
  </si>
  <si>
    <t xml:space="preserve">EUGENE EGBA </t>
  </si>
  <si>
    <t>Finance</t>
  </si>
  <si>
    <t>Store</t>
  </si>
  <si>
    <t xml:space="preserve">AWORINDE BABATUNDE </t>
  </si>
  <si>
    <t>Electrical</t>
  </si>
  <si>
    <t xml:space="preserve">MOHAMMED HARUNA </t>
  </si>
  <si>
    <t>store</t>
  </si>
  <si>
    <t>KALU CHUKWUMA</t>
  </si>
  <si>
    <t xml:space="preserve">OJO WISDOM UMA </t>
  </si>
  <si>
    <t>ENAKHE EMMANUEL</t>
  </si>
  <si>
    <t>SAFETY JOGGERS BOOT(46)</t>
  </si>
  <si>
    <t xml:space="preserve">TONY </t>
  </si>
  <si>
    <t>Maintenance</t>
  </si>
  <si>
    <t>tool room</t>
  </si>
  <si>
    <t>ANEKE</t>
  </si>
  <si>
    <t>HAIRNETS</t>
  </si>
  <si>
    <t>Williams Patrick</t>
  </si>
  <si>
    <t xml:space="preserve">AYODEJI ODULANA </t>
  </si>
  <si>
    <t xml:space="preserve">AKEEM MURAINA </t>
  </si>
  <si>
    <t xml:space="preserve">OGUNLOKUN OPEYEMI </t>
  </si>
  <si>
    <t xml:space="preserve">GOODLUCK NWORIE </t>
  </si>
  <si>
    <t xml:space="preserve">ONUOHA CHUKWUEBUKA </t>
  </si>
  <si>
    <t>Warehouse clerk</t>
  </si>
  <si>
    <t>ISAAC</t>
  </si>
  <si>
    <t>BASIL NNAJIOFOR</t>
  </si>
  <si>
    <t xml:space="preserve">CHUKWUMA VINCENT </t>
  </si>
  <si>
    <t>KELECHI MAXWELL</t>
  </si>
  <si>
    <t xml:space="preserve">IKECHUKWU AGU </t>
  </si>
  <si>
    <t xml:space="preserve">ADEGBILE SAMUEL </t>
  </si>
  <si>
    <t xml:space="preserve">GBENGA ALASHE </t>
  </si>
  <si>
    <t xml:space="preserve">JUSTICE KANU </t>
  </si>
  <si>
    <t>OKOROJI MARK</t>
  </si>
  <si>
    <t>FRED POOPOLA</t>
  </si>
  <si>
    <t xml:space="preserve">Facility </t>
  </si>
  <si>
    <t xml:space="preserve">ALEX BOLAJI </t>
  </si>
  <si>
    <t xml:space="preserve">LAWRENCE ONYEULO </t>
  </si>
  <si>
    <t>NWANKWO UGOCHUKWU</t>
  </si>
  <si>
    <t>CHUKWUEMEKA URUAKPA</t>
  </si>
  <si>
    <t xml:space="preserve">DIKE ANTHONY </t>
  </si>
  <si>
    <t xml:space="preserve">OKOTUBU CLETUS </t>
  </si>
  <si>
    <t xml:space="preserve">ALALA CHIIOKE </t>
  </si>
  <si>
    <t xml:space="preserve">DENNIS PRINCE </t>
  </si>
  <si>
    <t>LAWAL SUNDAY</t>
  </si>
  <si>
    <t>BELLO S.A</t>
  </si>
  <si>
    <t xml:space="preserve">FRANKLIN FREDERICK </t>
  </si>
  <si>
    <t>OMODAMISI DAVID</t>
  </si>
  <si>
    <t>PANTS (36)</t>
  </si>
  <si>
    <t>WALE AKINPELU</t>
  </si>
  <si>
    <t xml:space="preserve">EBUOHA OBINNA </t>
  </si>
  <si>
    <t xml:space="preserve">OKONEDO SAMPSON </t>
  </si>
  <si>
    <t xml:space="preserve">ONYENWENU EMMANUEL </t>
  </si>
  <si>
    <t xml:space="preserve">KUNWAR  BALI </t>
  </si>
  <si>
    <t xml:space="preserve">EZE COLLINS </t>
  </si>
  <si>
    <t>Generator</t>
  </si>
  <si>
    <t>MICHEAL OGUNBOR</t>
  </si>
  <si>
    <t xml:space="preserve">IGNATIUS OKEKE </t>
  </si>
  <si>
    <t>Warehouse Officer</t>
  </si>
  <si>
    <t>ONUOHA TIMOTHY ONYEZE</t>
  </si>
  <si>
    <t>Team leader</t>
  </si>
  <si>
    <t>SAFETY GOGGLES</t>
  </si>
  <si>
    <t xml:space="preserve">OGBONNA UCHE </t>
  </si>
  <si>
    <t>ONYEKA AMAMZE</t>
  </si>
  <si>
    <t xml:space="preserve">ODAWN UNEKWU </t>
  </si>
  <si>
    <t>MOSES OGENEMAHWO</t>
  </si>
  <si>
    <t>SAFETY JOGGERS BOOT(39)</t>
  </si>
  <si>
    <t>GOODNEWS CHINWE</t>
  </si>
  <si>
    <t xml:space="preserve">OJETE MARTINS </t>
  </si>
  <si>
    <t xml:space="preserve">ADELANI ADEKUNLE </t>
  </si>
  <si>
    <t xml:space="preserve">ODESANYA DARE </t>
  </si>
  <si>
    <t>STEPHEN OKEZIE</t>
  </si>
  <si>
    <t>SALAMI NURUDEN</t>
  </si>
  <si>
    <t xml:space="preserve">BENJAMIN ADIELE </t>
  </si>
  <si>
    <t>GODSENT AMAECHI</t>
  </si>
  <si>
    <t xml:space="preserve">ENIOLA MATANMI </t>
  </si>
  <si>
    <t xml:space="preserve">OLALEKAN ABIMBOLA </t>
  </si>
  <si>
    <t>OLADIPO ADENIYI</t>
  </si>
  <si>
    <t xml:space="preserve">PILLAI </t>
  </si>
  <si>
    <t>EROMESELE GAIUS</t>
  </si>
  <si>
    <t xml:space="preserve">UCHE IGWE </t>
  </si>
  <si>
    <t xml:space="preserve">ONYEANUSI KINGSLEY </t>
  </si>
  <si>
    <t xml:space="preserve">ANTI-CUT GLOVES </t>
  </si>
  <si>
    <t xml:space="preserve">ADEBAYO PETERS </t>
  </si>
  <si>
    <t>Tool room</t>
  </si>
  <si>
    <t>CHEMICAL APRON</t>
  </si>
  <si>
    <t>CHRISTOPHER AKOJI</t>
  </si>
  <si>
    <t>JEANS (34)</t>
  </si>
  <si>
    <t>SAMIR KHAN</t>
  </si>
  <si>
    <t xml:space="preserve">TIMOTHY NNAMANI </t>
  </si>
  <si>
    <t>ABRAHAM IJAODULA</t>
  </si>
  <si>
    <t xml:space="preserve">KALU NDUBUISI </t>
  </si>
  <si>
    <t xml:space="preserve">Luiz H.B Pereira </t>
  </si>
  <si>
    <t>BLUE FACE CAP</t>
  </si>
  <si>
    <t xml:space="preserve">Adesanya James </t>
  </si>
  <si>
    <t>PANTS (34)</t>
  </si>
  <si>
    <t>PANTS (32)</t>
  </si>
  <si>
    <t xml:space="preserve">Ayotunde </t>
  </si>
  <si>
    <t>ASUQUO OTOBONG</t>
  </si>
  <si>
    <t>PANTS (30)</t>
  </si>
  <si>
    <t>Ujunwa Julieth</t>
  </si>
  <si>
    <t>Auditor</t>
  </si>
  <si>
    <t>Ignatius Okeke</t>
  </si>
  <si>
    <t xml:space="preserve">Babatunde </t>
  </si>
  <si>
    <t>Agboola Tobi</t>
  </si>
  <si>
    <t xml:space="preserve">Christian Umunakwe </t>
  </si>
  <si>
    <t xml:space="preserve">Precious Obinna </t>
  </si>
  <si>
    <t>warehouse Clerk</t>
  </si>
  <si>
    <t>Ezekiel Modupe</t>
  </si>
  <si>
    <t>ANTI-CUT SLEEVES</t>
  </si>
  <si>
    <t xml:space="preserve">Ikenna Uzoije </t>
  </si>
  <si>
    <t>Emmanuel Idowu</t>
  </si>
  <si>
    <t>Eben Uyanne</t>
  </si>
  <si>
    <t xml:space="preserve">SAMUEL CHINEDU </t>
  </si>
  <si>
    <t xml:space="preserve">SAMUEL EBERE </t>
  </si>
  <si>
    <t xml:space="preserve">IGWE CHARLES </t>
  </si>
  <si>
    <t xml:space="preserve">PAAGO BARIKPENA </t>
  </si>
  <si>
    <t xml:space="preserve">DHARARAO MURALI </t>
  </si>
  <si>
    <t xml:space="preserve">MMADUEKWE DANIEL </t>
  </si>
  <si>
    <t xml:space="preserve">MAUREEN DAVID </t>
  </si>
  <si>
    <t>QTY</t>
  </si>
  <si>
    <t>VENDOR</t>
  </si>
  <si>
    <t>RECEIVED BY</t>
  </si>
  <si>
    <t>INVOICE No</t>
  </si>
  <si>
    <t>WAYBILL No</t>
  </si>
  <si>
    <t>KNOX LTD</t>
  </si>
  <si>
    <t>SAFETY JOGGERS BOOT(48)</t>
  </si>
  <si>
    <t xml:space="preserve">LATHOMAS </t>
  </si>
  <si>
    <t>RED FACE CAP</t>
  </si>
  <si>
    <t>BEFAS VENTURES</t>
  </si>
  <si>
    <t xml:space="preserve">SBO FORMS </t>
  </si>
  <si>
    <t>TRODAS VENTURES</t>
  </si>
  <si>
    <t xml:space="preserve">FIRE FIGHTER CLOTHING </t>
  </si>
  <si>
    <t>FIRE FIGHTER HELMET</t>
  </si>
  <si>
    <t xml:space="preserve">SAFETY BULLARDS </t>
  </si>
  <si>
    <t>SAFETY BULLARDS CAUTION CHAINS</t>
  </si>
  <si>
    <t xml:space="preserve">EMERGENCY EYEWASH/ SHOWER </t>
  </si>
  <si>
    <t>OANDEA BROTHERS</t>
  </si>
  <si>
    <t>HAND HELD MOBILE RADIO</t>
  </si>
  <si>
    <t>NAME</t>
  </si>
  <si>
    <t>CHEMICAL GOGGLE SHIELD</t>
  </si>
  <si>
    <t>EMERGENCY BLANKET</t>
  </si>
  <si>
    <t>JEANS (30)</t>
  </si>
  <si>
    <t>JEANS (40)</t>
  </si>
  <si>
    <t>RAIN COAT</t>
  </si>
  <si>
    <t>ANTI-CUT GLOVES</t>
  </si>
  <si>
    <t>RUBBER BOOT</t>
  </si>
  <si>
    <t>GZI CAP</t>
  </si>
  <si>
    <t>SAFETY CAP</t>
  </si>
  <si>
    <t>WELDERS CAP</t>
  </si>
  <si>
    <t>3-STEP LADDER</t>
  </si>
  <si>
    <t>SAFETY BOOT(38)</t>
  </si>
  <si>
    <t>SAFETY BOOT (39)</t>
  </si>
  <si>
    <t>SAFETY BOOT (40)</t>
  </si>
  <si>
    <t>SAFETY BOOT (41)</t>
  </si>
  <si>
    <t>SAFETY BOOT (42)</t>
  </si>
  <si>
    <t>SAFETY BOOT (43)</t>
  </si>
  <si>
    <t>SAFETY BOOT (44)</t>
  </si>
  <si>
    <t>SAFETY BOOT (45)</t>
  </si>
  <si>
    <t>SAFETY BOOT (46)</t>
  </si>
  <si>
    <t>SAFETY BOOT (47)</t>
  </si>
  <si>
    <t>SAFETY BOOT (48)</t>
  </si>
  <si>
    <t>DESCRIPTION</t>
  </si>
  <si>
    <t>UNIT 1</t>
  </si>
  <si>
    <t>DEPT</t>
  </si>
  <si>
    <t>MONTH OF COLLECTION</t>
  </si>
  <si>
    <t>RATE OF USAGE</t>
  </si>
  <si>
    <t>DUE_MONTH</t>
  </si>
  <si>
    <t>STATUS</t>
  </si>
  <si>
    <t>SAFETY JOGGERS (42)</t>
  </si>
  <si>
    <t>1 PAIR</t>
  </si>
  <si>
    <t>JAN</t>
  </si>
  <si>
    <t>LSM/NECKER TECH</t>
  </si>
  <si>
    <t>TEAM LEAD/SUPERVISOR</t>
  </si>
  <si>
    <t>WASHER TECH</t>
  </si>
  <si>
    <t>FEB</t>
  </si>
  <si>
    <t>AUDITOR</t>
  </si>
  <si>
    <t>MAR</t>
  </si>
  <si>
    <t>PORT WEST SHOE (41)</t>
  </si>
  <si>
    <t>PORTWEST BOOT(42)</t>
  </si>
  <si>
    <t>APR</t>
  </si>
  <si>
    <t>SAFETY JOGGER(45)</t>
  </si>
  <si>
    <t>SAFETY JOGGER(44)</t>
  </si>
  <si>
    <t>LSM TECH</t>
  </si>
  <si>
    <t>PALLETIZER</t>
  </si>
  <si>
    <t>MAY</t>
  </si>
  <si>
    <t>JUNE</t>
  </si>
  <si>
    <t>JULY</t>
  </si>
  <si>
    <t>AUG</t>
  </si>
  <si>
    <t>SEPT</t>
  </si>
  <si>
    <t>NOV</t>
  </si>
  <si>
    <t>PROD INTERN</t>
  </si>
  <si>
    <t>DEC</t>
  </si>
  <si>
    <t>STOCK BALANCE</t>
  </si>
  <si>
    <t>QTY SUPPLIED</t>
  </si>
  <si>
    <t>TOTAL STOCK PRICE (NGN)</t>
  </si>
  <si>
    <t>MIN. STOCK</t>
  </si>
  <si>
    <t>LAST MONTH END STOCK</t>
  </si>
  <si>
    <t>JUN</t>
  </si>
  <si>
    <t>JUL</t>
  </si>
  <si>
    <t>SEP</t>
  </si>
  <si>
    <t>OCT</t>
  </si>
  <si>
    <t>TOTAL QTY ISSUED</t>
  </si>
  <si>
    <t>HS-000001</t>
  </si>
  <si>
    <t>HS-000002</t>
  </si>
  <si>
    <t>HS-000003</t>
  </si>
  <si>
    <t>HS-000004</t>
  </si>
  <si>
    <t>HS-000005</t>
  </si>
  <si>
    <t>HS-000006</t>
  </si>
  <si>
    <t>HS-000007</t>
  </si>
  <si>
    <t>HS-000008</t>
  </si>
  <si>
    <t>HS-000009</t>
  </si>
  <si>
    <t>HS-000010</t>
  </si>
  <si>
    <t>HS-000011</t>
  </si>
  <si>
    <t>HS-000012</t>
  </si>
  <si>
    <t>HS-000013</t>
  </si>
  <si>
    <t>HS-000014</t>
  </si>
  <si>
    <t>HS-000015</t>
  </si>
  <si>
    <t>HS-000016</t>
  </si>
  <si>
    <t>HS-000017</t>
  </si>
  <si>
    <t>HS-000018</t>
  </si>
  <si>
    <t>HS-000019</t>
  </si>
  <si>
    <t>HS-000020</t>
  </si>
  <si>
    <t>HS-000021</t>
  </si>
  <si>
    <t>HS-000022</t>
  </si>
  <si>
    <t>HS-000023</t>
  </si>
  <si>
    <t>HS-000024</t>
  </si>
  <si>
    <t>HS-000025</t>
  </si>
  <si>
    <t>HS-000026</t>
  </si>
  <si>
    <t>HS-000027</t>
  </si>
  <si>
    <t>HS-000028</t>
  </si>
  <si>
    <t>HS-000029</t>
  </si>
  <si>
    <t>Unknown</t>
  </si>
  <si>
    <t>HS-000030</t>
  </si>
  <si>
    <t>HS-000031</t>
  </si>
  <si>
    <t>HS-000032</t>
  </si>
  <si>
    <t>HS-000033</t>
  </si>
  <si>
    <t>HS-000034</t>
  </si>
  <si>
    <t>HS-000035</t>
  </si>
  <si>
    <t>HS-000036</t>
  </si>
  <si>
    <t>HS-000037</t>
  </si>
  <si>
    <t>HS-000038</t>
  </si>
  <si>
    <t>HS-000039</t>
  </si>
  <si>
    <t>HS-000040</t>
  </si>
  <si>
    <t>HS-000041</t>
  </si>
  <si>
    <t>HS-000042</t>
  </si>
  <si>
    <t>HS-000043</t>
  </si>
  <si>
    <t>HS-000044</t>
  </si>
  <si>
    <t>HS-000045</t>
  </si>
  <si>
    <t>HS-000046</t>
  </si>
  <si>
    <t>HS-000047</t>
  </si>
  <si>
    <t>HS-000048</t>
  </si>
  <si>
    <t>HS-000049</t>
  </si>
  <si>
    <t>HS-000050</t>
  </si>
  <si>
    <t>HS-000051</t>
  </si>
  <si>
    <t>HS-000052</t>
  </si>
  <si>
    <t>HS-000053</t>
  </si>
  <si>
    <t>HS-000054</t>
  </si>
  <si>
    <t>HS-000055</t>
  </si>
  <si>
    <t>HS-000056</t>
  </si>
  <si>
    <t>HS-000057</t>
  </si>
  <si>
    <t>HS-000058</t>
  </si>
  <si>
    <t>HS-000059</t>
  </si>
  <si>
    <t>HS-000060</t>
  </si>
  <si>
    <t>HS-000061</t>
  </si>
  <si>
    <t>HS-000062</t>
  </si>
  <si>
    <t>HS-000063</t>
  </si>
  <si>
    <t>HS-000064</t>
  </si>
  <si>
    <t>HS-000065</t>
  </si>
  <si>
    <t>HS-000066</t>
  </si>
  <si>
    <t>HS-000067</t>
  </si>
  <si>
    <t>HS-000068</t>
  </si>
  <si>
    <t>HS-000069</t>
  </si>
  <si>
    <t>HS-000070</t>
  </si>
  <si>
    <t>HS-000071</t>
  </si>
  <si>
    <t>HS-000072</t>
  </si>
  <si>
    <t>HS-000073</t>
  </si>
  <si>
    <t>HS-000074</t>
  </si>
  <si>
    <t>HS-000075</t>
  </si>
  <si>
    <t>HS-000076</t>
  </si>
  <si>
    <t>HS-000077</t>
  </si>
  <si>
    <t>HS-000078</t>
  </si>
  <si>
    <t>HS-000079</t>
  </si>
  <si>
    <t>HS-000080</t>
  </si>
  <si>
    <t>HS-000081</t>
  </si>
  <si>
    <t>HS-000082</t>
  </si>
  <si>
    <t>HS-000083</t>
  </si>
  <si>
    <t>HS-000084</t>
  </si>
  <si>
    <t>HS-000085</t>
  </si>
  <si>
    <t>HS-000086</t>
  </si>
  <si>
    <t>HS-000087</t>
  </si>
  <si>
    <t>HS-000088</t>
  </si>
  <si>
    <t>HS-000089</t>
  </si>
  <si>
    <t>WELDERS GOGGLE</t>
  </si>
  <si>
    <t>FACE SHIELD</t>
  </si>
  <si>
    <t>HELMET WITH FACE SHIELD</t>
  </si>
  <si>
    <t>WELDING MASK</t>
  </si>
  <si>
    <t>DISPOSABLE RESPIRATOR</t>
  </si>
  <si>
    <t>WELDERS APRON</t>
  </si>
  <si>
    <t>CHEMICAL COVERALL</t>
  </si>
  <si>
    <t>WORK OVERALL</t>
  </si>
  <si>
    <t>BLUE T-SHIRT (XXL)</t>
  </si>
  <si>
    <t>BLUE T-SHIRT (XXXL)</t>
  </si>
  <si>
    <t>WHITE T-SHIRT (S)</t>
  </si>
  <si>
    <t>WHITE T-SHIRT (M)</t>
  </si>
  <si>
    <t>WHITE T-SHIRT (L)</t>
  </si>
  <si>
    <t>WHITE T-SHIRT (XL)</t>
  </si>
  <si>
    <t>WHITE T-SHIRT (XXL)</t>
  </si>
  <si>
    <t>WHITE T-SHIRT (XXXL)</t>
  </si>
  <si>
    <t>PANTS (28)</t>
  </si>
  <si>
    <t>PANTS (40)</t>
  </si>
  <si>
    <t>PANTS (42)</t>
  </si>
  <si>
    <t>PANTS (44)</t>
  </si>
  <si>
    <t>JEANS (32)</t>
  </si>
  <si>
    <t>EANS(38)</t>
  </si>
  <si>
    <t>JEANS (42)</t>
  </si>
  <si>
    <t>JEANS (44)</t>
  </si>
  <si>
    <t>COTTON GLOVES-BLACK(BLOCKED)</t>
  </si>
  <si>
    <t>COTTON GLOVES-BLACK</t>
  </si>
  <si>
    <t>INVENTORY REPORT</t>
  </si>
  <si>
    <t>INVENTORY DASHBOARD</t>
  </si>
  <si>
    <t>PHYSICAL 
STOCK</t>
  </si>
  <si>
    <t>DIFF</t>
  </si>
  <si>
    <t>Using A CHART</t>
  </si>
  <si>
    <t xml:space="preserve">1. Track your Min stock Inventory
</t>
  </si>
  <si>
    <t>2. Track Qty issued</t>
  </si>
  <si>
    <t>3. Input them "here" on the dashboard</t>
  </si>
  <si>
    <t>4. All items received should be added in the purchase sect</t>
  </si>
  <si>
    <t>FIRST AID BOXES</t>
  </si>
  <si>
    <t>ADHESIVE BANDAGE STRIPS</t>
  </si>
  <si>
    <t xml:space="preserve">ELASTIC BANDAGE </t>
  </si>
  <si>
    <t>SPLINT</t>
  </si>
  <si>
    <t>TWEEZERS</t>
  </si>
  <si>
    <t>CPR MASK</t>
  </si>
  <si>
    <t>LATEX GLOVES</t>
  </si>
  <si>
    <t>ALCOHOL PREP</t>
  </si>
  <si>
    <t>TRIANGULAR BANDAGE</t>
  </si>
  <si>
    <t>BURN DRESSING</t>
  </si>
  <si>
    <t>WOUND DRESSING</t>
  </si>
  <si>
    <t>BLUNT-TIPPED SCISSORS</t>
  </si>
  <si>
    <t>STERILE GAUZE PAD</t>
  </si>
  <si>
    <t>STERILE COTTON BALLS</t>
  </si>
  <si>
    <t>HYPOALLERGENIC ADHESIVE TAPE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</si>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</sst>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F400]h:mm:ss\ AM/PM"/>
    <numFmt numFmtId="166" formatCode="[$-409]dd\-mmm\-yy;@"/>
    <numFmt numFmtId="167" formatCode="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Arial"/>
      <family val="2"/>
    </font>
    <font>
      <i/>
      <sz val="14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theme="4" tint="-0.24994659260841701"/>
      </right>
      <top/>
      <bottom/>
      <diagonal/>
    </border>
    <border>
      <left style="double">
        <color theme="4" tint="-0.24994659260841701"/>
      </left>
      <right style="double">
        <color theme="4" tint="-0.24994659260841701"/>
      </right>
      <top/>
      <bottom/>
      <diagonal/>
    </border>
    <border>
      <left style="double">
        <color theme="4" tint="-0.24994659260841701"/>
      </left>
      <right/>
      <top/>
      <bottom/>
      <diagonal/>
    </border>
    <border>
      <left/>
      <right style="double">
        <color theme="4" tint="-0.499984740745262"/>
      </right>
      <top/>
      <bottom/>
      <diagonal/>
    </border>
    <border>
      <left style="double">
        <color theme="4" tint="-0.499984740745262"/>
      </left>
      <right style="double">
        <color theme="4" tint="-0.499984740745262"/>
      </right>
      <top/>
      <bottom/>
      <diagonal/>
    </border>
    <border>
      <left style="double">
        <color theme="4" tint="-0.499984740745262"/>
      </left>
      <right/>
      <top/>
      <bottom/>
      <diagonal/>
    </border>
  </borders>
  <cellStyleXfs count="5">
    <xf numFmtId="0" fontId="0" fillId="0" borderId="0"/>
    <xf numFmtId="0" fontId="5" fillId="0" borderId="0" applyNumberFormat="0" applyFont="0" applyBorder="0" applyProtection="0"/>
    <xf numFmtId="0" fontId="9" fillId="11" borderId="0" applyNumberFormat="0" applyBorder="0" applyAlignment="0" applyProtection="0"/>
    <xf numFmtId="0" fontId="8" fillId="12" borderId="0" applyNumberFormat="0" applyBorder="0" applyAlignment="0" applyProtection="0"/>
    <xf numFmtId="0" fontId="1" fillId="13" borderId="0"/>
  </cellStyleXfs>
  <cellXfs count="6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2" xfId="0" applyBorder="1"/>
    <xf numFmtId="164" fontId="2" fillId="0" borderId="3" xfId="0" applyNumberFormat="1" applyFont="1" applyBorder="1" applyAlignment="1">
      <alignment wrapText="1"/>
    </xf>
    <xf numFmtId="0" fontId="0" fillId="0" borderId="3" xfId="0" applyBorder="1"/>
    <xf numFmtId="0" fontId="0" fillId="0" borderId="5" xfId="0" applyBorder="1"/>
    <xf numFmtId="164" fontId="2" fillId="0" borderId="6" xfId="0" applyNumberFormat="1" applyFont="1" applyBorder="1" applyAlignment="1">
      <alignment wrapText="1"/>
    </xf>
    <xf numFmtId="0" fontId="0" fillId="0" borderId="6" xfId="0" applyBorder="1"/>
    <xf numFmtId="164" fontId="2" fillId="0" borderId="7" xfId="0" applyNumberFormat="1" applyFont="1" applyBorder="1" applyAlignment="1">
      <alignment wrapText="1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0" borderId="8" xfId="0" applyBorder="1"/>
    <xf numFmtId="0" fontId="0" fillId="7" borderId="8" xfId="0" applyFill="1" applyBorder="1"/>
    <xf numFmtId="0" fontId="0" fillId="8" borderId="8" xfId="0" applyFill="1" applyBorder="1"/>
    <xf numFmtId="0" fontId="0" fillId="9" borderId="8" xfId="0" applyFill="1" applyBorder="1"/>
    <xf numFmtId="0" fontId="0" fillId="10" borderId="8" xfId="0" applyFill="1" applyBorder="1"/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164" fontId="0" fillId="0" borderId="13" xfId="0" applyNumberFormat="1" applyBorder="1" applyAlignment="1">
      <alignment wrapText="1"/>
    </xf>
    <xf numFmtId="166" fontId="0" fillId="0" borderId="0" xfId="0" applyNumberFormat="1"/>
    <xf numFmtId="0" fontId="0" fillId="0" borderId="15" xfId="0" applyBorder="1"/>
    <xf numFmtId="166" fontId="0" fillId="0" borderId="16" xfId="0" applyNumberFormat="1" applyBorder="1"/>
    <xf numFmtId="0" fontId="0" fillId="0" borderId="16" xfId="0" applyBorder="1"/>
    <xf numFmtId="0" fontId="0" fillId="0" borderId="17" xfId="0" applyBorder="1"/>
    <xf numFmtId="0" fontId="12" fillId="0" borderId="0" xfId="0" applyFont="1" applyAlignment="1">
      <alignment wrapText="1"/>
    </xf>
    <xf numFmtId="0" fontId="13" fillId="0" borderId="10" xfId="0" applyFont="1" applyBorder="1" applyAlignment="1">
      <alignment vertical="top"/>
    </xf>
    <xf numFmtId="0" fontId="12" fillId="0" borderId="0" xfId="0" applyFont="1"/>
    <xf numFmtId="0" fontId="14" fillId="0" borderId="9" xfId="0" applyFont="1" applyBorder="1" applyAlignment="1">
      <alignment vertical="top"/>
    </xf>
    <xf numFmtId="0" fontId="15" fillId="0" borderId="0" xfId="0" applyFont="1"/>
    <xf numFmtId="0" fontId="0" fillId="0" borderId="13" xfId="0" applyBorder="1" applyProtection="1">
      <protection locked="0"/>
    </xf>
    <xf numFmtId="167" fontId="0" fillId="0" borderId="0" xfId="0" applyNumberFormat="1" applyAlignment="1" applyProtection="1">
      <alignment horizontal="left" vertical="center"/>
      <protection locked="0"/>
    </xf>
    <xf numFmtId="167" fontId="0" fillId="0" borderId="0" xfId="0" applyNumberForma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0" borderId="12" xfId="0" applyBorder="1" applyProtection="1">
      <protection locked="0"/>
    </xf>
    <xf numFmtId="0" fontId="0" fillId="0" borderId="13" xfId="0" applyBorder="1" applyAlignment="1" applyProtection="1">
      <alignment wrapText="1"/>
      <protection locked="0"/>
    </xf>
    <xf numFmtId="0" fontId="0" fillId="0" borderId="13" xfId="0" applyBorder="1"/>
    <xf numFmtId="0" fontId="0" fillId="0" borderId="13" xfId="0" applyBorder="1" applyAlignment="1" applyProtection="1">
      <alignment horizontal="left" vertical="center"/>
      <protection locked="0"/>
    </xf>
    <xf numFmtId="0" fontId="0" fillId="0" borderId="14" xfId="0" applyBorder="1" applyProtection="1">
      <protection locked="0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5">
    <cellStyle name="60% - Accent1 2" xfId="3" xr:uid="{F920B4C0-7CDF-4A8C-A306-811EDFE0BEBE}"/>
    <cellStyle name="Neutral 2" xfId="2" xr:uid="{4C7C2F9A-83CC-4A29-BA86-1701C60C96BD}"/>
    <cellStyle name="Normal" xfId="0" builtinId="0"/>
    <cellStyle name="Normal 3" xfId="1" xr:uid="{A5DBC363-2E57-48DB-A663-E1DDABC01023}"/>
    <cellStyle name="Style 1" xfId="4" xr:uid="{E12AC8F4-099D-4A05-A685-E0AEA1754FF4}"/>
  </cellStyles>
  <dxfs count="230">
    <dxf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medium">
          <color auto="1"/>
        </right>
        <top style="medium">
          <color auto="1"/>
        </top>
        <bottom style="double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medium">
          <color auto="1"/>
        </right>
        <top style="medium">
          <color auto="1"/>
        </top>
        <bottom style="double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medium">
          <color auto="1"/>
        </right>
        <top style="medium">
          <color auto="1"/>
        </top>
        <bottom style="double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[$-409]d\-mmm\-yyyy;@"/>
      <alignment horizontal="general" vertical="bottom" textRotation="0" wrapText="1" indent="0" justifyLastLine="0" shrinkToFit="0" readingOrder="0"/>
      <border diagonalUp="0" diagonalDown="0"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/>
        <horizontal/>
      </border>
    </dxf>
    <dxf>
      <border diagonalUp="0" diagonalDown="0">
        <left style="medium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</dxf>
    <dxf>
      <border diagonalUp="0" diagonalDown="0">
        <left style="double">
          <color theme="4" tint="-0.499984740745262"/>
        </left>
        <right/>
        <top/>
        <bottom/>
        <vertical style="double">
          <color theme="4" tint="-0.499984740745262"/>
        </vertical>
        <horizontal/>
      </border>
    </dxf>
    <dxf>
      <border diagonalUp="0" diagonalDown="0">
        <left style="double">
          <color theme="4" tint="-0.499984740745262"/>
        </left>
        <right style="double">
          <color theme="4" tint="-0.499984740745262"/>
        </right>
        <top/>
        <bottom/>
        <vertical style="double">
          <color theme="4" tint="-0.499984740745262"/>
        </vertical>
        <horizontal/>
      </border>
    </dxf>
    <dxf>
      <border diagonalUp="0" diagonalDown="0">
        <left style="double">
          <color theme="4" tint="-0.499984740745262"/>
        </left>
        <right style="double">
          <color theme="4" tint="-0.499984740745262"/>
        </right>
        <top/>
        <bottom/>
        <vertical style="double">
          <color theme="4" tint="-0.499984740745262"/>
        </vertical>
        <horizontal/>
      </border>
    </dxf>
    <dxf>
      <border diagonalUp="0" diagonalDown="0">
        <left style="double">
          <color theme="4" tint="-0.499984740745262"/>
        </left>
        <right style="double">
          <color theme="4" tint="-0.499984740745262"/>
        </right>
        <top/>
        <bottom/>
        <vertical style="double">
          <color theme="4" tint="-0.499984740745262"/>
        </vertical>
        <horizontal/>
      </border>
    </dxf>
    <dxf>
      <border diagonalUp="0" diagonalDown="0">
        <left style="double">
          <color theme="4" tint="-0.499984740745262"/>
        </left>
        <right style="double">
          <color theme="4" tint="-0.499984740745262"/>
        </right>
        <top/>
        <bottom/>
        <vertical style="double">
          <color theme="4" tint="-0.499984740745262"/>
        </vertical>
        <horizontal/>
      </border>
    </dxf>
    <dxf>
      <border diagonalUp="0" diagonalDown="0">
        <left style="double">
          <color theme="4" tint="-0.499984740745262"/>
        </left>
        <right style="double">
          <color theme="4" tint="-0.499984740745262"/>
        </right>
        <top/>
        <bottom/>
        <vertical style="double">
          <color theme="4" tint="-0.499984740745262"/>
        </vertical>
        <horizontal/>
      </border>
    </dxf>
    <dxf>
      <border diagonalUp="0" diagonalDown="0">
        <left style="double">
          <color theme="4" tint="-0.499984740745262"/>
        </left>
        <right style="double">
          <color theme="4" tint="-0.499984740745262"/>
        </right>
        <top/>
        <bottom/>
        <vertical style="double">
          <color theme="4" tint="-0.499984740745262"/>
        </vertical>
        <horizontal/>
      </border>
    </dxf>
    <dxf>
      <numFmt numFmtId="0" formatCode="General"/>
      <border diagonalUp="0" diagonalDown="0">
        <left style="double">
          <color theme="4" tint="-0.499984740745262"/>
        </left>
        <right style="double">
          <color theme="4" tint="-0.499984740745262"/>
        </right>
        <top/>
        <bottom/>
        <vertical style="double">
          <color theme="4" tint="-0.499984740745262"/>
        </vertical>
        <horizontal/>
      </border>
    </dxf>
    <dxf>
      <numFmt numFmtId="166" formatCode="[$-409]dd\-mmm\-yy;@"/>
      <border diagonalUp="0" diagonalDown="0">
        <left style="double">
          <color theme="4" tint="-0.499984740745262"/>
        </left>
        <right style="double">
          <color theme="4" tint="-0.499984740745262"/>
        </right>
        <top/>
        <bottom/>
        <vertical style="double">
          <color theme="4" tint="-0.499984740745262"/>
        </vertical>
        <horizontal/>
      </border>
    </dxf>
    <dxf>
      <border diagonalUp="0" diagonalDown="0">
        <left/>
        <right style="double">
          <color theme="4" tint="-0.499984740745262"/>
        </right>
        <top/>
        <bottom/>
        <vertical style="double">
          <color theme="4" tint="-0.499984740745262"/>
        </vertical>
        <horizontal/>
      </border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border diagonalUp="0" diagonalDown="0" outline="0">
        <left style="double">
          <color theme="4" tint="-0.24994659260841701"/>
        </left>
        <right/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>
        <left style="double">
          <color theme="4" tint="-0.24994659260841701"/>
        </left>
        <right style="double">
          <color theme="4" tint="-0.2499465926084170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double">
          <color theme="4" tint="-0.24994659260841701"/>
        </left>
        <right style="double">
          <color theme="4" tint="-0.24994659260841701"/>
        </right>
        <top/>
        <bottom/>
      </border>
      <protection locked="0" hidden="0"/>
    </dxf>
    <dxf>
      <numFmt numFmtId="0" formatCode="General"/>
      <border diagonalUp="0" diagonalDown="0" outline="0">
        <left/>
        <right style="double">
          <color theme="4" tint="-0.24994659260841701"/>
        </right>
        <top/>
        <bottom/>
      </border>
      <protection locked="0" hidden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border diagonalUp="0" diagonalDown="0">
        <left style="double">
          <color auto="1"/>
        </left>
        <right/>
        <top/>
        <bottom/>
        <vertical style="double">
          <color auto="1"/>
        </vertical>
        <horizontal/>
      </border>
    </dxf>
    <dxf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numFmt numFmtId="0" formatCode="General"/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border diagonalUp="0" diagonalDown="0">
        <left style="double">
          <color auto="1"/>
        </left>
        <right style="double">
          <color auto="1"/>
        </right>
        <top/>
        <bottom/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/>
        <bottom/>
        <vertical/>
        <horizontal/>
      </border>
    </dxf>
    <dxf>
      <border diagonalUp="0" diagonalDown="0">
        <left style="double">
          <color auto="1"/>
        </left>
        <right style="double">
          <color auto="1"/>
        </right>
        <top/>
        <bottom/>
        <vertical style="double">
          <color auto="1"/>
        </vertical>
        <horizontal/>
      </border>
    </dxf>
    <dxf>
      <border diagonalUp="0" diagonalDown="0" outline="0">
        <left/>
        <right style="double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double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Inventory!$B$3</c:f>
              <c:strCache>
                <c:ptCount val="1"/>
                <c:pt idx="0">
                  <c:v>COTTON GLOVES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(Inventory!$G$3:$S$3,Inventory!$V$3)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6-4C5F-9236-061A61D8E6D2}"/>
            </c:ext>
          </c:extLst>
        </c:ser>
        <c:ser>
          <c:idx val="1"/>
          <c:order val="1"/>
          <c:tx>
            <c:strRef>
              <c:f>Inventory!$B$4</c:f>
              <c:strCache>
                <c:ptCount val="1"/>
                <c:pt idx="0">
                  <c:v>HAIRNET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(Inventory!$G$4:$S$4,Inventory!$V$4)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6-4C5F-9236-061A61D8E6D2}"/>
            </c:ext>
          </c:extLst>
        </c:ser>
        <c:ser>
          <c:idx val="2"/>
          <c:order val="2"/>
          <c:tx>
            <c:strRef>
              <c:f>Inventory!$B$5</c:f>
              <c:strCache>
                <c:ptCount val="1"/>
                <c:pt idx="0">
                  <c:v>EAR PLUG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(Inventory!$G$5:$S$5,Inventory!$V$5)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6-4C5F-9236-061A61D8E6D2}"/>
            </c:ext>
          </c:extLst>
        </c:ser>
        <c:ser>
          <c:idx val="3"/>
          <c:order val="3"/>
          <c:tx>
            <c:strRef>
              <c:f>Inventory!$B$6</c:f>
              <c:strCache>
                <c:ptCount val="1"/>
                <c:pt idx="0">
                  <c:v>NOSE MASK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(Inventory!$G$6:$S$6,Inventory!$V$6)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6-4C5F-9236-061A61D8E6D2}"/>
            </c:ext>
          </c:extLst>
        </c:ser>
        <c:ser>
          <c:idx val="4"/>
          <c:order val="4"/>
          <c:tx>
            <c:strRef>
              <c:f>Inventory!$B$7</c:f>
              <c:strCache>
                <c:ptCount val="1"/>
                <c:pt idx="0">
                  <c:v>RUBBER GLOVES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(Inventory!$G$7:$S$7,Inventory!$V$7)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6-4C5F-9236-061A61D8E6D2}"/>
            </c:ext>
          </c:extLst>
        </c:ser>
        <c:ser>
          <c:idx val="5"/>
          <c:order val="5"/>
          <c:tx>
            <c:strRef>
              <c:f>Inventory!$B$8</c:f>
              <c:strCache>
                <c:ptCount val="1"/>
                <c:pt idx="0">
                  <c:v>LEATHER GLOVES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(Inventory!$G$8:$S$8,Inventory!$V$8)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6-4C5F-9236-061A61D8E6D2}"/>
            </c:ext>
          </c:extLst>
        </c:ser>
        <c:ser>
          <c:idx val="6"/>
          <c:order val="6"/>
          <c:tx>
            <c:strRef>
              <c:f>Inventory!$B$9</c:f>
              <c:strCache>
                <c:ptCount val="1"/>
                <c:pt idx="0">
                  <c:v>ANTI-CUT GLOVES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(Inventory!$G$9:$S$9,Inventory!$V$9)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6-4C5F-9236-061A61D8E6D2}"/>
            </c:ext>
          </c:extLst>
        </c:ser>
        <c:ser>
          <c:idx val="7"/>
          <c:order val="7"/>
          <c:tx>
            <c:strRef>
              <c:f>Inventory!$B$10</c:f>
              <c:strCache>
                <c:ptCount val="1"/>
                <c:pt idx="0">
                  <c:v>CHEMICAL GOGGLE SHIELD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(Inventory!$G$10:$S$10,Inventory!$V$10)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6-4C5F-9236-061A61D8E6D2}"/>
            </c:ext>
          </c:extLst>
        </c:ser>
        <c:ser>
          <c:idx val="8"/>
          <c:order val="8"/>
          <c:tx>
            <c:strRef>
              <c:f>Inventory!$B$11</c:f>
              <c:strCache>
                <c:ptCount val="1"/>
                <c:pt idx="0">
                  <c:v>REFLECTIVE VEST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(Inventory!$G$11:$S$11,Inventory!$V$11)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6-4C5F-9236-061A61D8E6D2}"/>
            </c:ext>
          </c:extLst>
        </c:ser>
        <c:ser>
          <c:idx val="9"/>
          <c:order val="9"/>
          <c:tx>
            <c:strRef>
              <c:f>Inventory!$B$12</c:f>
              <c:strCache>
                <c:ptCount val="1"/>
                <c:pt idx="0">
                  <c:v>CAUTION TAPE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(Inventory!$G$12:$S$12,Inventory!$V$12)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6-4C5F-9236-061A61D8E6D2}"/>
            </c:ext>
          </c:extLst>
        </c:ser>
        <c:ser>
          <c:idx val="10"/>
          <c:order val="10"/>
          <c:tx>
            <c:strRef>
              <c:f>Inventory!$B$13</c:f>
              <c:strCache>
                <c:ptCount val="1"/>
                <c:pt idx="0">
                  <c:v>EAR MUFF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(Inventory!$G$13:$S$13,Inventory!$V$13)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6-4C5F-9236-061A61D8E6D2}"/>
            </c:ext>
          </c:extLst>
        </c:ser>
        <c:ser>
          <c:idx val="11"/>
          <c:order val="11"/>
          <c:tx>
            <c:strRef>
              <c:f>Inventory!$B$14</c:f>
              <c:strCache>
                <c:ptCount val="1"/>
                <c:pt idx="0">
                  <c:v>WELDERS GOGGLE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(Inventory!$G$14:$S$14,Inventory!$V$14)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56-4C5F-9236-061A61D8E6D2}"/>
            </c:ext>
          </c:extLst>
        </c:ser>
        <c:ser>
          <c:idx val="12"/>
          <c:order val="12"/>
          <c:tx>
            <c:strRef>
              <c:f>Inventory!$B$15</c:f>
              <c:strCache>
                <c:ptCount val="1"/>
                <c:pt idx="0">
                  <c:v>FACE SHIELD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(Inventory!$G$15:$S$15,Inventory!$V$15)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56-4C5F-9236-061A61D8E6D2}"/>
            </c:ext>
          </c:extLst>
        </c:ser>
        <c:ser>
          <c:idx val="13"/>
          <c:order val="13"/>
          <c:tx>
            <c:strRef>
              <c:f>Inventory!$B$16</c:f>
              <c:strCache>
                <c:ptCount val="1"/>
                <c:pt idx="0">
                  <c:v>NEO GLOVES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(Inventory!$G$16:$S$16,Inventory!$V$16)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56-4C5F-9236-061A61D8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220512"/>
        <c:axId val="878206784"/>
      </c:barChart>
      <c:catAx>
        <c:axId val="8782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06784"/>
        <c:crosses val="autoZero"/>
        <c:auto val="1"/>
        <c:lblAlgn val="ctr"/>
        <c:lblOffset val="100"/>
        <c:noMultiLvlLbl val="0"/>
      </c:catAx>
      <c:valAx>
        <c:axId val="8782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URCHASE!A1"/><Relationship Id="rId2" Type="http://schemas.openxmlformats.org/officeDocument/2006/relationships/image" Target="../media/image1.png"/><Relationship Id="rId1" Type="http://schemas.openxmlformats.org/officeDocument/2006/relationships/hyperlink" Target="#Inventory!A1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VISUAL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vento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5</xdr:row>
      <xdr:rowOff>142875</xdr:rowOff>
    </xdr:from>
    <xdr:to>
      <xdr:col>4</xdr:col>
      <xdr:colOff>209549</xdr:colOff>
      <xdr:row>11</xdr:row>
      <xdr:rowOff>114300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504774-CFA1-89D0-449F-96A122C5C808}"/>
            </a:ext>
          </a:extLst>
        </xdr:cNvPr>
        <xdr:cNvSpPr/>
      </xdr:nvSpPr>
      <xdr:spPr>
        <a:xfrm>
          <a:off x="66674" y="1647825"/>
          <a:ext cx="2581275" cy="1114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1"/>
            <a:t>INVENTORY</a:t>
          </a:r>
        </a:p>
      </xdr:txBody>
    </xdr:sp>
    <xdr:clientData/>
  </xdr:twoCellAnchor>
  <xdr:twoCellAnchor editAs="oneCell">
    <xdr:from>
      <xdr:col>0</xdr:col>
      <xdr:colOff>66674</xdr:colOff>
      <xdr:row>0</xdr:row>
      <xdr:rowOff>104775</xdr:rowOff>
    </xdr:from>
    <xdr:to>
      <xdr:col>1</xdr:col>
      <xdr:colOff>571499</xdr:colOff>
      <xdr:row>3</xdr:row>
      <xdr:rowOff>650082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B402B6-34BA-4931-8BC9-E1D5A9296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" y="104775"/>
          <a:ext cx="1114425" cy="1116807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12</xdr:row>
      <xdr:rowOff>76200</xdr:rowOff>
    </xdr:from>
    <xdr:to>
      <xdr:col>4</xdr:col>
      <xdr:colOff>219074</xdr:colOff>
      <xdr:row>18</xdr:row>
      <xdr:rowOff>47625</xdr:rowOff>
    </xdr:to>
    <xdr:sp macro="" textlink="">
      <xdr:nvSpPr>
        <xdr:cNvPr id="7" name="Rectangle: Rounded Corner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FC1B2B-40AC-6F6D-BF73-4E2D710C097A}"/>
            </a:ext>
          </a:extLst>
        </xdr:cNvPr>
        <xdr:cNvSpPr/>
      </xdr:nvSpPr>
      <xdr:spPr>
        <a:xfrm>
          <a:off x="76199" y="2914650"/>
          <a:ext cx="2581275" cy="1114425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i="1"/>
            <a:t>PURCHASED</a:t>
          </a:r>
        </a:p>
      </xdr:txBody>
    </xdr:sp>
    <xdr:clientData/>
  </xdr:twoCellAnchor>
  <xdr:twoCellAnchor>
    <xdr:from>
      <xdr:col>6</xdr:col>
      <xdr:colOff>257175</xdr:colOff>
      <xdr:row>11</xdr:row>
      <xdr:rowOff>9525</xdr:rowOff>
    </xdr:from>
    <xdr:to>
      <xdr:col>12</xdr:col>
      <xdr:colOff>333375</xdr:colOff>
      <xdr:row>25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E1F09-8DB3-43B4-B7C5-5C1303D62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85725</xdr:colOff>
      <xdr:row>0</xdr:row>
      <xdr:rowOff>86287</xdr:rowOff>
    </xdr:from>
    <xdr:to>
      <xdr:col>23</xdr:col>
      <xdr:colOff>971551</xdr:colOff>
      <xdr:row>0</xdr:row>
      <xdr:rowOff>972112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713BE4-7A3E-498F-A113-8994B8960111}"/>
            </a:ext>
          </a:extLst>
        </xdr:cNvPr>
        <xdr:cNvSpPr/>
      </xdr:nvSpPr>
      <xdr:spPr>
        <a:xfrm>
          <a:off x="11820525" y="86287"/>
          <a:ext cx="1543051" cy="885825"/>
        </a:xfrm>
        <a:prstGeom prst="roundRect">
          <a:avLst>
            <a:gd name="adj" fmla="val 24886"/>
          </a:avLst>
        </a:prstGeom>
        <a:solidFill>
          <a:schemeClr val="accent1">
            <a:lumMod val="50000"/>
          </a:schemeClr>
        </a:solidFill>
        <a:ln w="19050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VISUALS</a:t>
          </a:r>
        </a:p>
      </xdr:txBody>
    </xdr:sp>
    <xdr:clientData/>
  </xdr:twoCellAnchor>
  <xdr:twoCellAnchor editAs="oneCell">
    <xdr:from>
      <xdr:col>0</xdr:col>
      <xdr:colOff>38658</xdr:colOff>
      <xdr:row>0</xdr:row>
      <xdr:rowOff>48746</xdr:rowOff>
    </xdr:from>
    <xdr:to>
      <xdr:col>0</xdr:col>
      <xdr:colOff>1027043</xdr:colOff>
      <xdr:row>1</xdr:row>
      <xdr:rowOff>24073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DE0FB3-99EE-408B-BA21-91B2D4FCA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" y="48746"/>
          <a:ext cx="990042" cy="9940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175847</xdr:colOff>
      <xdr:row>2</xdr:row>
      <xdr:rowOff>124558</xdr:rowOff>
    </xdr:from>
    <xdr:to>
      <xdr:col>12</xdr:col>
      <xdr:colOff>161192</xdr:colOff>
      <xdr:row>5</xdr:row>
      <xdr:rowOff>43962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5C2310-FCDE-E344-8092-572E6677E630}"/>
            </a:ext>
          </a:extLst>
        </xdr:cNvPr>
        <xdr:cNvSpPr/>
      </xdr:nvSpPr>
      <xdr:spPr>
        <a:xfrm>
          <a:off x="10045212" y="505558"/>
          <a:ext cx="1201615" cy="490904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INVENTORY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998976-D6BA-441D-9AA2-77544B785338}" name="Table10" displayName="Table10" ref="A2:X92" totalsRowShown="0" headerRowDxfId="229">
  <autoFilter ref="A2:X92" xr:uid="{29998976-D6BA-441D-9AA2-77544B785338}"/>
  <tableColumns count="24">
    <tableColumn id="2" xr3:uid="{689C78EB-DFA9-4188-A738-943FF6FA1980}" name="ITEM CODE" dataDxfId="228"/>
    <tableColumn id="3" xr3:uid="{048FD1E5-89EA-4CE9-AE09-BC97C129C445}" name="ITEM DESCRIPTION" dataDxfId="227"/>
    <tableColumn id="4" xr3:uid="{E8F2DCA9-6A6D-436B-8B3A-F3F67D8EB7EA}" name="STOCK BALANCE" dataDxfId="226"/>
    <tableColumn id="5" xr3:uid="{CFF35E6B-B7F9-4001-BC91-018522686191}" name="PHYSICAL _x000a_STOCK" dataDxfId="225"/>
    <tableColumn id="26" xr3:uid="{6A2B96E0-2AF4-4D6D-B81D-CA1B7A5968BA}" name="DIFF" dataDxfId="224"/>
    <tableColumn id="25" xr3:uid="{ED228F05-4B4B-4848-B401-F0A7D5E8E0CF}" name="UNIT" dataDxfId="223"/>
    <tableColumn id="22" xr3:uid="{3867BD36-FFDE-4A2C-99D0-19635FE0B435}" name="JAN" dataDxfId="222">
      <calculatedColumnFormula>SUMIF('JAN23'!D:D,Table10[[#This Row],[ITEM DESCRIPTION]],'JAN23'!E:E)</calculatedColumnFormula>
    </tableColumn>
    <tableColumn id="21" xr3:uid="{0AB632D8-509A-440A-B42A-A684675C5280}" name="FEB" dataDxfId="221">
      <calculatedColumnFormula>SUMIF('FEB23'!D:D,Table10[[#This Row],[ITEM DESCRIPTION]],'FEB23'!E:E)</calculatedColumnFormula>
    </tableColumn>
    <tableColumn id="20" xr3:uid="{1380D575-8522-4E1A-A834-2EBEDACCF045}" name="MAR" dataDxfId="220">
      <calculatedColumnFormula>SUMIF('MAR23'!D:D,Table10[[#This Row],[ITEM DESCRIPTION]],'MAR23'!E:E)</calculatedColumnFormula>
    </tableColumn>
    <tableColumn id="19" xr3:uid="{759A418C-EF54-4710-A258-61E66BB32705}" name="APR" dataDxfId="219">
      <calculatedColumnFormula>SUMIF('APR23'!D:D,Table10[[#This Row],[ITEM DESCRIPTION]],'APR23'!E:E)</calculatedColumnFormula>
    </tableColumn>
    <tableColumn id="18" xr3:uid="{73BFB941-18A1-4128-B1E1-F5E164E2D001}" name="MAY" dataDxfId="218">
      <calculatedColumnFormula>SUMIF('MAY23'!D:D,Table10[[#This Row],[ITEM DESCRIPTION]],'MAY23'!E:E)</calculatedColumnFormula>
    </tableColumn>
    <tableColumn id="17" xr3:uid="{FD753370-DF99-47A1-9AA3-5F09FC7E68B2}" name="JUN" dataDxfId="217">
      <calculatedColumnFormula>SUMIF(JUNE23!D:D,Table10[[#This Row],[ITEM DESCRIPTION]],JUNE23!E:E)</calculatedColumnFormula>
    </tableColumn>
    <tableColumn id="16" xr3:uid="{B445FB6D-9051-4182-8FCF-3C47E88758D6}" name="JUL" dataDxfId="216">
      <calculatedColumnFormula>SUMIF(JULY23!D:D,Table10[[#This Row],[ITEM DESCRIPTION]],JULY23!E:E)</calculatedColumnFormula>
    </tableColumn>
    <tableColumn id="15" xr3:uid="{8F754A14-A880-4F13-ABE4-12CE7D2BAC32}" name="AUG" dataDxfId="215">
      <calculatedColumnFormula>SUMIF('AUG23'!D:D,Table10[[#This Row],[ITEM DESCRIPTION]],'AUG23'!E:E)</calculatedColumnFormula>
    </tableColumn>
    <tableColumn id="14" xr3:uid="{B299A292-8F6B-4D7E-891B-F6F49D59AAB5}" name="SEP" dataDxfId="214">
      <calculatedColumnFormula>SUMIF(SEPT23!D:D,Table10[[#This Row],[ITEM DESCRIPTION]],SEPT23!E:E)</calculatedColumnFormula>
    </tableColumn>
    <tableColumn id="13" xr3:uid="{0B7E134B-229F-4952-B96C-8ADD369B541F}" name="OCT" dataDxfId="213">
      <calculatedColumnFormula>SUMIF('OCT23'!D:D,Table10[[#This Row],[ITEM DESCRIPTION]],'OCT23'!E:E)</calculatedColumnFormula>
    </tableColumn>
    <tableColumn id="12" xr3:uid="{91B66BDD-0338-41A9-88DC-9F1CF67A8922}" name="NOV" dataDxfId="212">
      <calculatedColumnFormula>SUMIF('NOV23'!D:D,Table10[[#This Row],[ITEM DESCRIPTION]],'NOV23'!E:E)</calculatedColumnFormula>
    </tableColumn>
    <tableColumn id="1" xr3:uid="{FBE5DAF3-8760-4705-B038-F4B83B5A7942}" name="DEC" dataDxfId="211">
      <calculatedColumnFormula>SUMIF('DEC23'!D:D,Table10[[#This Row],[ITEM DESCRIPTION]],'DEC23'!E:E)</calculatedColumnFormula>
    </tableColumn>
    <tableColumn id="6" xr3:uid="{B04F7B05-2E50-4F2D-8877-3FB8B54A9052}" name="TOTAL QTY ISSUED" dataDxfId="210">
      <calculatedColumnFormula>SUM(Table10[[#This Row],[JAN]:[DEC]])</calculatedColumnFormula>
    </tableColumn>
    <tableColumn id="7" xr3:uid="{7AE5E2B1-A97A-40B9-9277-BE41B9AB372D}" name="QTY SUPPLIED" dataDxfId="209">
      <calculatedColumnFormula>SUMIF(PURCHASE!D:D,Inventory!B3,PURCHASE!E:E)</calculatedColumnFormula>
    </tableColumn>
    <tableColumn id="8" xr3:uid="{EDA93FAB-ACD9-4B77-9984-2F189886EDD3}" name="TOTAL STOCK PRICE (NGN)" dataDxfId="208"/>
    <tableColumn id="9" xr3:uid="{D733C650-D7A8-4BD6-8B74-3F89E1539474}" name="MIN. STOCK" dataDxfId="207"/>
    <tableColumn id="10" xr3:uid="{28286921-7D98-4614-BFF8-674C6970DA69}" name="STATUS" dataDxfId="206"/>
    <tableColumn id="11" xr3:uid="{CC3AC093-0144-4FB9-B350-2E2E70C5E6E2}" name="LAST MONTH END STOCK" dataDxfId="205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F16B22-ACA3-4A89-9510-304C3E6FA4A3}" name="Table4810121314151618" displayName="Table4810121314151618" ref="A1:M121" totalsRowShown="0" headerRowDxfId="84" dataDxfId="83">
  <autoFilter ref="A1:M121" xr:uid="{60C71B29-8A7B-4208-A229-AD95BBC2E2D4}"/>
  <tableColumns count="13">
    <tableColumn id="1" xr3:uid="{24B7573C-612F-430F-9C48-029ED6F16180}" name="S/N" dataDxfId="82"/>
    <tableColumn id="2" xr3:uid="{C783DAE6-AFAB-467D-A7DA-6C01CD0AA6D4}" name="DATE" dataDxfId="81"/>
    <tableColumn id="3" xr3:uid="{F3630D86-EE4E-4763-9D46-52DC365BF4F4}" name="ITEM CODE" dataDxfId="80">
      <calculatedColumnFormula>IFERROR(INDEX(Inventory!$1:$1048576,MATCH(D2,Inventory!B:B,0),MATCH($C$1,Inventory!$2:$2,0)), "")</calculatedColumnFormula>
    </tableColumn>
    <tableColumn id="4" xr3:uid="{9C69E99D-09E8-4DFA-9B08-B6BDD9924EDC}" name="ITEM DESCRIPTION" dataDxfId="79"/>
    <tableColumn id="5" xr3:uid="{5FFB41BF-2590-4770-8EB7-3BA6643B6626}" name="QTY" dataDxfId="78"/>
    <tableColumn id="6" xr3:uid="{CE4F9BA2-984D-4B3D-B2AE-F59852DBFF8B}" name="UNIT" dataDxfId="77"/>
    <tableColumn id="7" xr3:uid="{40D19D74-A792-4A62-AB8D-6DC21F6E4950}" name="FULL NAME" dataDxfId="76"/>
    <tableColumn id="8" xr3:uid="{2D9A58D6-4ABE-497B-B8BE-1B344DAAA615}" name="DEPT" dataDxfId="75"/>
    <tableColumn id="9" xr3:uid="{01665CE6-0534-4FA5-9A48-E5E0A8936832}" name="UNIT2" dataDxfId="74"/>
    <tableColumn id="10" xr3:uid="{09F2A847-8C16-4791-9A40-7DADE8677876}" name="LOCATION" dataDxfId="73"/>
    <tableColumn id="11" xr3:uid="{05FE9402-6FF5-4D86-823C-AB48EC5D01E7}" name="JUSTIFICATION" dataDxfId="72"/>
    <tableColumn id="12" xr3:uid="{FDDE307F-F98C-4856-B505-332259A9AB20}" name="ISSUED BY" dataDxfId="71"/>
    <tableColumn id="13" xr3:uid="{2CF794EA-0957-46EF-A5BB-1519027B96E9}" name="AUTHORIZATION" dataDxfId="7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98AFEA-EEF5-4D7A-8CCD-58546D836995}" name="Table481012131415161819" displayName="Table481012131415161819" ref="A1:M121" totalsRowShown="0" headerRowDxfId="69" dataDxfId="68">
  <autoFilter ref="A1:M121" xr:uid="{60C71B29-8A7B-4208-A229-AD95BBC2E2D4}"/>
  <tableColumns count="13">
    <tableColumn id="1" xr3:uid="{CB0C041D-76FF-4738-9E93-25970DEB7D9A}" name="S/N" dataDxfId="67"/>
    <tableColumn id="2" xr3:uid="{6F7B29FA-C27D-43F4-B534-78EF0076F981}" name="DATE" dataDxfId="66"/>
    <tableColumn id="3" xr3:uid="{E183BF35-AC81-44A6-A7FC-1AD3CA35252E}" name="ITEM CODE" dataDxfId="65">
      <calculatedColumnFormula>IFERROR(INDEX(Inventory!$1:$1048576,MATCH(D2,Inventory!B:B,0),MATCH($C$1,Inventory!$2:$2,0)), "")</calculatedColumnFormula>
    </tableColumn>
    <tableColumn id="4" xr3:uid="{E30D88BE-D4C7-417A-B985-0538F03129B5}" name="ITEM DESCRIPTION" dataDxfId="64"/>
    <tableColumn id="5" xr3:uid="{A0E969D9-A493-4176-B609-477025CBD4D2}" name="QTY" dataDxfId="63"/>
    <tableColumn id="6" xr3:uid="{3087538A-ED7C-4B68-A524-224ABDDA42C8}" name="UNIT" dataDxfId="62"/>
    <tableColumn id="7" xr3:uid="{58E29256-358C-41F5-9E2F-9B1715A022C6}" name="FULL NAME" dataDxfId="61"/>
    <tableColumn id="8" xr3:uid="{F4E446E2-AAFE-4FF6-B554-B7F838AEBFF5}" name="DEPT" dataDxfId="60"/>
    <tableColumn id="9" xr3:uid="{40D4E4D2-F804-4AC1-AC9B-3AF1A893D402}" name="UNIT2" dataDxfId="59"/>
    <tableColumn id="10" xr3:uid="{663A96A0-19BC-48E5-B0AA-9CAECB8D3E49}" name="LOCATION" dataDxfId="58"/>
    <tableColumn id="11" xr3:uid="{0DECD7C5-EF43-4BCC-855A-C6CDC9E8EF0F}" name="JUSTIFICATION" dataDxfId="57"/>
    <tableColumn id="12" xr3:uid="{B188ED57-BE01-4C0F-B621-F25EC3771FB1}" name="ISSUED BY" dataDxfId="56"/>
    <tableColumn id="13" xr3:uid="{2A59F686-B869-43A3-A3F3-C7179EDB786C}" name="AUTHORIZATION" dataDxfId="55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A0FED9D-9810-4CB3-B344-3BF5FDB8EB43}" name="Table48101213141516181920" displayName="Table48101213141516181920" ref="A1:M121" totalsRowShown="0" headerRowDxfId="54" dataDxfId="53">
  <autoFilter ref="A1:M121" xr:uid="{60C71B29-8A7B-4208-A229-AD95BBC2E2D4}"/>
  <tableColumns count="13">
    <tableColumn id="1" xr3:uid="{061685B4-8B80-429B-8E77-96C03B640156}" name="S/N" dataDxfId="52"/>
    <tableColumn id="2" xr3:uid="{EF9D1008-D163-4C27-AA86-1DA3003F2838}" name="DATE" dataDxfId="51"/>
    <tableColumn id="3" xr3:uid="{3EDDE0AE-9C24-45F3-8182-24B3FB5A8AAB}" name="ITEM CODE" dataDxfId="50">
      <calculatedColumnFormula>IFERROR(INDEX(Inventory!$1:$1048576,MATCH(D2,Inventory!B:B,0),MATCH($C$1,Inventory!$2:$2,0)), "")</calculatedColumnFormula>
    </tableColumn>
    <tableColumn id="4" xr3:uid="{5F5F2540-25DC-450E-8ED6-F53EE7B65F35}" name="ITEM DESCRIPTION" dataDxfId="49"/>
    <tableColumn id="5" xr3:uid="{9E863F99-71E6-4976-972A-02BE67A6DC78}" name="QTY" dataDxfId="48"/>
    <tableColumn id="6" xr3:uid="{03529CD2-2EDA-45F5-9C50-4767E3A60B04}" name="UNIT" dataDxfId="47"/>
    <tableColumn id="7" xr3:uid="{1867C483-0AEF-4005-8F44-AE3498D28473}" name="FULL NAME" dataDxfId="46"/>
    <tableColumn id="8" xr3:uid="{F5515C17-CB2D-4C83-A053-918152851EA2}" name="DEPT" dataDxfId="45"/>
    <tableColumn id="9" xr3:uid="{640D0E93-DEE0-4DC2-B91E-F8E91E8AD44F}" name="UNIT2" dataDxfId="44"/>
    <tableColumn id="10" xr3:uid="{68C9D341-57BF-4B62-B2EB-CEC7D6818FA4}" name="LOCATION" dataDxfId="43"/>
    <tableColumn id="11" xr3:uid="{04E979EF-403A-4476-90CB-5AEF353A9CFB}" name="JUSTIFICATION" dataDxfId="42"/>
    <tableColumn id="12" xr3:uid="{2D15CEA1-3933-4C80-A126-847FF7D4E18E}" name="ISSUED BY" dataDxfId="41"/>
    <tableColumn id="13" xr3:uid="{2197AF50-43FC-43B4-8664-75FAC0968424}" name="AUTHORIZATION" dataDxfId="40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50BA451-76D0-4F34-9BCE-49E1CB13225A}" name="Table4810121314151618192021" displayName="Table4810121314151618192021" ref="A1:M121" totalsRowShown="0" headerRowDxfId="39" dataDxfId="38">
  <autoFilter ref="A1:M121" xr:uid="{60C71B29-8A7B-4208-A229-AD95BBC2E2D4}"/>
  <tableColumns count="13">
    <tableColumn id="1" xr3:uid="{DEEF0609-9F3D-4B47-A1A3-EE02EB89028E}" name="S/N" dataDxfId="37"/>
    <tableColumn id="2" xr3:uid="{358AEC89-E477-479C-9B78-FB92BF649F52}" name="DATE" dataDxfId="36"/>
    <tableColumn id="3" xr3:uid="{1975F56B-ECF4-478F-B715-DE5E19A6CED5}" name="ITEM CODE" dataDxfId="35">
      <calculatedColumnFormula>IFERROR(INDEX(Inventory!$1:$1048576,MATCH(D2,Inventory!B:B,0),MATCH($C$1,Inventory!$2:$2,0)), "")</calculatedColumnFormula>
    </tableColumn>
    <tableColumn id="4" xr3:uid="{F37BD9F8-2754-4145-ADB1-114A260865C0}" name="ITEM DESCRIPTION" dataDxfId="34"/>
    <tableColumn id="5" xr3:uid="{49BB439E-CDBE-4FBD-B160-495978B41547}" name="QTY" dataDxfId="33"/>
    <tableColumn id="6" xr3:uid="{463A3E82-2141-4876-8A60-DC498A650111}" name="UNIT" dataDxfId="32"/>
    <tableColumn id="7" xr3:uid="{00A9FC98-9466-463D-B58A-478380B8F63C}" name="FULL NAME" dataDxfId="31"/>
    <tableColumn id="8" xr3:uid="{DF3E5011-D671-4FCA-8EC9-9039D6915809}" name="DEPT" dataDxfId="30"/>
    <tableColumn id="9" xr3:uid="{589D7922-D511-43AF-BC7E-EC3F938DFC66}" name="UNIT2" dataDxfId="29"/>
    <tableColumn id="10" xr3:uid="{337C4248-30BC-492B-9D74-F169BF835D1C}" name="LOCATION" dataDxfId="28"/>
    <tableColumn id="11" xr3:uid="{FCFC1F0D-4816-4609-B04A-26BA2DBF0610}" name="JUSTIFICATION" dataDxfId="27"/>
    <tableColumn id="12" xr3:uid="{3371C4A4-4B05-4E47-8EA0-2B78CF8DEFE9}" name="ISSUED BY" dataDxfId="26"/>
    <tableColumn id="13" xr3:uid="{F5ECC4A9-8CF7-4F87-928F-31CA2A3A9230}" name="AUTHORIZATION" dataDxfId="25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D79133C-B9B8-4314-ACB3-2F1473541435}" name="Table16" displayName="Table16" ref="A1:J70" totalsRowShown="0">
  <autoFilter ref="A1:J70" xr:uid="{6D79133C-B9B8-4314-ACB3-2F1473541435}"/>
  <tableColumns count="10">
    <tableColumn id="1" xr3:uid="{1116A496-3C62-4FCF-8251-6AD88B7B6957}" name="S/N" dataDxfId="24"/>
    <tableColumn id="2" xr3:uid="{DB9CAB1C-C344-44C2-8EAD-24D12D7E259A}" name="DATE" dataDxfId="23"/>
    <tableColumn id="3" xr3:uid="{258B7BC3-1310-4752-94DE-E812F627B265}" name="ITEM CODE" dataDxfId="22">
      <calculatedColumnFormula>IFERROR(INDEX(Table10[#All],MATCH(Table16[[#This Row],[ITEM DESCRIPTION]],PPE,0),MATCH(Table16[[#Headers],[ITEM CODE]],Inventory!$2:$2,0)),"")</calculatedColumnFormula>
    </tableColumn>
    <tableColumn id="4" xr3:uid="{B60C14FB-67B3-4605-BE24-9000EADB15C3}" name="ITEM DESCRIPTION" dataDxfId="21"/>
    <tableColumn id="5" xr3:uid="{A3BBC462-CD39-402C-8C90-8E28D1F4ED5A}" name="QTY" dataDxfId="20"/>
    <tableColumn id="6" xr3:uid="{974AD4EC-55A4-4567-A97B-4B14794A4128}" name="UNIT" dataDxfId="19"/>
    <tableColumn id="7" xr3:uid="{0FBD41C9-F5AC-4713-A504-3BD1C602F6D0}" name="VENDOR" dataDxfId="18"/>
    <tableColumn id="8" xr3:uid="{EE17F648-F4FB-4AAA-8A4D-BA9A396D7754}" name="RECEIVED BY" dataDxfId="17"/>
    <tableColumn id="9" xr3:uid="{1A7140B3-6241-4820-889F-B9E705A61CBD}" name="INVOICE No" dataDxfId="16"/>
    <tableColumn id="10" xr3:uid="{A5A6FC09-2B11-46E6-B1B9-24399631C4A5}" name="WAYBILL No" dataDxfId="15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5CA73B-196B-4934-8688-4C2751C13DE3}" name="Table3" displayName="Table3" ref="B1:L206" totalsRowShown="0" headerRowDxfId="12" dataDxfId="11">
  <autoFilter ref="B1:L206" xr:uid="{8B23615B-41CC-4811-B1FE-8239FDB9319B}"/>
  <tableColumns count="11">
    <tableColumn id="1" xr3:uid="{737606C1-84D7-4EA4-B6DC-A0F2AAD658E5}" name="S/N" dataDxfId="10"/>
    <tableColumn id="2" xr3:uid="{25A2A57D-1FF4-4197-AF1D-C183CA0759B4}" name="DATE" dataDxfId="9"/>
    <tableColumn id="3" xr3:uid="{2F4CDBA4-A2A1-4E3F-B48F-2B87C8B40F2D}" name="DESCRIPTION" dataDxfId="8"/>
    <tableColumn id="4" xr3:uid="{6B1317EC-61D7-4D90-94EC-B8054E40947D}" name="UNIT 1" dataDxfId="7"/>
    <tableColumn id="5" xr3:uid="{87DAE62E-6C3B-4CC7-8FA9-39561822E6B8}" name="NAME" dataDxfId="6"/>
    <tableColumn id="6" xr3:uid="{568C0028-4048-4CDF-A287-0CC1AB98BD23}" name="DEPT" dataDxfId="5"/>
    <tableColumn id="7" xr3:uid="{09C5F0FA-9869-4B93-9D41-FF0F43DF15B0}" name="UNIT" dataDxfId="4"/>
    <tableColumn id="8" xr3:uid="{141E8354-6265-4FA0-BE29-DEFD4A26113E}" name="MONTH OF COLLECTION" dataDxfId="3"/>
    <tableColumn id="9" xr3:uid="{CBDFC80D-31EF-48C7-BAEE-F2069837380A}" name="RATE OF USAGE" dataDxfId="2">
      <calculatedColumnFormula>DATEDIF(C2,TODAY(),"d")</calculatedColumnFormula>
    </tableColumn>
    <tableColumn id="10" xr3:uid="{B0611DD9-7868-47FC-9E3F-D8CF3BA3D04E}" name="DUE_MONTH" dataDxfId="1">
      <calculatedColumnFormula>TEXT((EOMONTH(C2,9)),"mmmm")</calculatedColumnFormula>
    </tableColumn>
    <tableColumn id="11" xr3:uid="{1F3214A6-BD94-4B82-8D0E-3F3F3A893C72}" name="STATUS" dataDxfId="0">
      <calculatedColumnFormula>IF(DATEDIF(C2,TODAY(),"D")&gt;270,"DUE","ACTIVE")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8EAF7A-1C71-4092-9360-68B0EB1F4B3E}" name="Table4" displayName="Table4" ref="A1:M121" totalsRowShown="0" headerRowDxfId="204" dataDxfId="203">
  <autoFilter ref="A1:M121" xr:uid="{60C71B29-8A7B-4208-A229-AD95BBC2E2D4}"/>
  <tableColumns count="13">
    <tableColumn id="1" xr3:uid="{754E01C7-D728-4C8A-8A1E-E6A45F33BBF1}" name="S/N" dataDxfId="202"/>
    <tableColumn id="2" xr3:uid="{161EF03A-E885-4516-A4D5-2BEBB5C06573}" name="DATE" dataDxfId="201"/>
    <tableColumn id="3" xr3:uid="{C85048A7-C07D-4BD5-964A-AD61C480E389}" name="ITEM CODE" dataDxfId="200">
      <calculatedColumnFormula>IFERROR(INDEX(Inventory!$1:$1048576,MATCH(D2,Inventory!B:B,0),MATCH($C$1,Inventory!$2:$2,0)), "")</calculatedColumnFormula>
    </tableColumn>
    <tableColumn id="4" xr3:uid="{494E7570-7399-44A9-812F-86F315394F68}" name="ITEM DESCRIPTION" dataDxfId="199"/>
    <tableColumn id="5" xr3:uid="{760EBC77-1B68-4160-B997-24552F4154F0}" name="QTY" dataDxfId="198"/>
    <tableColumn id="6" xr3:uid="{C2A7AF14-B2BF-4F52-A952-19EFAFCCFA72}" name="UNIT" dataDxfId="197"/>
    <tableColumn id="7" xr3:uid="{5C440900-0512-4DED-91A4-9EB60D0ECCE3}" name="FULL NAME" dataDxfId="196"/>
    <tableColumn id="8" xr3:uid="{E50E8829-342A-499A-9E8B-6C4624E3E135}" name="DEPT" dataDxfId="195"/>
    <tableColumn id="9" xr3:uid="{F1910E5C-154E-44CE-B4BA-C6327BB50BBA}" name="UNIT2" dataDxfId="194"/>
    <tableColumn id="10" xr3:uid="{1BEB76C3-3ABA-4773-8594-566FA268F81F}" name="LOCATION" dataDxfId="193"/>
    <tableColumn id="11" xr3:uid="{CA2B23C3-672D-421B-A85F-3A2C93609EA7}" name="JUSTIFICATION" dataDxfId="192"/>
    <tableColumn id="12" xr3:uid="{37A72178-47B1-432C-9204-F5DA9B03CFE0}" name="ISSUED BY" dataDxfId="191"/>
    <tableColumn id="13" xr3:uid="{CFCF02BD-D1E9-4BF8-91BB-731435F9199E}" name="AUTHORIZATION" dataDxfId="19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E87395-53E4-45BF-A646-D45CA0520A21}" name="Table48" displayName="Table48" ref="A1:M121" totalsRowShown="0" headerRowDxfId="189" dataDxfId="188">
  <autoFilter ref="A1:M121" xr:uid="{60C71B29-8A7B-4208-A229-AD95BBC2E2D4}"/>
  <tableColumns count="13">
    <tableColumn id="1" xr3:uid="{1A9D2441-DF10-456E-A59E-50A5A0DD149D}" name="S/N" dataDxfId="187"/>
    <tableColumn id="2" xr3:uid="{1C334193-E074-498B-BB31-610058B86C6D}" name="DATE" dataDxfId="186"/>
    <tableColumn id="3" xr3:uid="{5B7DF862-8600-4648-B5F6-DA550D2422CB}" name="ITEM CODE" dataDxfId="185">
      <calculatedColumnFormula>IFERROR(INDEX(Inventory!$1:$1048576,MATCH(D2,Inventory!B:B,0),MATCH($C$1,Inventory!$2:$2,0)), "")</calculatedColumnFormula>
    </tableColumn>
    <tableColumn id="4" xr3:uid="{E1FF22B2-C610-47BF-B02F-A508B45BB595}" name="ITEM DESCRIPTION" dataDxfId="184"/>
    <tableColumn id="5" xr3:uid="{F3E212F5-F1E8-4460-85A3-D42C0CF51F9A}" name="QTY" dataDxfId="183"/>
    <tableColumn id="6" xr3:uid="{C4D4FA0E-2833-435E-9F54-0C5CEECBBACC}" name="UNIT" dataDxfId="182"/>
    <tableColumn id="7" xr3:uid="{61DD065A-54F7-4CF3-934D-2E92A9E7B0B0}" name="FULL NAME" dataDxfId="181"/>
    <tableColumn id="8" xr3:uid="{455DA7B9-3C04-451C-8AF5-3BCA61865054}" name="DEPT" dataDxfId="180"/>
    <tableColumn id="9" xr3:uid="{EE35A0E5-5703-42A8-9F81-74F457E2E559}" name="UNIT2" dataDxfId="179"/>
    <tableColumn id="10" xr3:uid="{F81F5D7A-1F8D-4AC8-A49C-F53B86BD9F07}" name="LOCATION" dataDxfId="178"/>
    <tableColumn id="11" xr3:uid="{078D19B8-57D3-4042-9C70-DA87306D84D4}" name="JUSTIFICATION" dataDxfId="177"/>
    <tableColumn id="12" xr3:uid="{F29A5E0B-472E-423B-9F8F-EC6BD2D01F37}" name="ISSUED BY" dataDxfId="176"/>
    <tableColumn id="13" xr3:uid="{0F9A2CC4-6066-4226-96D6-2290ACBEACA1}" name="AUTHORIZATION" dataDxfId="17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D9C426-4ACD-435A-80B0-347769F8E8D3}" name="Table4810" displayName="Table4810" ref="A1:M121" totalsRowShown="0" headerRowDxfId="174" dataDxfId="173">
  <autoFilter ref="A1:M121" xr:uid="{60C71B29-8A7B-4208-A229-AD95BBC2E2D4}"/>
  <tableColumns count="13">
    <tableColumn id="1" xr3:uid="{0A974559-F031-47FB-A6EF-446DB81CF08B}" name="S/N" dataDxfId="172"/>
    <tableColumn id="2" xr3:uid="{C315E30C-FBA8-475B-AEFD-45DD093DF6C0}" name="DATE" dataDxfId="171"/>
    <tableColumn id="3" xr3:uid="{BF31EF24-A930-447D-B3F4-BF4D252D619F}" name="ITEM CODE" dataDxfId="170">
      <calculatedColumnFormula>IFERROR(INDEX(Inventory!$1:$1048576,MATCH(D2,Inventory!B:B,0),MATCH($C$1,Inventory!$2:$2,0)), "")</calculatedColumnFormula>
    </tableColumn>
    <tableColumn id="4" xr3:uid="{7A7ADA4F-AE20-4E91-A734-50379458BB7C}" name="ITEM DESCRIPTION" dataDxfId="169"/>
    <tableColumn id="5" xr3:uid="{A5D95FFF-376C-486D-ACD7-D24FC0D13BF9}" name="QTY" dataDxfId="168"/>
    <tableColumn id="6" xr3:uid="{858C292C-BBFF-4570-8837-51275495DBB8}" name="UNIT" dataDxfId="167"/>
    <tableColumn id="7" xr3:uid="{829C5F7C-6B20-4480-A8D2-C78793909A35}" name="FULL NAME" dataDxfId="166"/>
    <tableColumn id="8" xr3:uid="{52B1EB21-672E-4979-9C18-A5BE06715BAC}" name="DEPT" dataDxfId="165"/>
    <tableColumn id="9" xr3:uid="{0F03A9A8-38D0-4B07-A5B2-4628A7AFBC59}" name="UNIT2" dataDxfId="164"/>
    <tableColumn id="10" xr3:uid="{E0E4B0C1-3FAA-4E32-AFB1-02E86CAF34C4}" name="LOCATION" dataDxfId="163"/>
    <tableColumn id="11" xr3:uid="{AB704652-0BC3-4FCC-B24F-4B4AC72D419F}" name="JUSTIFICATION" dataDxfId="162"/>
    <tableColumn id="12" xr3:uid="{A695A56A-E6D8-4957-B80A-7141FACDAFBB}" name="ISSUED BY" dataDxfId="161"/>
    <tableColumn id="13" xr3:uid="{0A3DB27E-2D4D-4F87-8453-73FB72BF870B}" name="AUTHORIZATION" dataDxfId="16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29EF1F9-A833-4DA0-AF92-664847E64744}" name="Table481012" displayName="Table481012" ref="A1:M121" totalsRowShown="0" headerRowDxfId="159" dataDxfId="158">
  <autoFilter ref="A1:M121" xr:uid="{60C71B29-8A7B-4208-A229-AD95BBC2E2D4}"/>
  <tableColumns count="13">
    <tableColumn id="1" xr3:uid="{F4E0213D-F488-404D-960E-B03CDA4E718F}" name="S/N" dataDxfId="157"/>
    <tableColumn id="2" xr3:uid="{0DC9331D-42A9-49D4-A627-16D14A44E544}" name="DATE" dataDxfId="156"/>
    <tableColumn id="3" xr3:uid="{63F7A5CA-0CC8-412D-9C76-4ED7A1902EF2}" name="ITEM CODE" dataDxfId="155">
      <calculatedColumnFormula>IFERROR(INDEX(Inventory!$1:$1048576,MATCH(D2,Inventory!B:B,0),MATCH($C$1,Inventory!$2:$2,0)), "")</calculatedColumnFormula>
    </tableColumn>
    <tableColumn id="4" xr3:uid="{531D7B98-A379-4524-B45F-567901EDD999}" name="ITEM DESCRIPTION" dataDxfId="154"/>
    <tableColumn id="5" xr3:uid="{5DF259D7-7371-4DAA-81B4-FAAF893D12BA}" name="QTY" dataDxfId="153"/>
    <tableColumn id="6" xr3:uid="{AE3237B1-7009-4616-9D9B-A94CAD3C2B42}" name="UNIT" dataDxfId="152"/>
    <tableColumn id="7" xr3:uid="{3E4FD3DE-303A-4693-858C-A0AD143E25E5}" name="FULL NAME" dataDxfId="151"/>
    <tableColumn id="8" xr3:uid="{9A6E5A8F-BF02-4071-901B-846D7A1C7DA3}" name="DEPT" dataDxfId="150"/>
    <tableColumn id="9" xr3:uid="{F5067658-4894-48EE-A0A3-5FA5CA621B69}" name="UNIT2" dataDxfId="149"/>
    <tableColumn id="10" xr3:uid="{A2614F74-B519-48DB-B764-1AB4A4F0113F}" name="LOCATION" dataDxfId="148"/>
    <tableColumn id="11" xr3:uid="{F6C228C9-60E0-440C-A8DF-C2D0DB7899A6}" name="JUSTIFICATION" dataDxfId="147"/>
    <tableColumn id="12" xr3:uid="{4D80FCA3-3AC1-4734-8652-9531F534A5F7}" name="ISSUED BY" dataDxfId="146"/>
    <tableColumn id="13" xr3:uid="{4EDAE844-4761-4C4F-95FF-38FAA77F2170}" name="AUTHORIZATION" dataDxfId="14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F97A67C-1184-4BDF-90A3-C65816C8F897}" name="Table48101213" displayName="Table48101213" ref="A1:M121" totalsRowShown="0" headerRowDxfId="144" dataDxfId="143">
  <autoFilter ref="A1:M121" xr:uid="{60C71B29-8A7B-4208-A229-AD95BBC2E2D4}"/>
  <tableColumns count="13">
    <tableColumn id="1" xr3:uid="{A9EE98E2-2629-4759-9AB2-33CD3F319DC1}" name="S/N" dataDxfId="142"/>
    <tableColumn id="2" xr3:uid="{F8F2A63C-889C-44B9-A20F-16B13DE91F9D}" name="DATE" dataDxfId="141"/>
    <tableColumn id="3" xr3:uid="{248083DE-3DA4-4AB3-BD8B-DD80319811A1}" name="ITEM CODE" dataDxfId="140">
      <calculatedColumnFormula>IFERROR(INDEX(Inventory!$1:$1048576,MATCH(D2,Inventory!B:B,0),MATCH($C$1,Inventory!$2:$2,0)), "")</calculatedColumnFormula>
    </tableColumn>
    <tableColumn id="4" xr3:uid="{C9BF0CD4-8700-4EEA-939C-06A59DCB1C65}" name="ITEM DESCRIPTION" dataDxfId="139"/>
    <tableColumn id="5" xr3:uid="{A47B2BBF-13B9-40CC-81F6-AE67ABF62EA6}" name="QTY" dataDxfId="138"/>
    <tableColumn id="6" xr3:uid="{D0E481A5-7D49-4188-BB10-820E9AF1E591}" name="UNIT" dataDxfId="137"/>
    <tableColumn id="7" xr3:uid="{383E2F48-8D53-4C95-A071-0184F52EB6FE}" name="FULL NAME" dataDxfId="136"/>
    <tableColumn id="8" xr3:uid="{93ADB53A-AFC1-4985-814E-F048D8B4E99A}" name="DEPT" dataDxfId="135"/>
    <tableColumn id="9" xr3:uid="{00F40F74-0323-4A45-A452-4D9A1EF17BFF}" name="UNIT2" dataDxfId="134"/>
    <tableColumn id="10" xr3:uid="{7550F1E8-89E3-454C-B57C-F7B967B89AE4}" name="LOCATION" dataDxfId="133"/>
    <tableColumn id="11" xr3:uid="{AA11BFF9-E551-4DEA-8456-38CB2942E433}" name="JUSTIFICATION" dataDxfId="132"/>
    <tableColumn id="12" xr3:uid="{79DE74C6-4B06-4135-86CC-530D4FE45A90}" name="ISSUED BY" dataDxfId="131"/>
    <tableColumn id="13" xr3:uid="{E8B76CE7-E135-4697-A14D-A9407EC693D5}" name="AUTHORIZATION" dataDxfId="13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71C09B0-F453-495F-93B1-91A4B424D79E}" name="Table4810121314" displayName="Table4810121314" ref="A1:M121" totalsRowShown="0" headerRowDxfId="129" dataDxfId="128">
  <autoFilter ref="A1:M121" xr:uid="{60C71B29-8A7B-4208-A229-AD95BBC2E2D4}"/>
  <tableColumns count="13">
    <tableColumn id="1" xr3:uid="{CB49E10A-945D-4014-9837-2B647B978A60}" name="S/N" dataDxfId="127"/>
    <tableColumn id="2" xr3:uid="{32D7E29D-99DA-438C-A141-425B87A6DFEE}" name="DATE" dataDxfId="126"/>
    <tableColumn id="3" xr3:uid="{9F092853-3E8D-476F-96CD-4EF5C3390831}" name="ITEM CODE" dataDxfId="125">
      <calculatedColumnFormula>IFERROR(INDEX(Inventory!$1:$1048576,MATCH(D2,Inventory!B:B,0),MATCH($C$1,Inventory!$2:$2,0)), "")</calculatedColumnFormula>
    </tableColumn>
    <tableColumn id="4" xr3:uid="{B4FE13C0-1F34-4952-96C9-978CE2D8B555}" name="ITEM DESCRIPTION" dataDxfId="124"/>
    <tableColumn id="5" xr3:uid="{00F6BB9C-61FC-4D5A-B5C3-A3C17D1484E8}" name="QTY" dataDxfId="123"/>
    <tableColumn id="6" xr3:uid="{6B473DCF-93FB-4F2E-A7AD-30C1FD9A9D4A}" name="UNIT" dataDxfId="122"/>
    <tableColumn id="7" xr3:uid="{51E4ACA6-ED8D-42E8-801F-47C483B2D543}" name="FULL NAME" dataDxfId="121"/>
    <tableColumn id="8" xr3:uid="{F8BC0AAD-18C7-46B4-8B67-5958AFDED5D8}" name="DEPT" dataDxfId="120"/>
    <tableColumn id="9" xr3:uid="{3E84A5FC-A09D-4B35-B738-DB9A315EA5BE}" name="UNIT2" dataDxfId="119"/>
    <tableColumn id="10" xr3:uid="{C68AE853-77D2-4156-BA89-32A34E4D9E58}" name="LOCATION" dataDxfId="118"/>
    <tableColumn id="11" xr3:uid="{DC4F21AD-B45B-448A-B417-1F528BBA09C0}" name="JUSTIFICATION" dataDxfId="117"/>
    <tableColumn id="12" xr3:uid="{8078625F-95BA-4DF5-8131-BAECF4BFA80A}" name="ISSUED BY" dataDxfId="116"/>
    <tableColumn id="13" xr3:uid="{9344F2F2-5B27-4648-AF97-A9FDED7B67B0}" name="AUTHORIZATION" dataDxfId="115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EDB8E07-FCFC-49F7-B80F-F08A1FD715BE}" name="Table481012131415" displayName="Table481012131415" ref="A1:M121" totalsRowShown="0" headerRowDxfId="114" dataDxfId="113">
  <autoFilter ref="A1:M121" xr:uid="{60C71B29-8A7B-4208-A229-AD95BBC2E2D4}"/>
  <tableColumns count="13">
    <tableColumn id="1" xr3:uid="{4F1AC146-1C0C-48E7-BE17-B06AEC173395}" name="S/N" dataDxfId="112"/>
    <tableColumn id="2" xr3:uid="{191B2C31-F2D0-486F-9845-B51A53AA5DAB}" name="DATE" dataDxfId="111"/>
    <tableColumn id="3" xr3:uid="{0EB2EDA6-7C07-4327-BFFA-A0FE732AE9C3}" name="ITEM CODE" dataDxfId="110">
      <calculatedColumnFormula>IFERROR(INDEX(Inventory!$1:$1048576,MATCH(D2,Inventory!B:B,0),MATCH($C$1,Inventory!$2:$2,0)), "")</calculatedColumnFormula>
    </tableColumn>
    <tableColumn id="4" xr3:uid="{B0A2F244-F6B3-4002-B519-519409BE2462}" name="ITEM DESCRIPTION" dataDxfId="109"/>
    <tableColumn id="5" xr3:uid="{87C656E6-C801-42A0-B587-8BC396BE768F}" name="QTY" dataDxfId="108"/>
    <tableColumn id="6" xr3:uid="{6254CDC0-B1D6-4B34-9558-511B1D300156}" name="UNIT" dataDxfId="107"/>
    <tableColumn id="7" xr3:uid="{0A197B89-92AA-48F3-A55B-5B206EC6DDAE}" name="FULL NAME" dataDxfId="106"/>
    <tableColumn id="8" xr3:uid="{0E90D205-1F79-4616-A10D-F25A1F228FF7}" name="DEPT" dataDxfId="105"/>
    <tableColumn id="9" xr3:uid="{F4904094-A35D-44DE-B5FD-828BEB1CDCAB}" name="UNIT2" dataDxfId="104"/>
    <tableColumn id="10" xr3:uid="{CB83BE5F-74AF-4139-8BC1-1511A270288D}" name="LOCATION" dataDxfId="103"/>
    <tableColumn id="11" xr3:uid="{067EA822-8DF7-41BB-87C0-0354F0E02445}" name="JUSTIFICATION" dataDxfId="102"/>
    <tableColumn id="12" xr3:uid="{DF37063C-3D93-4D57-8FD5-DAB8F4157BBA}" name="ISSUED BY" dataDxfId="101"/>
    <tableColumn id="13" xr3:uid="{668D3219-BCB2-48C1-A058-712D6FECA70A}" name="AUTHORIZATION" dataDxfId="10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EE3092A-40A1-4A5B-9DA5-8A000DC37A27}" name="Table48101213141516" displayName="Table48101213141516" ref="A1:M121" totalsRowShown="0" headerRowDxfId="99" dataDxfId="98">
  <autoFilter ref="A1:M121" xr:uid="{60C71B29-8A7B-4208-A229-AD95BBC2E2D4}"/>
  <tableColumns count="13">
    <tableColumn id="1" xr3:uid="{2C9A0997-AE7B-42DE-8830-E39B3B90C6ED}" name="S/N" dataDxfId="97"/>
    <tableColumn id="2" xr3:uid="{145A76F4-8FFC-4660-B30E-3F623823AABE}" name="DATE" dataDxfId="96"/>
    <tableColumn id="3" xr3:uid="{9D69E8F9-B93F-493F-995D-CA5FD9048DAF}" name="ITEM CODE" dataDxfId="95">
      <calculatedColumnFormula>IFERROR(INDEX(Inventory!$1:$1048576,MATCH(D2,Inventory!B:B,0),MATCH($C$1,Inventory!$2:$2,0)), "")</calculatedColumnFormula>
    </tableColumn>
    <tableColumn id="4" xr3:uid="{43F88DFD-70D7-46BA-93D4-555D03529E0B}" name="ITEM DESCRIPTION" dataDxfId="94"/>
    <tableColumn id="5" xr3:uid="{5B4BFC55-E0B2-4600-B5B8-154755A0086D}" name="QTY" dataDxfId="93"/>
    <tableColumn id="6" xr3:uid="{C13A6163-1DB4-4695-8E2B-DED361737BF2}" name="UNIT" dataDxfId="92"/>
    <tableColumn id="7" xr3:uid="{76DF7A8D-E571-4712-A7E4-4001B4A4727C}" name="FULL NAME" dataDxfId="91"/>
    <tableColumn id="8" xr3:uid="{A3268AB8-0EA4-409E-AA31-EA4DA562CD72}" name="DEPT" dataDxfId="90"/>
    <tableColumn id="9" xr3:uid="{B3385124-95FB-4061-8EDC-323E882055E5}" name="UNIT2" dataDxfId="89"/>
    <tableColumn id="10" xr3:uid="{041ABA43-0300-437C-9BF1-FAC3D488E2A5}" name="LOCATION" dataDxfId="88"/>
    <tableColumn id="11" xr3:uid="{BE82FC44-093B-4C32-BEB7-8A57E29F21BE}" name="JUSTIFICATION" dataDxfId="87"/>
    <tableColumn id="12" xr3:uid="{CBE00BCA-C150-4EA0-B3BC-17D863D920DE}" name="ISSUED BY" dataDxfId="86"/>
    <tableColumn id="13" xr3:uid="{BB85F89F-F8AD-442A-8535-3B0BB665287B}" name="AUTHORIZATION" dataDxfId="8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3.xml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6DCE-C64D-4FB3-9B5B-AA4CD6E616C5}">
  <dimension ref="A1:O11"/>
  <sheetViews>
    <sheetView showGridLines="0" showRowColHeaders="0" workbookViewId="0">
      <selection activeCell="Q11" sqref="Q11"/>
    </sheetView>
  </sheetViews>
  <sheetFormatPr defaultRowHeight="15" x14ac:dyDescent="0.25"/>
  <cols>
    <col min="8" max="8" width="21.7109375" customWidth="1"/>
  </cols>
  <sheetData>
    <row r="1" spans="1:15" ht="15" customHeight="1" x14ac:dyDescent="0.25">
      <c r="A1" s="61" t="s">
        <v>534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15" customHeight="1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5" ht="15" customHeight="1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1:15" ht="58.5" customHeight="1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</row>
    <row r="7" spans="1:15" x14ac:dyDescent="0.25">
      <c r="H7" t="s">
        <v>537</v>
      </c>
    </row>
    <row r="8" spans="1:15" x14ac:dyDescent="0.25">
      <c r="H8" t="s">
        <v>538</v>
      </c>
    </row>
    <row r="9" spans="1:15" x14ac:dyDescent="0.25">
      <c r="H9" t="s">
        <v>539</v>
      </c>
    </row>
    <row r="10" spans="1:15" x14ac:dyDescent="0.25">
      <c r="H10" t="s">
        <v>540</v>
      </c>
    </row>
    <row r="11" spans="1:15" x14ac:dyDescent="0.25">
      <c r="H11" t="s">
        <v>541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22BE-6FC3-4556-9C04-A7AFD6E02A23}">
  <dimension ref="A1:M121"/>
  <sheetViews>
    <sheetView showGridLines="0" showRowColHeaders="0" zoomScaleNormal="100" workbookViewId="0">
      <pane ySplit="1" topLeftCell="A2" activePane="bottomLeft" state="frozen"/>
      <selection activeCell="M22" sqref="M22"/>
      <selection pane="bottomLeft" activeCell="F7" sqref="F7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45139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AE793693-122A-4FB8-BBFF-D08BE884E003}">
      <formula1>PPE_1</formula1>
    </dataValidation>
    <dataValidation type="list" allowBlank="1" showInputMessage="1" showErrorMessage="1" sqref="F2:F121 K2:L121" xr:uid="{793C0543-311E-4EE5-A81D-7B9730A77F36}">
      <formula1>#REF!</formula1>
    </dataValidation>
    <dataValidation type="list" allowBlank="1" showInputMessage="1" showErrorMessage="1" error="WEREY_x000a_" sqref="H2:H121" xr:uid="{3401647C-D19A-4A95-9D30-EE16D0BC45C7}">
      <formula1>#REF!</formula1>
    </dataValidation>
    <dataValidation type="list" allowBlank="1" showInputMessage="1" showErrorMessage="1" error="WEREY" sqref="I2:I121" xr:uid="{0B6FF704-21F1-4A59-960D-A52DF60E24A4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E2AF-C379-42B9-B2CE-FCDAE01331B8}">
  <dimension ref="A1:M121"/>
  <sheetViews>
    <sheetView showGridLines="0" showRowColHeaders="0" zoomScaleNormal="100" workbookViewId="0">
      <pane ySplit="1" topLeftCell="A2" activePane="bottomLeft" state="frozen"/>
      <selection activeCell="M22" sqref="M22"/>
      <selection pane="bottomLeft" activeCell="D8" sqref="D8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45170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0DF13412-CF83-45BA-806D-A9B0F9202D7B}">
      <formula1>PPE_1</formula1>
    </dataValidation>
    <dataValidation type="list" allowBlank="1" showInputMessage="1" showErrorMessage="1" sqref="F2:F121 K2:L121" xr:uid="{D65561BA-C9DE-48F4-AAC7-0BB12B6E8A1B}">
      <formula1>#REF!</formula1>
    </dataValidation>
    <dataValidation type="list" allowBlank="1" showInputMessage="1" showErrorMessage="1" error="WEREY" sqref="I2:I121" xr:uid="{96905E0E-D149-4B97-BA90-EA96C692EC4A}">
      <formula1>#REF!</formula1>
    </dataValidation>
    <dataValidation type="list" allowBlank="1" showInputMessage="1" showErrorMessage="1" error="WEREY_x000a_" sqref="H2:H121" xr:uid="{8953A350-8BB9-441E-956F-4C6CB93F2AEA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4FA5-DEDB-42D8-808B-446987050B8F}">
  <dimension ref="A1:M121"/>
  <sheetViews>
    <sheetView showGridLines="0" showRowColHeaders="0" zoomScaleNormal="100" workbookViewId="0">
      <pane ySplit="1" topLeftCell="A2" activePane="bottomLeft" state="frozen"/>
      <selection activeCell="G29" sqref="G29"/>
      <selection pane="bottomLeft" activeCell="D9" sqref="D9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45200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DA7208C9-1308-4BBC-97EC-A05C6F2E2031}">
      <formula1>PPE_1</formula1>
    </dataValidation>
    <dataValidation type="list" allowBlank="1" showInputMessage="1" showErrorMessage="1" sqref="F2:F121 K2:L121" xr:uid="{EB9B151E-3BF7-4488-BC3A-DD4CF8F95A00}">
      <formula1>#REF!</formula1>
    </dataValidation>
    <dataValidation type="list" allowBlank="1" showInputMessage="1" showErrorMessage="1" error="WEREY_x000a_" sqref="H2:H121" xr:uid="{C32F4D40-5092-4ED1-A70C-711E9C8B5C12}">
      <formula1>#REF!</formula1>
    </dataValidation>
    <dataValidation type="list" allowBlank="1" showInputMessage="1" showErrorMessage="1" error="WEREY" sqref="I2:I121" xr:uid="{443D94B6-249B-4980-B7B1-F79F639B6F8D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5109-434D-4D20-8D2D-F16DA5575C9A}">
  <dimension ref="A1:M121"/>
  <sheetViews>
    <sheetView showGridLines="0" showRowColHeaders="0" zoomScaleNormal="100" workbookViewId="0">
      <pane ySplit="1" topLeftCell="A2" activePane="bottomLeft" state="frozen"/>
      <selection activeCell="G29" sqref="G29"/>
      <selection pane="bottomLeft" activeCell="F9" sqref="F9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45231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6CF224E6-4263-45BF-B036-98247357CEF5}">
      <formula1>PPE_1</formula1>
    </dataValidation>
    <dataValidation type="list" allowBlank="1" showInputMessage="1" showErrorMessage="1" sqref="F2:F121 K2:L121" xr:uid="{70E4CA50-2FC0-4C69-87F1-1EEB06B0FA5A}">
      <formula1>#REF!</formula1>
    </dataValidation>
    <dataValidation type="list" allowBlank="1" showInputMessage="1" showErrorMessage="1" error="WEREY" sqref="I2:I121" xr:uid="{843B562B-FA2A-476E-8E2F-5D3F824649F1}">
      <formula1>#REF!</formula1>
    </dataValidation>
    <dataValidation type="list" allowBlank="1" showInputMessage="1" showErrorMessage="1" error="WEREY_x000a_" sqref="H2:H121" xr:uid="{7AA0B0AC-F229-42EF-B3B4-8D430759DD02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C27F-6DD5-47F2-A99E-90296FDEC1E8}">
  <dimension ref="A1:M121"/>
  <sheetViews>
    <sheetView showGridLines="0" showRowColHeaders="0" zoomScaleNormal="100" workbookViewId="0">
      <pane ySplit="1" topLeftCell="A2" activePane="bottomLeft" state="frozen"/>
      <selection activeCell="G29" sqref="G29"/>
      <selection pane="bottomLeft" activeCell="F17" sqref="F17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45261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A98A8CC9-8FFD-4F22-A603-889C47A0FF8C}">
      <formula1>PPE_1</formula1>
    </dataValidation>
    <dataValidation type="list" allowBlank="1" showInputMessage="1" showErrorMessage="1" sqref="F2:F121 K2:L121" xr:uid="{5602732B-B36D-48F4-B4FE-E3F000710D2E}">
      <formula1>#REF!</formula1>
    </dataValidation>
    <dataValidation type="list" allowBlank="1" showInputMessage="1" showErrorMessage="1" error="WEREY_x000a_" sqref="H2:H121" xr:uid="{5E640E74-E18C-49EB-B285-55A4D1602494}">
      <formula1>#REF!</formula1>
    </dataValidation>
    <dataValidation type="list" allowBlank="1" showInputMessage="1" showErrorMessage="1" error="WEREY" sqref="I2:I121" xr:uid="{7D16192C-E066-4195-BC4C-A9AFC1DC75E7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C3CEE-6FAF-4811-BE3C-BA7EB649E75E}">
  <dimension ref="A1:J70"/>
  <sheetViews>
    <sheetView showGridLines="0" showRowColHeaders="0" zoomScale="130" zoomScaleNormal="130" workbookViewId="0">
      <pane ySplit="1" topLeftCell="A2" activePane="bottomLeft" state="frozen"/>
      <selection activeCell="K49" sqref="K49"/>
      <selection pane="bottomLeft" activeCell="L9" sqref="L9"/>
    </sheetView>
  </sheetViews>
  <sheetFormatPr defaultRowHeight="15" x14ac:dyDescent="0.25"/>
  <cols>
    <col min="1" max="1" width="6.85546875" customWidth="1"/>
    <col min="2" max="2" width="10" style="40" bestFit="1" customWidth="1"/>
    <col min="3" max="3" width="13.85546875" customWidth="1"/>
    <col min="4" max="4" width="33" bestFit="1" customWidth="1"/>
    <col min="5" max="5" width="9.28515625" customWidth="1"/>
    <col min="6" max="6" width="8.42578125" customWidth="1"/>
    <col min="7" max="7" width="18" bestFit="1" customWidth="1"/>
    <col min="8" max="8" width="19" bestFit="1" customWidth="1"/>
    <col min="9" max="9" width="14.42578125" customWidth="1"/>
    <col min="10" max="10" width="15.140625" customWidth="1"/>
  </cols>
  <sheetData>
    <row r="1" spans="1:10" x14ac:dyDescent="0.25">
      <c r="A1" t="s">
        <v>0</v>
      </c>
      <c r="B1" s="40" t="s">
        <v>1</v>
      </c>
      <c r="C1" t="s">
        <v>2</v>
      </c>
      <c r="D1" t="s">
        <v>3</v>
      </c>
      <c r="E1" t="s">
        <v>334</v>
      </c>
      <c r="F1" t="s">
        <v>4</v>
      </c>
      <c r="G1" t="s">
        <v>335</v>
      </c>
      <c r="H1" t="s">
        <v>336</v>
      </c>
      <c r="I1" t="s">
        <v>337</v>
      </c>
      <c r="J1" t="s">
        <v>338</v>
      </c>
    </row>
    <row r="2" spans="1:10" x14ac:dyDescent="0.25">
      <c r="A2" s="41">
        <v>1</v>
      </c>
      <c r="B2" s="42">
        <v>44811</v>
      </c>
      <c r="C2" s="43" t="str">
        <f>IFERROR(INDEX(Table10[#All],MATCH(Table16[[#This Row],[ITEM DESCRIPTION]],PPE,0),MATCH(Table16[[#Headers],[ITEM CODE]],Inventory!$2:$2,0)),"")</f>
        <v>HS-000060</v>
      </c>
      <c r="D2" s="43" t="s">
        <v>365</v>
      </c>
      <c r="E2" s="43">
        <v>2</v>
      </c>
      <c r="F2" s="43" t="s">
        <v>14</v>
      </c>
      <c r="G2" s="43" t="s">
        <v>339</v>
      </c>
      <c r="H2" s="43" t="s">
        <v>92</v>
      </c>
      <c r="I2" s="43">
        <v>220181</v>
      </c>
      <c r="J2" s="44"/>
    </row>
    <row r="3" spans="1:10" x14ac:dyDescent="0.25">
      <c r="A3" s="41">
        <v>2</v>
      </c>
      <c r="B3" s="42">
        <v>44811</v>
      </c>
      <c r="C3" s="43" t="str">
        <f>IFERROR(INDEX(Table10[#All],MATCH(Table16[[#This Row],[ITEM DESCRIPTION]],PPE,0),MATCH(Table16[[#Headers],[ITEM CODE]],Inventory!$2:$2,0)),"")</f>
        <v/>
      </c>
      <c r="D3" s="43" t="s">
        <v>49</v>
      </c>
      <c r="E3" s="43">
        <v>6</v>
      </c>
      <c r="F3" s="43" t="s">
        <v>14</v>
      </c>
      <c r="G3" s="43" t="s">
        <v>339</v>
      </c>
      <c r="H3" s="43" t="s">
        <v>92</v>
      </c>
      <c r="I3" s="43">
        <v>220181</v>
      </c>
      <c r="J3" s="44"/>
    </row>
    <row r="4" spans="1:10" x14ac:dyDescent="0.25">
      <c r="A4" s="41">
        <v>3</v>
      </c>
      <c r="B4" s="42">
        <v>44811</v>
      </c>
      <c r="C4" s="43" t="str">
        <f>IFERROR(INDEX(Table10[#All],MATCH(Table16[[#This Row],[ITEM DESCRIPTION]],PPE,0),MATCH(Table16[[#Headers],[ITEM CODE]],Inventory!$2:$2,0)),"")</f>
        <v/>
      </c>
      <c r="D4" s="43" t="s">
        <v>209</v>
      </c>
      <c r="E4" s="43">
        <v>10</v>
      </c>
      <c r="F4" s="43" t="s">
        <v>14</v>
      </c>
      <c r="G4" s="43" t="s">
        <v>339</v>
      </c>
      <c r="H4" s="43" t="s">
        <v>92</v>
      </c>
      <c r="I4" s="43">
        <v>220181</v>
      </c>
      <c r="J4" s="44"/>
    </row>
    <row r="5" spans="1:10" x14ac:dyDescent="0.25">
      <c r="A5" s="41">
        <v>4</v>
      </c>
      <c r="B5" s="42">
        <v>44811</v>
      </c>
      <c r="C5" s="43" t="str">
        <f>IFERROR(INDEX(Table10[#All],MATCH(Table16[[#This Row],[ITEM DESCRIPTION]],PPE,0),MATCH(Table16[[#Headers],[ITEM CODE]],Inventory!$2:$2,0)),"")</f>
        <v/>
      </c>
      <c r="D5" s="43" t="s">
        <v>197</v>
      </c>
      <c r="E5" s="43">
        <v>10</v>
      </c>
      <c r="F5" s="43" t="s">
        <v>14</v>
      </c>
      <c r="G5" s="43" t="s">
        <v>339</v>
      </c>
      <c r="H5" s="43" t="s">
        <v>92</v>
      </c>
      <c r="I5" s="43">
        <v>220181</v>
      </c>
      <c r="J5" s="44"/>
    </row>
    <row r="6" spans="1:10" x14ac:dyDescent="0.25">
      <c r="A6" s="41">
        <v>5</v>
      </c>
      <c r="B6" s="42">
        <v>44811</v>
      </c>
      <c r="C6" s="43" t="str">
        <f>IFERROR(INDEX(Table10[#All],MATCH(Table16[[#This Row],[ITEM DESCRIPTION]],PPE,0),MATCH(Table16[[#Headers],[ITEM CODE]],Inventory!$2:$2,0)),"")</f>
        <v/>
      </c>
      <c r="D6" s="43" t="s">
        <v>212</v>
      </c>
      <c r="E6" s="43">
        <v>12</v>
      </c>
      <c r="F6" s="43" t="s">
        <v>14</v>
      </c>
      <c r="G6" s="43" t="s">
        <v>339</v>
      </c>
      <c r="H6" s="43" t="s">
        <v>92</v>
      </c>
      <c r="I6" s="43">
        <v>220181</v>
      </c>
      <c r="J6" s="44"/>
    </row>
    <row r="7" spans="1:10" x14ac:dyDescent="0.25">
      <c r="A7" s="41">
        <v>6</v>
      </c>
      <c r="B7" s="42">
        <v>44811</v>
      </c>
      <c r="C7" s="43" t="str">
        <f>IFERROR(INDEX(Table10[#All],MATCH(Table16[[#This Row],[ITEM DESCRIPTION]],PPE,0),MATCH(Table16[[#Headers],[ITEM CODE]],Inventory!$2:$2,0)),"")</f>
        <v/>
      </c>
      <c r="D7" s="43" t="s">
        <v>200</v>
      </c>
      <c r="E7" s="43">
        <v>12</v>
      </c>
      <c r="F7" s="43" t="s">
        <v>14</v>
      </c>
      <c r="G7" s="43" t="s">
        <v>339</v>
      </c>
      <c r="H7" s="43" t="s">
        <v>92</v>
      </c>
      <c r="I7" s="43">
        <v>220181</v>
      </c>
      <c r="J7" s="44"/>
    </row>
    <row r="8" spans="1:10" x14ac:dyDescent="0.25">
      <c r="A8" s="41">
        <v>7</v>
      </c>
      <c r="B8" s="42">
        <v>44811</v>
      </c>
      <c r="C8" s="43" t="str">
        <f>IFERROR(INDEX(Table10[#All],MATCH(Table16[[#This Row],[ITEM DESCRIPTION]],PPE,0),MATCH(Table16[[#Headers],[ITEM CODE]],Inventory!$2:$2,0)),"")</f>
        <v/>
      </c>
      <c r="D8" s="43" t="s">
        <v>207</v>
      </c>
      <c r="E8" s="43">
        <v>12</v>
      </c>
      <c r="F8" s="43" t="s">
        <v>14</v>
      </c>
      <c r="G8" s="43" t="s">
        <v>339</v>
      </c>
      <c r="H8" s="43" t="s">
        <v>92</v>
      </c>
      <c r="I8" s="43">
        <v>220181</v>
      </c>
      <c r="J8" s="44"/>
    </row>
    <row r="9" spans="1:10" x14ac:dyDescent="0.25">
      <c r="A9" s="41">
        <v>8</v>
      </c>
      <c r="B9" s="42">
        <v>44811</v>
      </c>
      <c r="C9" s="43" t="str">
        <f>IFERROR(INDEX(Table10[#All],MATCH(Table16[[#This Row],[ITEM DESCRIPTION]],PPE,0),MATCH(Table16[[#Headers],[ITEM CODE]],Inventory!$2:$2,0)),"")</f>
        <v/>
      </c>
      <c r="D9" s="43" t="s">
        <v>226</v>
      </c>
      <c r="E9" s="43">
        <v>10</v>
      </c>
      <c r="F9" s="43" t="s">
        <v>14</v>
      </c>
      <c r="G9" s="43" t="s">
        <v>339</v>
      </c>
      <c r="H9" s="43" t="s">
        <v>92</v>
      </c>
      <c r="I9" s="43">
        <v>220181</v>
      </c>
      <c r="J9" s="44"/>
    </row>
    <row r="10" spans="1:10" x14ac:dyDescent="0.25">
      <c r="A10" s="41">
        <v>9</v>
      </c>
      <c r="B10" s="42">
        <v>44811</v>
      </c>
      <c r="C10" s="43" t="str">
        <f>IFERROR(INDEX(Table10[#All],MATCH(Table16[[#This Row],[ITEM DESCRIPTION]],PPE,0),MATCH(Table16[[#Headers],[ITEM CODE]],Inventory!$2:$2,0)),"")</f>
        <v/>
      </c>
      <c r="D10" s="43" t="s">
        <v>213</v>
      </c>
      <c r="E10" s="43">
        <v>5</v>
      </c>
      <c r="F10" s="43" t="s">
        <v>14</v>
      </c>
      <c r="G10" s="43" t="s">
        <v>339</v>
      </c>
      <c r="H10" s="43" t="s">
        <v>92</v>
      </c>
      <c r="I10" s="43">
        <v>220181</v>
      </c>
      <c r="J10" s="44"/>
    </row>
    <row r="11" spans="1:10" x14ac:dyDescent="0.25">
      <c r="A11" s="41">
        <v>10</v>
      </c>
      <c r="B11" s="42">
        <v>44811</v>
      </c>
      <c r="C11" s="43" t="str">
        <f>IFERROR(INDEX(Table10[#All],MATCH(Table16[[#This Row],[ITEM DESCRIPTION]],PPE,0),MATCH(Table16[[#Headers],[ITEM CODE]],Inventory!$2:$2,0)),"")</f>
        <v/>
      </c>
      <c r="D11" s="43" t="s">
        <v>340</v>
      </c>
      <c r="E11" s="43">
        <v>1</v>
      </c>
      <c r="F11" s="43" t="s">
        <v>14</v>
      </c>
      <c r="G11" s="43" t="s">
        <v>339</v>
      </c>
      <c r="H11" s="43" t="s">
        <v>92</v>
      </c>
      <c r="I11" s="43">
        <v>220181</v>
      </c>
      <c r="J11" s="44"/>
    </row>
    <row r="12" spans="1:10" x14ac:dyDescent="0.25">
      <c r="A12" s="41">
        <v>11</v>
      </c>
      <c r="B12" s="42">
        <v>44824</v>
      </c>
      <c r="C12" s="43" t="str">
        <f>IFERROR(INDEX(Table10[#All],MATCH(Table16[[#This Row],[ITEM DESCRIPTION]],PPE,0),MATCH(Table16[[#Headers],[ITEM CODE]],Inventory!$2:$2,0)),"")</f>
        <v>HS-000046</v>
      </c>
      <c r="D12" s="43" t="s">
        <v>309</v>
      </c>
      <c r="E12" s="43">
        <v>121</v>
      </c>
      <c r="F12" s="43" t="s">
        <v>14</v>
      </c>
      <c r="G12" s="43" t="s">
        <v>341</v>
      </c>
      <c r="H12" s="43" t="s">
        <v>92</v>
      </c>
      <c r="I12" s="43"/>
      <c r="J12" s="44">
        <v>177</v>
      </c>
    </row>
    <row r="13" spans="1:10" x14ac:dyDescent="0.25">
      <c r="A13" s="41">
        <v>12</v>
      </c>
      <c r="B13" s="42">
        <v>44824</v>
      </c>
      <c r="C13" s="43" t="str">
        <f>IFERROR(INDEX(Table10[#All],MATCH(Table16[[#This Row],[ITEM DESCRIPTION]],PPE,0),MATCH(Table16[[#Headers],[ITEM CODE]],Inventory!$2:$2,0)),"")</f>
        <v>HS-000047</v>
      </c>
      <c r="D13" s="43" t="s">
        <v>262</v>
      </c>
      <c r="E13" s="43">
        <v>60</v>
      </c>
      <c r="F13" s="43" t="s">
        <v>14</v>
      </c>
      <c r="G13" s="43" t="s">
        <v>341</v>
      </c>
      <c r="H13" s="43" t="s">
        <v>92</v>
      </c>
      <c r="I13" s="43"/>
      <c r="J13" s="44">
        <v>177</v>
      </c>
    </row>
    <row r="14" spans="1:10" x14ac:dyDescent="0.25">
      <c r="A14" s="41">
        <v>13</v>
      </c>
      <c r="B14" s="42">
        <v>44824</v>
      </c>
      <c r="C14" s="43" t="str">
        <f>IFERROR(INDEX(Table10[#All],MATCH(Table16[[#This Row],[ITEM DESCRIPTION]],PPE,0),MATCH(Table16[[#Headers],[ITEM CODE]],Inventory!$2:$2,0)),"")</f>
        <v>HS-000045</v>
      </c>
      <c r="D14" s="43" t="s">
        <v>310</v>
      </c>
      <c r="E14" s="43">
        <v>60</v>
      </c>
      <c r="F14" s="43" t="s">
        <v>14</v>
      </c>
      <c r="G14" s="43" t="s">
        <v>341</v>
      </c>
      <c r="H14" s="43" t="s">
        <v>92</v>
      </c>
      <c r="I14" s="43"/>
      <c r="J14" s="44">
        <v>177</v>
      </c>
    </row>
    <row r="15" spans="1:10" ht="16.5" customHeight="1" x14ac:dyDescent="0.25">
      <c r="A15" s="41">
        <v>14</v>
      </c>
      <c r="B15" s="42">
        <v>44824</v>
      </c>
      <c r="C15" s="43" t="str">
        <f>IFERROR(INDEX(Table10[#All],MATCH(Table16[[#This Row],[ITEM DESCRIPTION]],PPE,0),MATCH(Table16[[#Headers],[ITEM CODE]],Inventory!$2:$2,0)),"")</f>
        <v>HS-000044</v>
      </c>
      <c r="D15" s="43" t="s">
        <v>313</v>
      </c>
      <c r="E15" s="43">
        <v>20</v>
      </c>
      <c r="F15" s="43" t="s">
        <v>14</v>
      </c>
      <c r="G15" s="43" t="s">
        <v>341</v>
      </c>
      <c r="H15" s="43" t="s">
        <v>92</v>
      </c>
      <c r="I15" s="43"/>
      <c r="J15" s="44">
        <v>177</v>
      </c>
    </row>
    <row r="16" spans="1:10" ht="16.5" customHeight="1" x14ac:dyDescent="0.25">
      <c r="A16" s="41">
        <v>15</v>
      </c>
      <c r="B16" s="42">
        <v>44824</v>
      </c>
      <c r="C16" s="43" t="str">
        <f>IFERROR(INDEX(Table10[#All],MATCH(Table16[[#This Row],[ITEM DESCRIPTION]],PPE,0),MATCH(Table16[[#Headers],[ITEM CODE]],Inventory!$2:$2,0)),"")</f>
        <v/>
      </c>
      <c r="D16" s="43" t="s">
        <v>307</v>
      </c>
      <c r="E16" s="43">
        <v>300</v>
      </c>
      <c r="F16" s="43" t="s">
        <v>10</v>
      </c>
      <c r="G16" s="43" t="s">
        <v>341</v>
      </c>
      <c r="H16" s="43" t="s">
        <v>92</v>
      </c>
      <c r="I16" s="43"/>
      <c r="J16" s="44"/>
    </row>
    <row r="17" spans="1:10" ht="16.5" customHeight="1" x14ac:dyDescent="0.25">
      <c r="A17" s="41">
        <v>16</v>
      </c>
      <c r="B17" s="42">
        <v>44824</v>
      </c>
      <c r="C17" s="43" t="str">
        <f>IFERROR(INDEX(Table10[#All],MATCH(Table16[[#This Row],[ITEM DESCRIPTION]],PPE,0),MATCH(Table16[[#Headers],[ITEM CODE]],Inventory!$2:$2,0)),"")</f>
        <v/>
      </c>
      <c r="D17" s="43" t="s">
        <v>342</v>
      </c>
      <c r="E17" s="43">
        <v>100</v>
      </c>
      <c r="F17" s="43" t="s">
        <v>10</v>
      </c>
      <c r="G17" s="43" t="s">
        <v>341</v>
      </c>
      <c r="H17" s="43" t="s">
        <v>92</v>
      </c>
      <c r="I17" s="43"/>
      <c r="J17" s="44"/>
    </row>
    <row r="18" spans="1:10" x14ac:dyDescent="0.25">
      <c r="A18" s="41">
        <v>17</v>
      </c>
      <c r="B18" s="42">
        <v>44826</v>
      </c>
      <c r="C18" s="43" t="str">
        <f>IFERROR(INDEX(Table10[#All],MATCH(Table16[[#This Row],[ITEM DESCRIPTION]],PPE,0),MATCH(Table16[[#Headers],[ITEM CODE]],Inventory!$2:$2,0)),"")</f>
        <v/>
      </c>
      <c r="D18" s="43" t="s">
        <v>231</v>
      </c>
      <c r="E18" s="43">
        <v>4100</v>
      </c>
      <c r="F18" s="43" t="s">
        <v>10</v>
      </c>
      <c r="G18" s="43" t="s">
        <v>343</v>
      </c>
      <c r="H18" s="43" t="s">
        <v>92</v>
      </c>
      <c r="I18" s="43"/>
      <c r="J18" s="44">
        <v>223</v>
      </c>
    </row>
    <row r="19" spans="1:10" x14ac:dyDescent="0.25">
      <c r="A19" s="41">
        <v>18</v>
      </c>
      <c r="B19" s="42">
        <v>44826</v>
      </c>
      <c r="C19" s="43" t="str">
        <f>IFERROR(INDEX(Table10[#All],MATCH(Table16[[#This Row],[ITEM DESCRIPTION]],PPE,0),MATCH(Table16[[#Headers],[ITEM CODE]],Inventory!$2:$2,0)),"")</f>
        <v>HS-000013</v>
      </c>
      <c r="D19" s="43" t="s">
        <v>67</v>
      </c>
      <c r="E19" s="43">
        <v>4000</v>
      </c>
      <c r="F19" s="43" t="s">
        <v>10</v>
      </c>
      <c r="G19" s="43" t="s">
        <v>343</v>
      </c>
      <c r="H19" s="43" t="s">
        <v>92</v>
      </c>
      <c r="I19" s="43"/>
      <c r="J19" s="44">
        <v>223</v>
      </c>
    </row>
    <row r="20" spans="1:10" x14ac:dyDescent="0.25">
      <c r="A20" s="41">
        <v>19</v>
      </c>
      <c r="B20" s="42">
        <v>44826</v>
      </c>
      <c r="C20" s="43" t="str">
        <f>IFERROR(INDEX(Table10[#All],MATCH(Table16[[#This Row],[ITEM DESCRIPTION]],PPE,0),MATCH(Table16[[#Headers],[ITEM CODE]],Inventory!$2:$2,0)),"")</f>
        <v>HS-000022</v>
      </c>
      <c r="D20" s="43" t="s">
        <v>275</v>
      </c>
      <c r="E20" s="43">
        <v>50</v>
      </c>
      <c r="F20" s="43" t="s">
        <v>10</v>
      </c>
      <c r="G20" s="43" t="s">
        <v>343</v>
      </c>
      <c r="H20" s="43" t="s">
        <v>92</v>
      </c>
      <c r="I20" s="43"/>
      <c r="J20" s="44">
        <v>223</v>
      </c>
    </row>
    <row r="21" spans="1:10" x14ac:dyDescent="0.25">
      <c r="A21" s="41">
        <v>20</v>
      </c>
      <c r="B21" s="42">
        <v>44826</v>
      </c>
      <c r="C21" s="43" t="str">
        <f>IFERROR(INDEX(Table10[#All],MATCH(Table16[[#This Row],[ITEM DESCRIPTION]],PPE,0),MATCH(Table16[[#Headers],[ITEM CODE]],Inventory!$2:$2,0)),"")</f>
        <v>HS-000019</v>
      </c>
      <c r="D21" s="43" t="s">
        <v>102</v>
      </c>
      <c r="E21" s="43">
        <v>50</v>
      </c>
      <c r="F21" s="43" t="s">
        <v>10</v>
      </c>
      <c r="G21" s="43" t="s">
        <v>343</v>
      </c>
      <c r="H21" s="43" t="s">
        <v>92</v>
      </c>
      <c r="I21" s="43"/>
      <c r="J21" s="44">
        <v>223</v>
      </c>
    </row>
    <row r="22" spans="1:10" x14ac:dyDescent="0.25">
      <c r="A22" s="41">
        <v>21</v>
      </c>
      <c r="B22" s="42">
        <v>44832</v>
      </c>
      <c r="C22" s="43" t="str">
        <f>IFERROR(INDEX(Table10[#All],MATCH(Table16[[#This Row],[ITEM DESCRIPTION]],PPE,0),MATCH(Table16[[#Headers],[ITEM CODE]],Inventory!$2:$2,0)),"")</f>
        <v/>
      </c>
      <c r="D22" s="43" t="s">
        <v>231</v>
      </c>
      <c r="E22" s="43">
        <v>800</v>
      </c>
      <c r="F22" s="43" t="s">
        <v>10</v>
      </c>
      <c r="G22" s="43" t="s">
        <v>343</v>
      </c>
      <c r="H22" s="43" t="s">
        <v>160</v>
      </c>
      <c r="I22" s="43"/>
      <c r="J22" s="44"/>
    </row>
    <row r="23" spans="1:10" x14ac:dyDescent="0.25">
      <c r="A23" s="41">
        <v>22</v>
      </c>
      <c r="B23" s="42">
        <v>44876</v>
      </c>
      <c r="C23" s="43" t="str">
        <f>IFERROR(INDEX(Table10[#All],MATCH(Table16[[#This Row],[ITEM DESCRIPTION]],PPE,0),MATCH(Table16[[#Headers],[ITEM CODE]],Inventory!$2:$2,0)),"")</f>
        <v/>
      </c>
      <c r="D23" s="43" t="s">
        <v>344</v>
      </c>
      <c r="E23" s="43">
        <v>3000</v>
      </c>
      <c r="F23" s="43" t="s">
        <v>10</v>
      </c>
      <c r="G23" s="43" t="s">
        <v>345</v>
      </c>
      <c r="H23" s="43" t="s">
        <v>232</v>
      </c>
      <c r="I23" s="43">
        <v>320</v>
      </c>
      <c r="J23" s="44">
        <v>10074848</v>
      </c>
    </row>
    <row r="24" spans="1:10" x14ac:dyDescent="0.25">
      <c r="A24" s="41">
        <v>23</v>
      </c>
      <c r="B24" s="42">
        <v>44879</v>
      </c>
      <c r="C24" s="43" t="str">
        <f>IFERROR(INDEX(Table10[#All],MATCH(Table16[[#This Row],[ITEM DESCRIPTION]],PPE,0),MATCH(Table16[[#Headers],[ITEM CODE]],Inventory!$2:$2,0)),"")</f>
        <v>HS-000014</v>
      </c>
      <c r="D24" s="43" t="s">
        <v>83</v>
      </c>
      <c r="E24" s="43">
        <v>10</v>
      </c>
      <c r="F24" s="43" t="s">
        <v>10</v>
      </c>
      <c r="G24" s="43" t="s">
        <v>343</v>
      </c>
      <c r="H24" s="43" t="s">
        <v>232</v>
      </c>
      <c r="I24" s="43">
        <v>749</v>
      </c>
      <c r="J24" s="44"/>
    </row>
    <row r="25" spans="1:10" x14ac:dyDescent="0.25">
      <c r="A25" s="41">
        <v>24</v>
      </c>
      <c r="B25" s="42">
        <v>44879</v>
      </c>
      <c r="C25" s="43" t="str">
        <f>IFERROR(INDEX(Table10[#All],MATCH(Table16[[#This Row],[ITEM DESCRIPTION]],PPE,0),MATCH(Table16[[#Headers],[ITEM CODE]],Inventory!$2:$2,0)),"")</f>
        <v/>
      </c>
      <c r="D25" s="43" t="s">
        <v>296</v>
      </c>
      <c r="E25" s="43">
        <v>200</v>
      </c>
      <c r="F25" s="43" t="s">
        <v>14</v>
      </c>
      <c r="G25" s="43" t="s">
        <v>343</v>
      </c>
      <c r="H25" s="43" t="s">
        <v>232</v>
      </c>
      <c r="I25" s="43">
        <v>749</v>
      </c>
      <c r="J25" s="44"/>
    </row>
    <row r="26" spans="1:10" x14ac:dyDescent="0.25">
      <c r="A26" s="41">
        <v>25</v>
      </c>
      <c r="B26" s="42">
        <v>44879</v>
      </c>
      <c r="C26" s="43" t="str">
        <f>IFERROR(INDEX(Table10[#All],MATCH(Table16[[#This Row],[ITEM DESCRIPTION]],PPE,0),MATCH(Table16[[#Headers],[ITEM CODE]],Inventory!$2:$2,0)),"")</f>
        <v>HS-000022</v>
      </c>
      <c r="D26" s="43" t="s">
        <v>275</v>
      </c>
      <c r="E26" s="43">
        <v>50</v>
      </c>
      <c r="F26" s="43" t="s">
        <v>10</v>
      </c>
      <c r="G26" s="43" t="s">
        <v>343</v>
      </c>
      <c r="H26" s="43" t="s">
        <v>232</v>
      </c>
      <c r="I26" s="43">
        <v>749</v>
      </c>
      <c r="J26" s="44"/>
    </row>
    <row r="27" spans="1:10" x14ac:dyDescent="0.25">
      <c r="A27" s="41">
        <v>26</v>
      </c>
      <c r="B27" s="42">
        <v>44879</v>
      </c>
      <c r="C27" s="43" t="str">
        <f>IFERROR(INDEX(Table10[#All],MATCH(Table16[[#This Row],[ITEM DESCRIPTION]],PPE,0),MATCH(Table16[[#Headers],[ITEM CODE]],Inventory!$2:$2,0)),"")</f>
        <v>HS-000003</v>
      </c>
      <c r="D27" s="43" t="s">
        <v>56</v>
      </c>
      <c r="E27" s="43">
        <v>6000</v>
      </c>
      <c r="F27" s="43" t="s">
        <v>10</v>
      </c>
      <c r="G27" s="43" t="s">
        <v>343</v>
      </c>
      <c r="H27" s="43" t="s">
        <v>232</v>
      </c>
      <c r="I27" s="43">
        <v>749</v>
      </c>
      <c r="J27" s="44"/>
    </row>
    <row r="28" spans="1:10" x14ac:dyDescent="0.25">
      <c r="A28" s="41">
        <v>27</v>
      </c>
      <c r="B28" s="42">
        <v>44880</v>
      </c>
      <c r="C28" s="43" t="str">
        <f>IFERROR(INDEX(Table10[#All],MATCH(Table16[[#This Row],[ITEM DESCRIPTION]],PPE,0),MATCH(Table16[[#Headers],[ITEM CODE]],Inventory!$2:$2,0)),"")</f>
        <v/>
      </c>
      <c r="D28" s="43" t="s">
        <v>323</v>
      </c>
      <c r="E28" s="43">
        <v>70</v>
      </c>
      <c r="F28" s="43" t="s">
        <v>14</v>
      </c>
      <c r="G28" s="43" t="s">
        <v>339</v>
      </c>
      <c r="H28" s="43" t="s">
        <v>232</v>
      </c>
      <c r="I28" s="43"/>
      <c r="J28" s="44"/>
    </row>
    <row r="29" spans="1:10" x14ac:dyDescent="0.25">
      <c r="A29" s="41">
        <v>28</v>
      </c>
      <c r="B29" s="42">
        <v>44880</v>
      </c>
      <c r="C29" s="43" t="str">
        <f>IFERROR(INDEX(Table10[#All],MATCH(Table16[[#This Row],[ITEM DESCRIPTION]],PPE,0),MATCH(Table16[[#Headers],[ITEM CODE]],Inventory!$2:$2,0)),"")</f>
        <v/>
      </c>
      <c r="D29" s="43" t="s">
        <v>346</v>
      </c>
      <c r="E29" s="43">
        <v>5</v>
      </c>
      <c r="F29" s="43" t="s">
        <v>10</v>
      </c>
      <c r="G29" s="43" t="s">
        <v>339</v>
      </c>
      <c r="H29" s="43" t="s">
        <v>232</v>
      </c>
      <c r="I29" s="43"/>
      <c r="J29" s="44"/>
    </row>
    <row r="30" spans="1:10" x14ac:dyDescent="0.25">
      <c r="A30" s="41">
        <v>29</v>
      </c>
      <c r="B30" s="42">
        <v>44880</v>
      </c>
      <c r="C30" s="43" t="str">
        <f>IFERROR(INDEX(Table10[#All],MATCH(Table16[[#This Row],[ITEM DESCRIPTION]],PPE,0),MATCH(Table16[[#Headers],[ITEM CODE]],Inventory!$2:$2,0)),"")</f>
        <v/>
      </c>
      <c r="D30" s="43" t="s">
        <v>347</v>
      </c>
      <c r="E30" s="43">
        <v>5</v>
      </c>
      <c r="F30" s="43" t="s">
        <v>10</v>
      </c>
      <c r="G30" s="43" t="s">
        <v>339</v>
      </c>
      <c r="H30" s="43" t="s">
        <v>232</v>
      </c>
      <c r="I30" s="43"/>
      <c r="J30" s="44"/>
    </row>
    <row r="31" spans="1:10" x14ac:dyDescent="0.25">
      <c r="A31" s="41">
        <v>30</v>
      </c>
      <c r="B31" s="42">
        <v>44887</v>
      </c>
      <c r="C31" s="43" t="str">
        <f>IFERROR(INDEX(Table10[#All],MATCH(Table16[[#This Row],[ITEM DESCRIPTION]],PPE,0),MATCH(Table16[[#Headers],[ITEM CODE]],Inventory!$2:$2,0)),"")</f>
        <v/>
      </c>
      <c r="D31" s="43" t="s">
        <v>348</v>
      </c>
      <c r="E31" s="43">
        <v>10</v>
      </c>
      <c r="F31" s="43" t="s">
        <v>10</v>
      </c>
      <c r="G31" s="43" t="s">
        <v>339</v>
      </c>
      <c r="H31" s="43" t="s">
        <v>92</v>
      </c>
      <c r="I31" s="43"/>
      <c r="J31" s="44"/>
    </row>
    <row r="32" spans="1:10" x14ac:dyDescent="0.25">
      <c r="A32" s="41">
        <v>31</v>
      </c>
      <c r="B32" s="42">
        <v>44887</v>
      </c>
      <c r="C32" s="43" t="str">
        <f>IFERROR(INDEX(Table10[#All],MATCH(Table16[[#This Row],[ITEM DESCRIPTION]],PPE,0),MATCH(Table16[[#Headers],[ITEM CODE]],Inventory!$2:$2,0)),"")</f>
        <v/>
      </c>
      <c r="D32" s="43" t="s">
        <v>349</v>
      </c>
      <c r="E32" s="43">
        <v>5</v>
      </c>
      <c r="F32" s="43" t="s">
        <v>10</v>
      </c>
      <c r="G32" s="43" t="s">
        <v>339</v>
      </c>
      <c r="H32" s="43" t="s">
        <v>92</v>
      </c>
      <c r="I32" s="43"/>
      <c r="J32" s="44"/>
    </row>
    <row r="33" spans="1:10" x14ac:dyDescent="0.25">
      <c r="A33" s="41">
        <v>32</v>
      </c>
      <c r="B33" s="42">
        <v>44889</v>
      </c>
      <c r="C33" s="43" t="str">
        <f>IFERROR(INDEX(Table10[#All],MATCH(Table16[[#This Row],[ITEM DESCRIPTION]],PPE,0),MATCH(Table16[[#Headers],[ITEM CODE]],Inventory!$2:$2,0)),"")</f>
        <v/>
      </c>
      <c r="D33" s="43" t="s">
        <v>296</v>
      </c>
      <c r="E33" s="43">
        <v>50</v>
      </c>
      <c r="F33" s="43" t="s">
        <v>14</v>
      </c>
      <c r="G33" s="43" t="s">
        <v>339</v>
      </c>
      <c r="H33" s="43" t="s">
        <v>92</v>
      </c>
      <c r="I33" s="43"/>
      <c r="J33" s="44"/>
    </row>
    <row r="34" spans="1:10" x14ac:dyDescent="0.25">
      <c r="A34" s="41">
        <v>33</v>
      </c>
      <c r="B34" s="42">
        <v>44889</v>
      </c>
      <c r="C34" s="43" t="str">
        <f>IFERROR(INDEX(Table10[#All],MATCH(Table16[[#This Row],[ITEM DESCRIPTION]],PPE,0),MATCH(Table16[[#Headers],[ITEM CODE]],Inventory!$2:$2,0)),"")</f>
        <v/>
      </c>
      <c r="D34" s="43" t="s">
        <v>181</v>
      </c>
      <c r="E34" s="43">
        <v>700</v>
      </c>
      <c r="F34" s="43" t="s">
        <v>10</v>
      </c>
      <c r="G34" s="43" t="s">
        <v>339</v>
      </c>
      <c r="H34" s="43" t="s">
        <v>92</v>
      </c>
      <c r="I34" s="43"/>
      <c r="J34" s="44"/>
    </row>
    <row r="35" spans="1:10" x14ac:dyDescent="0.25">
      <c r="A35" s="41">
        <v>34</v>
      </c>
      <c r="B35" s="42">
        <v>44914</v>
      </c>
      <c r="C35" s="43" t="str">
        <f>IFERROR(INDEX(Table10[#All],MATCH(Table16[[#This Row],[ITEM DESCRIPTION]],PPE,0),MATCH(Table16[[#Headers],[ITEM CODE]],Inventory!$2:$2,0)),"")</f>
        <v/>
      </c>
      <c r="D35" s="43" t="s">
        <v>350</v>
      </c>
      <c r="E35" s="43">
        <v>2</v>
      </c>
      <c r="F35" s="43" t="s">
        <v>10</v>
      </c>
      <c r="G35" s="43" t="s">
        <v>351</v>
      </c>
      <c r="H35" s="43" t="s">
        <v>92</v>
      </c>
      <c r="I35" s="43">
        <v>450000</v>
      </c>
      <c r="J35" s="44"/>
    </row>
    <row r="36" spans="1:10" x14ac:dyDescent="0.25">
      <c r="A36" s="41">
        <v>35</v>
      </c>
      <c r="B36" s="42">
        <v>44914</v>
      </c>
      <c r="C36" s="43" t="str">
        <f>IFERROR(INDEX(Table10[#All],MATCH(Table16[[#This Row],[ITEM DESCRIPTION]],PPE,0),MATCH(Table16[[#Headers],[ITEM CODE]],Inventory!$2:$2,0)),"")</f>
        <v/>
      </c>
      <c r="D36" s="43" t="s">
        <v>352</v>
      </c>
      <c r="E36" s="43">
        <v>3</v>
      </c>
      <c r="F36" s="43" t="s">
        <v>10</v>
      </c>
      <c r="G36" s="43" t="s">
        <v>351</v>
      </c>
      <c r="H36" s="43" t="s">
        <v>92</v>
      </c>
      <c r="I36" s="43">
        <v>450000</v>
      </c>
      <c r="J36" s="44"/>
    </row>
    <row r="37" spans="1:10" x14ac:dyDescent="0.25">
      <c r="A37" s="41">
        <v>36</v>
      </c>
      <c r="B37" s="42">
        <v>44915</v>
      </c>
      <c r="C37" s="43" t="str">
        <f>IFERROR(INDEX(Table10[#All],MATCH(Table16[[#This Row],[ITEM DESCRIPTION]],PPE,0),MATCH(Table16[[#Headers],[ITEM CODE]],Inventory!$2:$2,0)),"")</f>
        <v/>
      </c>
      <c r="D37" s="43"/>
      <c r="E37" s="43"/>
      <c r="F37" s="43"/>
      <c r="G37" s="43"/>
      <c r="H37" s="43"/>
      <c r="I37" s="43"/>
      <c r="J37" s="44"/>
    </row>
    <row r="38" spans="1:10" x14ac:dyDescent="0.25">
      <c r="A38" s="41">
        <v>37</v>
      </c>
      <c r="B38" s="42"/>
      <c r="C38" s="43" t="str">
        <f>IFERROR(INDEX(Table10[#All],MATCH(Table16[[#This Row],[ITEM DESCRIPTION]],PPE,0),MATCH(Table16[[#Headers],[ITEM CODE]],Inventory!$2:$2,0)),"")</f>
        <v/>
      </c>
      <c r="D38" s="43"/>
      <c r="E38" s="43"/>
      <c r="F38" s="43"/>
      <c r="G38" s="43"/>
      <c r="H38" s="43"/>
      <c r="I38" s="43"/>
      <c r="J38" s="44"/>
    </row>
    <row r="39" spans="1:10" x14ac:dyDescent="0.25">
      <c r="A39" s="41">
        <v>38</v>
      </c>
      <c r="B39" s="42"/>
      <c r="C39" s="43" t="str">
        <f>IFERROR(INDEX(Table10[#All],MATCH(Table16[[#This Row],[ITEM DESCRIPTION]],PPE,0),MATCH(Table16[[#Headers],[ITEM CODE]],Inventory!$2:$2,0)),"")</f>
        <v/>
      </c>
      <c r="D39" s="43"/>
      <c r="E39" s="43"/>
      <c r="F39" s="43"/>
      <c r="G39" s="43"/>
      <c r="H39" s="43"/>
      <c r="I39" s="43"/>
      <c r="J39" s="44"/>
    </row>
    <row r="40" spans="1:10" x14ac:dyDescent="0.25">
      <c r="A40" s="41">
        <v>39</v>
      </c>
      <c r="B40" s="42"/>
      <c r="C40" s="43" t="str">
        <f>IFERROR(INDEX(Table10[#All],MATCH(Table16[[#This Row],[ITEM DESCRIPTION]],PPE,0),MATCH(Table16[[#Headers],[ITEM CODE]],Inventory!$2:$2,0)),"")</f>
        <v/>
      </c>
      <c r="D40" s="43"/>
      <c r="E40" s="43"/>
      <c r="F40" s="43"/>
      <c r="G40" s="43"/>
      <c r="H40" s="43"/>
      <c r="I40" s="43"/>
      <c r="J40" s="44"/>
    </row>
    <row r="41" spans="1:10" x14ac:dyDescent="0.25">
      <c r="A41" s="41">
        <v>40</v>
      </c>
      <c r="B41" s="42"/>
      <c r="C41" s="43" t="str">
        <f>IFERROR(INDEX(Table10[#All],MATCH(Table16[[#This Row],[ITEM DESCRIPTION]],PPE,0),MATCH(Table16[[#Headers],[ITEM CODE]],Inventory!$2:$2,0)),"")</f>
        <v/>
      </c>
      <c r="D41" s="43"/>
      <c r="E41" s="43"/>
      <c r="F41" s="43"/>
      <c r="G41" s="43"/>
      <c r="H41" s="43"/>
      <c r="I41" s="43"/>
      <c r="J41" s="44"/>
    </row>
    <row r="42" spans="1:10" x14ac:dyDescent="0.25">
      <c r="A42" s="41">
        <v>41</v>
      </c>
      <c r="B42" s="42"/>
      <c r="C42" s="43" t="str">
        <f>IFERROR(INDEX(Table10[#All],MATCH(Table16[[#This Row],[ITEM DESCRIPTION]],PPE,0),MATCH(Table16[[#Headers],[ITEM CODE]],Inventory!$2:$2,0)),"")</f>
        <v/>
      </c>
      <c r="D42" s="43"/>
      <c r="E42" s="43"/>
      <c r="F42" s="43"/>
      <c r="G42" s="43"/>
      <c r="H42" s="43"/>
      <c r="I42" s="43"/>
      <c r="J42" s="44"/>
    </row>
    <row r="43" spans="1:10" x14ac:dyDescent="0.25">
      <c r="A43" s="41">
        <v>42</v>
      </c>
      <c r="B43" s="42"/>
      <c r="C43" s="43" t="str">
        <f>IFERROR(INDEX(Table10[#All],MATCH(Table16[[#This Row],[ITEM DESCRIPTION]],PPE,0),MATCH(Table16[[#Headers],[ITEM CODE]],Inventory!$2:$2,0)),"")</f>
        <v/>
      </c>
      <c r="D43" s="43"/>
      <c r="E43" s="43"/>
      <c r="F43" s="43"/>
      <c r="G43" s="43"/>
      <c r="H43" s="43"/>
      <c r="I43" s="43"/>
      <c r="J43" s="44"/>
    </row>
    <row r="44" spans="1:10" x14ac:dyDescent="0.25">
      <c r="A44" s="41">
        <v>43</v>
      </c>
      <c r="B44" s="42"/>
      <c r="C44" s="43" t="str">
        <f>IFERROR(INDEX(Table10[#All],MATCH(Table16[[#This Row],[ITEM DESCRIPTION]],PPE,0),MATCH(Table16[[#Headers],[ITEM CODE]],Inventory!$2:$2,0)),"")</f>
        <v/>
      </c>
      <c r="D44" s="43"/>
      <c r="E44" s="43"/>
      <c r="F44" s="43"/>
      <c r="G44" s="43"/>
      <c r="H44" s="43"/>
      <c r="I44" s="43"/>
      <c r="J44" s="44"/>
    </row>
    <row r="45" spans="1:10" x14ac:dyDescent="0.25">
      <c r="A45" s="41">
        <v>44</v>
      </c>
      <c r="B45" s="42"/>
      <c r="C45" s="43" t="str">
        <f>IFERROR(INDEX(Table10[#All],MATCH(Table16[[#This Row],[ITEM DESCRIPTION]],PPE,0),MATCH(Table16[[#Headers],[ITEM CODE]],Inventory!$2:$2,0)),"")</f>
        <v/>
      </c>
      <c r="D45" s="43"/>
      <c r="E45" s="43"/>
      <c r="F45" s="43"/>
      <c r="G45" s="43"/>
      <c r="H45" s="43"/>
      <c r="I45" s="43"/>
      <c r="J45" s="44"/>
    </row>
    <row r="46" spans="1:10" x14ac:dyDescent="0.25">
      <c r="A46" s="41">
        <v>45</v>
      </c>
      <c r="B46" s="42"/>
      <c r="C46" s="43" t="str">
        <f>IFERROR(INDEX(Table10[#All],MATCH(Table16[[#This Row],[ITEM DESCRIPTION]],PPE,0),MATCH(Table16[[#Headers],[ITEM CODE]],Inventory!$2:$2,0)),"")</f>
        <v/>
      </c>
      <c r="D46" s="43"/>
      <c r="E46" s="43"/>
      <c r="F46" s="43"/>
      <c r="G46" s="43"/>
      <c r="H46" s="43"/>
      <c r="I46" s="43"/>
      <c r="J46" s="44"/>
    </row>
    <row r="47" spans="1:10" x14ac:dyDescent="0.25">
      <c r="A47" s="41">
        <v>46</v>
      </c>
      <c r="B47" s="42"/>
      <c r="C47" s="43" t="str">
        <f>IFERROR(INDEX(Table10[#All],MATCH(Table16[[#This Row],[ITEM DESCRIPTION]],PPE,0),MATCH(Table16[[#Headers],[ITEM CODE]],Inventory!$2:$2,0)),"")</f>
        <v/>
      </c>
      <c r="D47" s="43"/>
      <c r="E47" s="43"/>
      <c r="F47" s="43"/>
      <c r="G47" s="43"/>
      <c r="H47" s="43"/>
      <c r="I47" s="43"/>
      <c r="J47" s="44"/>
    </row>
    <row r="48" spans="1:10" x14ac:dyDescent="0.25">
      <c r="A48" s="41">
        <v>47</v>
      </c>
      <c r="B48" s="42"/>
      <c r="C48" s="43" t="str">
        <f>IFERROR(INDEX(Table10[#All],MATCH(Table16[[#This Row],[ITEM DESCRIPTION]],PPE,0),MATCH(Table16[[#Headers],[ITEM CODE]],Inventory!$2:$2,0)),"")</f>
        <v/>
      </c>
      <c r="D48" s="43"/>
      <c r="E48" s="43"/>
      <c r="F48" s="43"/>
      <c r="G48" s="43"/>
      <c r="H48" s="43"/>
      <c r="I48" s="43"/>
      <c r="J48" s="44"/>
    </row>
    <row r="49" spans="1:10" x14ac:dyDescent="0.25">
      <c r="A49" s="41">
        <v>48</v>
      </c>
      <c r="B49" s="42"/>
      <c r="C49" s="43" t="str">
        <f>IFERROR(INDEX(Table10[#All],MATCH(Table16[[#This Row],[ITEM DESCRIPTION]],PPE,0),MATCH(Table16[[#Headers],[ITEM CODE]],Inventory!$2:$2,0)),"")</f>
        <v/>
      </c>
      <c r="D49" s="43"/>
      <c r="E49" s="43"/>
      <c r="F49" s="43"/>
      <c r="G49" s="43"/>
      <c r="H49" s="43"/>
      <c r="I49" s="43"/>
      <c r="J49" s="44"/>
    </row>
    <row r="50" spans="1:10" x14ac:dyDescent="0.25">
      <c r="A50" s="41">
        <v>49</v>
      </c>
      <c r="B50" s="42"/>
      <c r="C50" s="43" t="str">
        <f>IFERROR(INDEX(Table10[#All],MATCH(Table16[[#This Row],[ITEM DESCRIPTION]],PPE,0),MATCH(Table16[[#Headers],[ITEM CODE]],Inventory!$2:$2,0)),"")</f>
        <v/>
      </c>
      <c r="D50" s="43"/>
      <c r="E50" s="43"/>
      <c r="F50" s="43"/>
      <c r="G50" s="43"/>
      <c r="H50" s="43"/>
      <c r="I50" s="43"/>
      <c r="J50" s="44"/>
    </row>
    <row r="51" spans="1:10" x14ac:dyDescent="0.25">
      <c r="A51" s="41">
        <v>50</v>
      </c>
      <c r="B51" s="42"/>
      <c r="C51" s="43" t="str">
        <f>IFERROR(INDEX(Table10[#All],MATCH(Table16[[#This Row],[ITEM DESCRIPTION]],PPE,0),MATCH(Table16[[#Headers],[ITEM CODE]],Inventory!$2:$2,0)),"")</f>
        <v/>
      </c>
      <c r="D51" s="43"/>
      <c r="E51" s="43"/>
      <c r="F51" s="43"/>
      <c r="G51" s="43"/>
      <c r="H51" s="43"/>
      <c r="I51" s="43"/>
      <c r="J51" s="44"/>
    </row>
    <row r="52" spans="1:10" x14ac:dyDescent="0.25">
      <c r="A52" s="41">
        <v>51</v>
      </c>
      <c r="B52" s="42"/>
      <c r="C52" s="43" t="str">
        <f>IFERROR(INDEX(Table10[#All],MATCH(Table16[[#This Row],[ITEM DESCRIPTION]],PPE,0),MATCH(Table16[[#Headers],[ITEM CODE]],Inventory!$2:$2,0)),"")</f>
        <v/>
      </c>
      <c r="D52" s="43"/>
      <c r="E52" s="43"/>
      <c r="F52" s="43"/>
      <c r="G52" s="43"/>
      <c r="H52" s="43"/>
      <c r="I52" s="43"/>
      <c r="J52" s="44"/>
    </row>
    <row r="53" spans="1:10" x14ac:dyDescent="0.25">
      <c r="A53" s="41">
        <v>52</v>
      </c>
      <c r="B53" s="42"/>
      <c r="C53" s="43" t="str">
        <f>IFERROR(INDEX(Table10[#All],MATCH(Table16[[#This Row],[ITEM DESCRIPTION]],PPE,0),MATCH(Table16[[#Headers],[ITEM CODE]],Inventory!$2:$2,0)),"")</f>
        <v/>
      </c>
      <c r="D53" s="43"/>
      <c r="E53" s="43"/>
      <c r="F53" s="43"/>
      <c r="G53" s="43"/>
      <c r="H53" s="43"/>
      <c r="I53" s="43"/>
      <c r="J53" s="44"/>
    </row>
    <row r="54" spans="1:10" x14ac:dyDescent="0.25">
      <c r="A54" s="41">
        <v>53</v>
      </c>
      <c r="B54" s="42"/>
      <c r="C54" s="43" t="str">
        <f>IFERROR(INDEX(Table10[#All],MATCH(Table16[[#This Row],[ITEM DESCRIPTION]],PPE,0),MATCH(Table16[[#Headers],[ITEM CODE]],Inventory!$2:$2,0)),"")</f>
        <v/>
      </c>
      <c r="D54" s="43"/>
      <c r="E54" s="43"/>
      <c r="F54" s="43"/>
      <c r="G54" s="43"/>
      <c r="H54" s="43"/>
      <c r="I54" s="43"/>
      <c r="J54" s="44"/>
    </row>
    <row r="55" spans="1:10" x14ac:dyDescent="0.25">
      <c r="A55" s="41">
        <v>54</v>
      </c>
      <c r="B55" s="42"/>
      <c r="C55" s="43" t="str">
        <f>IFERROR(INDEX(Table10[#All],MATCH(Table16[[#This Row],[ITEM DESCRIPTION]],PPE,0),MATCH(Table16[[#Headers],[ITEM CODE]],Inventory!$2:$2,0)),"")</f>
        <v/>
      </c>
      <c r="D55" s="43"/>
      <c r="E55" s="43"/>
      <c r="F55" s="43"/>
      <c r="G55" s="43"/>
      <c r="H55" s="43"/>
      <c r="I55" s="43"/>
      <c r="J55" s="44"/>
    </row>
    <row r="56" spans="1:10" x14ac:dyDescent="0.25">
      <c r="A56" s="41">
        <v>55</v>
      </c>
      <c r="B56" s="42"/>
      <c r="C56" s="43" t="str">
        <f>IFERROR(INDEX(Table10[#All],MATCH(Table16[[#This Row],[ITEM DESCRIPTION]],PPE,0),MATCH(Table16[[#Headers],[ITEM CODE]],Inventory!$2:$2,0)),"")</f>
        <v/>
      </c>
      <c r="D56" s="43"/>
      <c r="E56" s="43"/>
      <c r="F56" s="43"/>
      <c r="G56" s="43"/>
      <c r="H56" s="43"/>
      <c r="I56" s="43"/>
      <c r="J56" s="44"/>
    </row>
    <row r="57" spans="1:10" x14ac:dyDescent="0.25">
      <c r="A57" s="41">
        <v>56</v>
      </c>
      <c r="B57" s="42"/>
      <c r="C57" s="43" t="str">
        <f>IFERROR(INDEX(Table10[#All],MATCH(Table16[[#This Row],[ITEM DESCRIPTION]],PPE,0),MATCH(Table16[[#Headers],[ITEM CODE]],Inventory!$2:$2,0)),"")</f>
        <v/>
      </c>
      <c r="D57" s="43"/>
      <c r="E57" s="43"/>
      <c r="F57" s="43"/>
      <c r="G57" s="43"/>
      <c r="H57" s="43"/>
      <c r="I57" s="43"/>
      <c r="J57" s="44"/>
    </row>
    <row r="58" spans="1:10" x14ac:dyDescent="0.25">
      <c r="A58" s="41">
        <v>57</v>
      </c>
      <c r="B58" s="42"/>
      <c r="C58" s="43" t="str">
        <f>IFERROR(INDEX(Table10[#All],MATCH(Table16[[#This Row],[ITEM DESCRIPTION]],PPE,0),MATCH(Table16[[#Headers],[ITEM CODE]],Inventory!$2:$2,0)),"")</f>
        <v/>
      </c>
      <c r="D58" s="43"/>
      <c r="E58" s="43"/>
      <c r="F58" s="43"/>
      <c r="G58" s="43"/>
      <c r="H58" s="43"/>
      <c r="I58" s="43"/>
      <c r="J58" s="44"/>
    </row>
    <row r="59" spans="1:10" x14ac:dyDescent="0.25">
      <c r="A59" s="41">
        <v>58</v>
      </c>
      <c r="B59" s="42"/>
      <c r="C59" s="43" t="str">
        <f>IFERROR(INDEX(Table10[#All],MATCH(Table16[[#This Row],[ITEM DESCRIPTION]],PPE,0),MATCH(Table16[[#Headers],[ITEM CODE]],Inventory!$2:$2,0)),"")</f>
        <v/>
      </c>
      <c r="D59" s="43"/>
      <c r="E59" s="43"/>
      <c r="F59" s="43"/>
      <c r="G59" s="43"/>
      <c r="H59" s="43"/>
      <c r="I59" s="43"/>
      <c r="J59" s="44"/>
    </row>
    <row r="60" spans="1:10" x14ac:dyDescent="0.25">
      <c r="A60" s="41">
        <v>59</v>
      </c>
      <c r="B60" s="42"/>
      <c r="C60" s="43" t="str">
        <f>IFERROR(INDEX(Table10[#All],MATCH(Table16[[#This Row],[ITEM DESCRIPTION]],PPE,0),MATCH(Table16[[#Headers],[ITEM CODE]],Inventory!$2:$2,0)),"")</f>
        <v/>
      </c>
      <c r="D60" s="43"/>
      <c r="E60" s="43"/>
      <c r="F60" s="43"/>
      <c r="G60" s="43"/>
      <c r="H60" s="43"/>
      <c r="I60" s="43"/>
      <c r="J60" s="44"/>
    </row>
    <row r="61" spans="1:10" x14ac:dyDescent="0.25">
      <c r="A61" s="41">
        <v>60</v>
      </c>
      <c r="B61" s="42"/>
      <c r="C61" s="43" t="str">
        <f>IFERROR(INDEX(Table10[#All],MATCH(Table16[[#This Row],[ITEM DESCRIPTION]],PPE,0),MATCH(Table16[[#Headers],[ITEM CODE]],Inventory!$2:$2,0)),"")</f>
        <v/>
      </c>
      <c r="D61" s="43"/>
      <c r="E61" s="43"/>
      <c r="F61" s="43"/>
      <c r="G61" s="43"/>
      <c r="H61" s="43"/>
      <c r="I61" s="43"/>
      <c r="J61" s="44"/>
    </row>
    <row r="62" spans="1:10" x14ac:dyDescent="0.25">
      <c r="A62" s="41">
        <v>61</v>
      </c>
      <c r="B62" s="42"/>
      <c r="C62" s="43" t="str">
        <f>IFERROR(INDEX(Table10[#All],MATCH(Table16[[#This Row],[ITEM DESCRIPTION]],PPE,0),MATCH(Table16[[#Headers],[ITEM CODE]],Inventory!$2:$2,0)),"")</f>
        <v/>
      </c>
      <c r="D62" s="43"/>
      <c r="E62" s="43"/>
      <c r="F62" s="43"/>
      <c r="G62" s="43"/>
      <c r="H62" s="43"/>
      <c r="I62" s="43"/>
      <c r="J62" s="44"/>
    </row>
    <row r="63" spans="1:10" x14ac:dyDescent="0.25">
      <c r="A63" s="41">
        <v>62</v>
      </c>
      <c r="B63" s="42"/>
      <c r="C63" s="43" t="str">
        <f>IFERROR(INDEX(Table10[#All],MATCH(Table16[[#This Row],[ITEM DESCRIPTION]],PPE,0),MATCH(Table16[[#Headers],[ITEM CODE]],Inventory!$2:$2,0)),"")</f>
        <v/>
      </c>
      <c r="D63" s="43"/>
      <c r="E63" s="43"/>
      <c r="F63" s="43"/>
      <c r="G63" s="43"/>
      <c r="H63" s="43"/>
      <c r="I63" s="43"/>
      <c r="J63" s="44"/>
    </row>
    <row r="64" spans="1:10" x14ac:dyDescent="0.25">
      <c r="A64" s="41">
        <v>63</v>
      </c>
      <c r="B64" s="42"/>
      <c r="C64" s="43" t="str">
        <f>IFERROR(INDEX(Table10[#All],MATCH(Table16[[#This Row],[ITEM DESCRIPTION]],PPE,0),MATCH(Table16[[#Headers],[ITEM CODE]],Inventory!$2:$2,0)),"")</f>
        <v/>
      </c>
      <c r="D64" s="43"/>
      <c r="E64" s="43"/>
      <c r="F64" s="43"/>
      <c r="G64" s="43"/>
      <c r="H64" s="43"/>
      <c r="I64" s="43"/>
      <c r="J64" s="44"/>
    </row>
    <row r="65" spans="1:10" x14ac:dyDescent="0.25">
      <c r="A65" s="41">
        <v>64</v>
      </c>
      <c r="B65" s="42"/>
      <c r="C65" s="43" t="str">
        <f>IFERROR(INDEX(Table10[#All],MATCH(Table16[[#This Row],[ITEM DESCRIPTION]],PPE,0),MATCH(Table16[[#Headers],[ITEM CODE]],Inventory!$2:$2,0)),"")</f>
        <v/>
      </c>
      <c r="D65" s="43"/>
      <c r="E65" s="43"/>
      <c r="F65" s="43"/>
      <c r="G65" s="43"/>
      <c r="H65" s="43"/>
      <c r="I65" s="43"/>
      <c r="J65" s="44"/>
    </row>
    <row r="66" spans="1:10" x14ac:dyDescent="0.25">
      <c r="A66" s="41">
        <v>65</v>
      </c>
      <c r="B66" s="42"/>
      <c r="C66" s="43" t="str">
        <f>IFERROR(INDEX(Table10[#All],MATCH(Table16[[#This Row],[ITEM DESCRIPTION]],PPE,0),MATCH(Table16[[#Headers],[ITEM CODE]],Inventory!$2:$2,0)),"")</f>
        <v/>
      </c>
      <c r="D66" s="43"/>
      <c r="E66" s="43"/>
      <c r="F66" s="43"/>
      <c r="G66" s="43"/>
      <c r="H66" s="43"/>
      <c r="I66" s="43"/>
      <c r="J66" s="44"/>
    </row>
    <row r="67" spans="1:10" x14ac:dyDescent="0.25">
      <c r="A67" s="41">
        <v>66</v>
      </c>
      <c r="B67" s="42"/>
      <c r="C67" s="43" t="str">
        <f>IFERROR(INDEX(Table10[#All],MATCH(Table16[[#This Row],[ITEM DESCRIPTION]],PPE,0),MATCH(Table16[[#Headers],[ITEM CODE]],Inventory!$2:$2,0)),"")</f>
        <v/>
      </c>
      <c r="D67" s="43"/>
      <c r="E67" s="43"/>
      <c r="F67" s="43"/>
      <c r="G67" s="43"/>
      <c r="H67" s="43"/>
      <c r="I67" s="43"/>
      <c r="J67" s="44"/>
    </row>
    <row r="68" spans="1:10" x14ac:dyDescent="0.25">
      <c r="A68" s="41">
        <v>67</v>
      </c>
      <c r="B68" s="42"/>
      <c r="C68" s="43" t="str">
        <f>IFERROR(INDEX(Table10[#All],MATCH(Table16[[#This Row],[ITEM DESCRIPTION]],PPE,0),MATCH(Table16[[#Headers],[ITEM CODE]],Inventory!$2:$2,0)),"")</f>
        <v/>
      </c>
      <c r="D68" s="43"/>
      <c r="E68" s="43"/>
      <c r="F68" s="43"/>
      <c r="G68" s="43"/>
      <c r="H68" s="43"/>
      <c r="I68" s="43"/>
      <c r="J68" s="44"/>
    </row>
    <row r="69" spans="1:10" x14ac:dyDescent="0.25">
      <c r="A69" s="41">
        <v>68</v>
      </c>
      <c r="B69" s="42"/>
      <c r="C69" s="43" t="str">
        <f>IFERROR(INDEX(Table10[#All],MATCH(Table16[[#This Row],[ITEM DESCRIPTION]],PPE,0),MATCH(Table16[[#Headers],[ITEM CODE]],Inventory!$2:$2,0)),"")</f>
        <v/>
      </c>
      <c r="D69" s="43"/>
      <c r="E69" s="43"/>
      <c r="F69" s="43"/>
      <c r="G69" s="43"/>
      <c r="H69" s="43"/>
      <c r="I69" s="43"/>
      <c r="J69" s="44"/>
    </row>
    <row r="70" spans="1:10" x14ac:dyDescent="0.25">
      <c r="A70" s="41">
        <v>69</v>
      </c>
      <c r="B70" s="42"/>
      <c r="C70" s="43" t="str">
        <f>IFERROR(INDEX(Table10[#All],MATCH(Table16[[#This Row],[ITEM DESCRIPTION]],PPE,0),MATCH(Table16[[#Headers],[ITEM CODE]],Inventory!$2:$2,0)),"")</f>
        <v/>
      </c>
      <c r="D70" s="43"/>
      <c r="E70" s="43"/>
      <c r="F70" s="43"/>
      <c r="G70" s="43"/>
      <c r="H70" s="43"/>
      <c r="I70" s="43"/>
      <c r="J70" s="44"/>
    </row>
  </sheetData>
  <dataValidations count="2">
    <dataValidation type="list" allowBlank="1" showInputMessage="1" showErrorMessage="1" sqref="D1:D1048576" xr:uid="{DCC66840-6398-49EB-9543-0C2B0008A4E9}">
      <formula1>PPE_1</formula1>
    </dataValidation>
    <dataValidation type="list" allowBlank="1" showInputMessage="1" showErrorMessage="1" sqref="H1:H1048576 F1:F1048576" xr:uid="{A4510872-429C-42D4-93CC-39267FA3DE58}">
      <formula1>#REF!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615B-41CC-4811-B1FE-8239FDB9319B}">
  <sheetPr codeName="Sheet1"/>
  <dimension ref="B1:V207"/>
  <sheetViews>
    <sheetView showGridLines="0" zoomScale="85" zoomScaleNormal="85" workbookViewId="0">
      <pane xSplit="1" ySplit="1" topLeftCell="B2" activePane="bottomRight" state="frozen"/>
      <selection activeCell="K49" sqref="K49"/>
      <selection pane="topRight" activeCell="K49" sqref="K49"/>
      <selection pane="bottomLeft" activeCell="K49" sqref="K49"/>
      <selection pane="bottomRight" activeCell="K49" sqref="K49"/>
    </sheetView>
  </sheetViews>
  <sheetFormatPr defaultRowHeight="15" x14ac:dyDescent="0.25"/>
  <cols>
    <col min="1" max="1" width="4.28515625" bestFit="1" customWidth="1"/>
    <col min="2" max="2" width="9.42578125" customWidth="1"/>
    <col min="3" max="3" width="15.42578125" bestFit="1" customWidth="1"/>
    <col min="4" max="4" width="25" bestFit="1" customWidth="1"/>
    <col min="5" max="5" width="20.140625" style="2" hidden="1" customWidth="1"/>
    <col min="6" max="6" width="31.7109375" bestFit="1" customWidth="1"/>
    <col min="7" max="7" width="26.5703125" customWidth="1"/>
    <col min="8" max="8" width="21.5703125" customWidth="1"/>
    <col min="9" max="9" width="24.28515625" style="2" customWidth="1"/>
    <col min="10" max="10" width="17.28515625" style="2" hidden="1" customWidth="1"/>
    <col min="11" max="12" width="17.28515625" style="2" customWidth="1"/>
    <col min="13" max="13" width="5" customWidth="1"/>
    <col min="14" max="14" width="23.140625" bestFit="1" customWidth="1"/>
    <col min="22" max="22" width="15.28515625" customWidth="1"/>
  </cols>
  <sheetData>
    <row r="1" spans="2:22" ht="16.5" thickTop="1" thickBot="1" x14ac:dyDescent="0.3">
      <c r="B1" s="30" t="s">
        <v>0</v>
      </c>
      <c r="C1" s="30" t="s">
        <v>1</v>
      </c>
      <c r="D1" s="30" t="s">
        <v>376</v>
      </c>
      <c r="E1" s="31" t="s">
        <v>377</v>
      </c>
      <c r="F1" s="30" t="s">
        <v>353</v>
      </c>
      <c r="G1" s="30" t="s">
        <v>378</v>
      </c>
      <c r="H1" s="30" t="s">
        <v>4</v>
      </c>
      <c r="I1" s="30" t="s">
        <v>379</v>
      </c>
      <c r="J1" s="30" t="s">
        <v>380</v>
      </c>
      <c r="K1" s="30" t="s">
        <v>381</v>
      </c>
      <c r="L1" s="30" t="s">
        <v>382</v>
      </c>
      <c r="M1" s="21"/>
      <c r="N1" s="1" t="s">
        <v>158</v>
      </c>
    </row>
    <row r="2" spans="2:22" ht="16.5" customHeight="1" thickTop="1" thickBot="1" x14ac:dyDescent="0.3">
      <c r="B2" s="4">
        <v>1</v>
      </c>
      <c r="C2" s="5">
        <v>44582</v>
      </c>
      <c r="D2" s="6" t="s">
        <v>383</v>
      </c>
      <c r="E2" s="6" t="s">
        <v>384</v>
      </c>
      <c r="F2" s="6" t="s">
        <v>15</v>
      </c>
      <c r="G2" s="6" t="s">
        <v>16</v>
      </c>
      <c r="H2" s="6" t="s">
        <v>17</v>
      </c>
      <c r="I2" s="32" t="s">
        <v>385</v>
      </c>
      <c r="J2" s="12" t="str">
        <f ca="1">TEXT(DATEDIF(C2,TODAY(),"d"),"mmm")</f>
        <v>Feb</v>
      </c>
      <c r="K2" s="12" t="str">
        <f>TEXT((EOMONTH(C2,9)),"mmmm")</f>
        <v>October</v>
      </c>
      <c r="L2" s="12" t="str">
        <f ca="1">IF(DATEDIF(C2,TODAY(),"D")&gt;270,"DUE","ACTIVE")</f>
        <v>DUE</v>
      </c>
      <c r="M2" s="22"/>
      <c r="N2" s="1" t="s">
        <v>386</v>
      </c>
      <c r="V2" s="3"/>
    </row>
    <row r="3" spans="2:22" ht="16.5" thickTop="1" thickBot="1" x14ac:dyDescent="0.3">
      <c r="B3" s="7">
        <v>2</v>
      </c>
      <c r="C3" s="5">
        <v>44582</v>
      </c>
      <c r="D3" s="6" t="s">
        <v>383</v>
      </c>
      <c r="E3" s="9" t="s">
        <v>384</v>
      </c>
      <c r="F3" s="9" t="s">
        <v>18</v>
      </c>
      <c r="G3" s="9" t="s">
        <v>16</v>
      </c>
      <c r="H3" s="9" t="s">
        <v>17</v>
      </c>
      <c r="I3" s="33" t="s">
        <v>385</v>
      </c>
      <c r="J3" s="12">
        <f t="shared" ref="J3:J63" ca="1" si="0">DATEDIF(C3,TODAY(),"d")</f>
        <v>419</v>
      </c>
      <c r="K3" s="12" t="str">
        <f t="shared" ref="K3:K66" si="1">TEXT((EOMONTH(C3,9)),"mmmm")</f>
        <v>October</v>
      </c>
      <c r="L3" s="12" t="str">
        <f t="shared" ref="L3:L66" ca="1" si="2">IF(DATEDIF(C3,TODAY(),"D")&gt;270,"DUE","ACTIVE")</f>
        <v>DUE</v>
      </c>
      <c r="M3" s="23"/>
      <c r="N3" s="1" t="s">
        <v>161</v>
      </c>
    </row>
    <row r="4" spans="2:22" ht="16.5" thickTop="1" thickBot="1" x14ac:dyDescent="0.3">
      <c r="B4" s="7">
        <v>3</v>
      </c>
      <c r="C4" s="5">
        <v>44582</v>
      </c>
      <c r="D4" s="6" t="s">
        <v>383</v>
      </c>
      <c r="E4" s="9" t="s">
        <v>384</v>
      </c>
      <c r="F4" s="9" t="s">
        <v>19</v>
      </c>
      <c r="G4" s="9" t="s">
        <v>16</v>
      </c>
      <c r="H4" s="9" t="s">
        <v>17</v>
      </c>
      <c r="I4" s="33" t="s">
        <v>385</v>
      </c>
      <c r="J4" s="12">
        <f t="shared" ca="1" si="0"/>
        <v>419</v>
      </c>
      <c r="K4" s="12" t="str">
        <f t="shared" si="1"/>
        <v>October</v>
      </c>
      <c r="L4" s="12" t="str">
        <f t="shared" ca="1" si="2"/>
        <v>DUE</v>
      </c>
      <c r="M4" s="24"/>
      <c r="N4" s="1" t="s">
        <v>387</v>
      </c>
    </row>
    <row r="5" spans="2:22" ht="16.5" thickTop="1" thickBot="1" x14ac:dyDescent="0.3">
      <c r="B5" s="7">
        <v>4</v>
      </c>
      <c r="C5" s="5">
        <v>44582</v>
      </c>
      <c r="D5" s="6" t="s">
        <v>383</v>
      </c>
      <c r="E5" s="9" t="s">
        <v>384</v>
      </c>
      <c r="F5" s="9" t="s">
        <v>20</v>
      </c>
      <c r="G5" s="9" t="s">
        <v>16</v>
      </c>
      <c r="H5" s="9" t="s">
        <v>17</v>
      </c>
      <c r="I5" s="33" t="s">
        <v>385</v>
      </c>
      <c r="J5" s="12">
        <f t="shared" ca="1" si="0"/>
        <v>419</v>
      </c>
      <c r="K5" s="12" t="str">
        <f t="shared" si="1"/>
        <v>October</v>
      </c>
      <c r="L5" s="12" t="str">
        <f t="shared" ca="1" si="2"/>
        <v>DUE</v>
      </c>
      <c r="M5" s="25"/>
      <c r="N5" s="1" t="s">
        <v>29</v>
      </c>
    </row>
    <row r="6" spans="2:22" ht="16.5" thickTop="1" thickBot="1" x14ac:dyDescent="0.3">
      <c r="B6" s="7">
        <v>5</v>
      </c>
      <c r="C6" s="5">
        <v>44581</v>
      </c>
      <c r="D6" s="9" t="s">
        <v>21</v>
      </c>
      <c r="E6" s="9" t="s">
        <v>384</v>
      </c>
      <c r="F6" s="9" t="s">
        <v>22</v>
      </c>
      <c r="G6" s="9" t="s">
        <v>16</v>
      </c>
      <c r="H6" s="9" t="s">
        <v>23</v>
      </c>
      <c r="I6" s="33" t="s">
        <v>385</v>
      </c>
      <c r="J6" s="12">
        <f t="shared" ca="1" si="0"/>
        <v>420</v>
      </c>
      <c r="K6" s="12" t="str">
        <f t="shared" si="1"/>
        <v>October</v>
      </c>
      <c r="L6" s="12" t="str">
        <f t="shared" ca="1" si="2"/>
        <v>DUE</v>
      </c>
      <c r="M6" s="26"/>
      <c r="N6" s="1" t="s">
        <v>388</v>
      </c>
    </row>
    <row r="7" spans="2:22" ht="16.5" thickTop="1" thickBot="1" x14ac:dyDescent="0.3">
      <c r="B7" s="7">
        <v>6</v>
      </c>
      <c r="C7" s="5">
        <v>44575</v>
      </c>
      <c r="D7" s="9" t="s">
        <v>24</v>
      </c>
      <c r="E7" s="9" t="s">
        <v>384</v>
      </c>
      <c r="F7" s="9" t="s">
        <v>25</v>
      </c>
      <c r="G7" s="9" t="s">
        <v>16</v>
      </c>
      <c r="H7" s="16" t="s">
        <v>13</v>
      </c>
      <c r="I7" s="33" t="s">
        <v>385</v>
      </c>
      <c r="J7" s="12">
        <f t="shared" ca="1" si="0"/>
        <v>426</v>
      </c>
      <c r="K7" s="12" t="str">
        <f t="shared" si="1"/>
        <v>October</v>
      </c>
      <c r="L7" s="12" t="str">
        <f t="shared" ca="1" si="2"/>
        <v>DUE</v>
      </c>
      <c r="M7" s="27"/>
      <c r="N7" s="1" t="s">
        <v>180</v>
      </c>
    </row>
    <row r="8" spans="2:22" ht="16.5" thickTop="1" thickBot="1" x14ac:dyDescent="0.3">
      <c r="B8" s="7">
        <v>7</v>
      </c>
      <c r="C8" s="5">
        <v>44578</v>
      </c>
      <c r="D8" s="9" t="s">
        <v>24</v>
      </c>
      <c r="E8" s="9" t="s">
        <v>384</v>
      </c>
      <c r="F8" s="9" t="s">
        <v>26</v>
      </c>
      <c r="G8" s="9" t="s">
        <v>27</v>
      </c>
      <c r="H8" s="16" t="s">
        <v>13</v>
      </c>
      <c r="I8" s="33" t="s">
        <v>385</v>
      </c>
      <c r="J8" s="12">
        <f t="shared" ca="1" si="0"/>
        <v>423</v>
      </c>
      <c r="K8" s="12" t="str">
        <f t="shared" si="1"/>
        <v>October</v>
      </c>
      <c r="L8" s="12" t="str">
        <f t="shared" ca="1" si="2"/>
        <v>DUE</v>
      </c>
      <c r="M8" s="28"/>
      <c r="N8" s="1" t="s">
        <v>63</v>
      </c>
    </row>
    <row r="9" spans="2:22" ht="16.5" thickTop="1" thickBot="1" x14ac:dyDescent="0.3">
      <c r="B9" s="7">
        <v>8</v>
      </c>
      <c r="C9" s="5">
        <v>44582</v>
      </c>
      <c r="D9" s="9" t="s">
        <v>24</v>
      </c>
      <c r="E9" s="9" t="s">
        <v>384</v>
      </c>
      <c r="F9" s="9" t="s">
        <v>28</v>
      </c>
      <c r="G9" s="9" t="s">
        <v>12</v>
      </c>
      <c r="H9" s="16" t="s">
        <v>89</v>
      </c>
      <c r="I9" s="33" t="s">
        <v>385</v>
      </c>
      <c r="J9" s="12">
        <f t="shared" ca="1" si="0"/>
        <v>419</v>
      </c>
      <c r="K9" s="12" t="str">
        <f t="shared" si="1"/>
        <v>October</v>
      </c>
      <c r="L9" s="12" t="str">
        <f t="shared" ca="1" si="2"/>
        <v>DUE</v>
      </c>
      <c r="M9" s="29"/>
      <c r="N9" s="1" t="s">
        <v>136</v>
      </c>
    </row>
    <row r="10" spans="2:22" ht="16.5" thickTop="1" thickBot="1" x14ac:dyDescent="0.3">
      <c r="B10" s="7">
        <v>9</v>
      </c>
      <c r="C10" s="5">
        <v>44589</v>
      </c>
      <c r="D10" s="9" t="s">
        <v>41</v>
      </c>
      <c r="E10" s="9" t="s">
        <v>384</v>
      </c>
      <c r="F10" s="9" t="s">
        <v>42</v>
      </c>
      <c r="G10" s="9" t="s">
        <v>12</v>
      </c>
      <c r="H10" s="20" t="s">
        <v>43</v>
      </c>
      <c r="I10" s="33" t="s">
        <v>385</v>
      </c>
      <c r="J10" s="12">
        <f t="shared" ca="1" si="0"/>
        <v>412</v>
      </c>
      <c r="K10" s="12" t="str">
        <f t="shared" si="1"/>
        <v>October</v>
      </c>
      <c r="L10" s="12" t="str">
        <f t="shared" ca="1" si="2"/>
        <v>DUE</v>
      </c>
    </row>
    <row r="11" spans="2:22" ht="16.5" thickTop="1" thickBot="1" x14ac:dyDescent="0.3">
      <c r="B11" s="7">
        <v>10</v>
      </c>
      <c r="C11" s="5">
        <v>44587</v>
      </c>
      <c r="D11" s="9" t="s">
        <v>44</v>
      </c>
      <c r="E11" s="9" t="s">
        <v>384</v>
      </c>
      <c r="F11" s="9" t="s">
        <v>45</v>
      </c>
      <c r="G11" s="9" t="s">
        <v>36</v>
      </c>
      <c r="H11" s="16" t="s">
        <v>13</v>
      </c>
      <c r="I11" s="33" t="s">
        <v>385</v>
      </c>
      <c r="J11" s="12">
        <f t="shared" ca="1" si="0"/>
        <v>414</v>
      </c>
      <c r="K11" s="12" t="str">
        <f t="shared" si="1"/>
        <v>October</v>
      </c>
      <c r="L11" s="12" t="str">
        <f t="shared" ca="1" si="2"/>
        <v>DUE</v>
      </c>
    </row>
    <row r="12" spans="2:22" ht="16.5" thickTop="1" thickBot="1" x14ac:dyDescent="0.3">
      <c r="B12" s="7">
        <v>11</v>
      </c>
      <c r="C12" s="5">
        <v>44589</v>
      </c>
      <c r="D12" s="9" t="s">
        <v>46</v>
      </c>
      <c r="E12" s="9" t="s">
        <v>384</v>
      </c>
      <c r="F12" s="9" t="s">
        <v>47</v>
      </c>
      <c r="G12" s="9" t="s">
        <v>48</v>
      </c>
      <c r="H12" s="9" t="s">
        <v>48</v>
      </c>
      <c r="I12" s="33" t="s">
        <v>385</v>
      </c>
      <c r="J12" s="12">
        <f t="shared" ca="1" si="0"/>
        <v>412</v>
      </c>
      <c r="K12" s="12" t="str">
        <f t="shared" si="1"/>
        <v>October</v>
      </c>
      <c r="L12" s="12" t="str">
        <f t="shared" ca="1" si="2"/>
        <v>DUE</v>
      </c>
    </row>
    <row r="13" spans="2:22" ht="16.5" thickTop="1" thickBot="1" x14ac:dyDescent="0.3">
      <c r="B13" s="7">
        <v>12</v>
      </c>
      <c r="C13" s="5">
        <v>44579</v>
      </c>
      <c r="D13" s="9" t="s">
        <v>51</v>
      </c>
      <c r="E13" s="9" t="s">
        <v>384</v>
      </c>
      <c r="F13" s="9" t="s">
        <v>50</v>
      </c>
      <c r="G13" s="9" t="s">
        <v>27</v>
      </c>
      <c r="H13" s="9" t="s">
        <v>29</v>
      </c>
      <c r="I13" s="33" t="s">
        <v>385</v>
      </c>
      <c r="J13" s="12">
        <f t="shared" ca="1" si="0"/>
        <v>422</v>
      </c>
      <c r="K13" s="12" t="str">
        <f t="shared" si="1"/>
        <v>October</v>
      </c>
      <c r="L13" s="12" t="str">
        <f t="shared" ca="1" si="2"/>
        <v>DUE</v>
      </c>
    </row>
    <row r="14" spans="2:22" ht="16.5" thickTop="1" thickBot="1" x14ac:dyDescent="0.3">
      <c r="B14" s="7">
        <v>13</v>
      </c>
      <c r="C14" s="5">
        <v>44581</v>
      </c>
      <c r="D14" s="9" t="s">
        <v>51</v>
      </c>
      <c r="E14" s="9" t="s">
        <v>384</v>
      </c>
      <c r="F14" s="9" t="s">
        <v>32</v>
      </c>
      <c r="G14" s="9" t="s">
        <v>27</v>
      </c>
      <c r="H14" s="9" t="s">
        <v>29</v>
      </c>
      <c r="I14" s="33" t="s">
        <v>385</v>
      </c>
      <c r="J14" s="12">
        <f t="shared" ca="1" si="0"/>
        <v>420</v>
      </c>
      <c r="K14" s="12" t="str">
        <f t="shared" si="1"/>
        <v>October</v>
      </c>
      <c r="L14" s="12" t="str">
        <f t="shared" ca="1" si="2"/>
        <v>DUE</v>
      </c>
      <c r="N14" s="12"/>
    </row>
    <row r="15" spans="2:22" ht="16.5" thickTop="1" thickBot="1" x14ac:dyDescent="0.3">
      <c r="B15" s="7">
        <v>14</v>
      </c>
      <c r="C15" s="5">
        <v>44573</v>
      </c>
      <c r="D15" s="9" t="s">
        <v>52</v>
      </c>
      <c r="E15" s="9" t="s">
        <v>384</v>
      </c>
      <c r="F15" s="9" t="s">
        <v>53</v>
      </c>
      <c r="G15" s="9" t="s">
        <v>12</v>
      </c>
      <c r="H15" s="18" t="s">
        <v>180</v>
      </c>
      <c r="I15" s="33" t="s">
        <v>385</v>
      </c>
      <c r="J15" s="12">
        <f t="shared" ca="1" si="0"/>
        <v>428</v>
      </c>
      <c r="K15" s="12" t="str">
        <f t="shared" si="1"/>
        <v>October</v>
      </c>
      <c r="L15" s="12" t="str">
        <f t="shared" ca="1" si="2"/>
        <v>DUE</v>
      </c>
    </row>
    <row r="16" spans="2:22" ht="16.5" thickTop="1" thickBot="1" x14ac:dyDescent="0.3">
      <c r="B16" s="7">
        <v>15</v>
      </c>
      <c r="C16" s="5">
        <v>44564</v>
      </c>
      <c r="D16" s="9" t="s">
        <v>54</v>
      </c>
      <c r="E16" s="9" t="s">
        <v>384</v>
      </c>
      <c r="F16" s="9" t="s">
        <v>39</v>
      </c>
      <c r="G16" s="9" t="s">
        <v>11</v>
      </c>
      <c r="H16" s="9" t="s">
        <v>11</v>
      </c>
      <c r="I16" s="33" t="s">
        <v>385</v>
      </c>
      <c r="J16" s="12">
        <f t="shared" ca="1" si="0"/>
        <v>437</v>
      </c>
      <c r="K16" s="12" t="str">
        <f t="shared" si="1"/>
        <v>October</v>
      </c>
      <c r="L16" s="12" t="str">
        <f t="shared" ca="1" si="2"/>
        <v>DUE</v>
      </c>
    </row>
    <row r="17" spans="2:12" ht="16.5" thickTop="1" thickBot="1" x14ac:dyDescent="0.3">
      <c r="B17" s="7">
        <v>16</v>
      </c>
      <c r="C17" s="5">
        <v>44566</v>
      </c>
      <c r="D17" s="9" t="s">
        <v>54</v>
      </c>
      <c r="E17" s="9" t="s">
        <v>384</v>
      </c>
      <c r="F17" s="9" t="s">
        <v>40</v>
      </c>
      <c r="G17" s="9" t="s">
        <v>11</v>
      </c>
      <c r="H17" s="9" t="s">
        <v>11</v>
      </c>
      <c r="I17" s="33" t="s">
        <v>385</v>
      </c>
      <c r="J17" s="12">
        <f t="shared" ca="1" si="0"/>
        <v>435</v>
      </c>
      <c r="K17" s="12" t="str">
        <f t="shared" si="1"/>
        <v>October</v>
      </c>
      <c r="L17" s="12" t="str">
        <f t="shared" ca="1" si="2"/>
        <v>DUE</v>
      </c>
    </row>
    <row r="18" spans="2:12" ht="16.5" thickTop="1" thickBot="1" x14ac:dyDescent="0.3">
      <c r="B18" s="7">
        <v>17</v>
      </c>
      <c r="C18" s="5">
        <v>44573</v>
      </c>
      <c r="D18" s="9" t="s">
        <v>54</v>
      </c>
      <c r="E18" s="9" t="s">
        <v>384</v>
      </c>
      <c r="F18" s="9" t="s">
        <v>55</v>
      </c>
      <c r="G18" s="9">
        <v>1207</v>
      </c>
      <c r="H18" s="9">
        <v>1207</v>
      </c>
      <c r="I18" s="33" t="s">
        <v>385</v>
      </c>
      <c r="J18" s="12">
        <f t="shared" ca="1" si="0"/>
        <v>428</v>
      </c>
      <c r="K18" s="12" t="str">
        <f t="shared" si="1"/>
        <v>October</v>
      </c>
      <c r="L18" s="12" t="str">
        <f t="shared" ca="1" si="2"/>
        <v>DUE</v>
      </c>
    </row>
    <row r="19" spans="2:12" ht="16.5" thickTop="1" thickBot="1" x14ac:dyDescent="0.3">
      <c r="B19" s="7">
        <v>18</v>
      </c>
      <c r="C19" s="5">
        <v>44593</v>
      </c>
      <c r="D19" s="9" t="s">
        <v>78</v>
      </c>
      <c r="E19" s="9" t="s">
        <v>384</v>
      </c>
      <c r="F19" s="9" t="s">
        <v>79</v>
      </c>
      <c r="G19" s="9" t="s">
        <v>58</v>
      </c>
      <c r="H19" s="9" t="s">
        <v>29</v>
      </c>
      <c r="I19" s="33" t="s">
        <v>389</v>
      </c>
      <c r="J19" s="12">
        <f t="shared" ca="1" si="0"/>
        <v>408</v>
      </c>
      <c r="K19" s="12" t="str">
        <f t="shared" si="1"/>
        <v>November</v>
      </c>
      <c r="L19" s="12" t="str">
        <f t="shared" ca="1" si="2"/>
        <v>DUE</v>
      </c>
    </row>
    <row r="20" spans="2:12" ht="16.5" thickTop="1" thickBot="1" x14ac:dyDescent="0.3">
      <c r="B20" s="7">
        <v>19</v>
      </c>
      <c r="C20" s="5">
        <v>44594</v>
      </c>
      <c r="D20" s="9" t="s">
        <v>80</v>
      </c>
      <c r="E20" s="9" t="s">
        <v>384</v>
      </c>
      <c r="F20" s="9" t="s">
        <v>81</v>
      </c>
      <c r="G20" s="9" t="s">
        <v>199</v>
      </c>
      <c r="H20" s="9" t="s">
        <v>23</v>
      </c>
      <c r="I20" s="33" t="s">
        <v>389</v>
      </c>
      <c r="J20" s="12">
        <f t="shared" ca="1" si="0"/>
        <v>407</v>
      </c>
      <c r="K20" s="12" t="str">
        <f t="shared" si="1"/>
        <v>November</v>
      </c>
      <c r="L20" s="12" t="str">
        <f t="shared" ca="1" si="2"/>
        <v>DUE</v>
      </c>
    </row>
    <row r="21" spans="2:12" ht="16.5" thickTop="1" thickBot="1" x14ac:dyDescent="0.3">
      <c r="B21" s="7">
        <v>20</v>
      </c>
      <c r="C21" s="5">
        <v>44595</v>
      </c>
      <c r="D21" s="9" t="s">
        <v>84</v>
      </c>
      <c r="E21" s="9" t="s">
        <v>384</v>
      </c>
      <c r="F21" s="9" t="s">
        <v>85</v>
      </c>
      <c r="G21" s="9" t="s">
        <v>58</v>
      </c>
      <c r="H21" s="9" t="s">
        <v>29</v>
      </c>
      <c r="I21" s="33" t="s">
        <v>389</v>
      </c>
      <c r="J21" s="12">
        <f t="shared" ca="1" si="0"/>
        <v>406</v>
      </c>
      <c r="K21" s="12" t="str">
        <f t="shared" si="1"/>
        <v>November</v>
      </c>
      <c r="L21" s="12" t="str">
        <f t="shared" ca="1" si="2"/>
        <v>DUE</v>
      </c>
    </row>
    <row r="22" spans="2:12" ht="16.5" thickTop="1" thickBot="1" x14ac:dyDescent="0.3">
      <c r="B22" s="7">
        <v>21</v>
      </c>
      <c r="C22" s="5">
        <v>44595</v>
      </c>
      <c r="D22" s="9" t="s">
        <v>84</v>
      </c>
      <c r="E22" s="9" t="s">
        <v>384</v>
      </c>
      <c r="F22" s="9" t="s">
        <v>86</v>
      </c>
      <c r="G22" s="9" t="s">
        <v>12</v>
      </c>
      <c r="H22" s="9" t="s">
        <v>29</v>
      </c>
      <c r="I22" s="33" t="s">
        <v>389</v>
      </c>
      <c r="J22" s="12">
        <f t="shared" ca="1" si="0"/>
        <v>406</v>
      </c>
      <c r="K22" s="12" t="str">
        <f t="shared" si="1"/>
        <v>November</v>
      </c>
      <c r="L22" s="12" t="str">
        <f t="shared" ca="1" si="2"/>
        <v>DUE</v>
      </c>
    </row>
    <row r="23" spans="2:12" ht="16.5" thickTop="1" thickBot="1" x14ac:dyDescent="0.3">
      <c r="B23" s="7">
        <v>22</v>
      </c>
      <c r="C23" s="5">
        <v>44599</v>
      </c>
      <c r="D23" s="9" t="s">
        <v>95</v>
      </c>
      <c r="E23" s="9" t="s">
        <v>384</v>
      </c>
      <c r="F23" s="9" t="s">
        <v>96</v>
      </c>
      <c r="G23" s="9" t="s">
        <v>199</v>
      </c>
      <c r="H23" s="9" t="s">
        <v>390</v>
      </c>
      <c r="I23" s="33" t="s">
        <v>389</v>
      </c>
      <c r="J23" s="12">
        <f t="shared" ca="1" si="0"/>
        <v>402</v>
      </c>
      <c r="K23" s="12" t="str">
        <f t="shared" si="1"/>
        <v>November</v>
      </c>
      <c r="L23" s="12" t="str">
        <f t="shared" ca="1" si="2"/>
        <v>DUE</v>
      </c>
    </row>
    <row r="24" spans="2:12" ht="16.5" thickTop="1" thickBot="1" x14ac:dyDescent="0.3">
      <c r="B24" s="7">
        <v>23</v>
      </c>
      <c r="C24" s="5">
        <v>44599</v>
      </c>
      <c r="D24" s="9" t="s">
        <v>95</v>
      </c>
      <c r="E24" s="9" t="s">
        <v>384</v>
      </c>
      <c r="F24" s="9" t="s">
        <v>97</v>
      </c>
      <c r="G24" s="9" t="s">
        <v>199</v>
      </c>
      <c r="H24" s="9" t="s">
        <v>390</v>
      </c>
      <c r="I24" s="33" t="s">
        <v>389</v>
      </c>
      <c r="J24" s="12">
        <f t="shared" ca="1" si="0"/>
        <v>402</v>
      </c>
      <c r="K24" s="12" t="str">
        <f t="shared" si="1"/>
        <v>November</v>
      </c>
      <c r="L24" s="12" t="str">
        <f t="shared" ca="1" si="2"/>
        <v>DUE</v>
      </c>
    </row>
    <row r="25" spans="2:12" ht="16.5" thickTop="1" thickBot="1" x14ac:dyDescent="0.3">
      <c r="B25" s="7">
        <v>24</v>
      </c>
      <c r="C25" s="5">
        <v>44600</v>
      </c>
      <c r="D25" s="9" t="s">
        <v>98</v>
      </c>
      <c r="E25" s="9" t="s">
        <v>384</v>
      </c>
      <c r="F25" s="9" t="s">
        <v>99</v>
      </c>
      <c r="G25" s="9" t="s">
        <v>199</v>
      </c>
      <c r="H25" s="9" t="s">
        <v>82</v>
      </c>
      <c r="I25" s="33" t="s">
        <v>389</v>
      </c>
      <c r="J25" s="12">
        <f t="shared" ca="1" si="0"/>
        <v>401</v>
      </c>
      <c r="K25" s="12" t="str">
        <f t="shared" si="1"/>
        <v>November</v>
      </c>
      <c r="L25" s="12" t="str">
        <f t="shared" ca="1" si="2"/>
        <v>DUE</v>
      </c>
    </row>
    <row r="26" spans="2:12" ht="16.5" thickTop="1" thickBot="1" x14ac:dyDescent="0.3">
      <c r="B26" s="7">
        <v>25</v>
      </c>
      <c r="C26" s="5">
        <v>44601</v>
      </c>
      <c r="D26" s="9" t="s">
        <v>78</v>
      </c>
      <c r="E26" s="9" t="s">
        <v>384</v>
      </c>
      <c r="F26" s="9" t="s">
        <v>100</v>
      </c>
      <c r="G26" s="9" t="s">
        <v>12</v>
      </c>
      <c r="H26" s="18" t="s">
        <v>180</v>
      </c>
      <c r="I26" s="33" t="s">
        <v>389</v>
      </c>
      <c r="J26" s="12">
        <f t="shared" ca="1" si="0"/>
        <v>400</v>
      </c>
      <c r="K26" s="12" t="str">
        <f t="shared" si="1"/>
        <v>November</v>
      </c>
      <c r="L26" s="12" t="str">
        <f t="shared" ca="1" si="2"/>
        <v>DUE</v>
      </c>
    </row>
    <row r="27" spans="2:12" ht="16.5" thickTop="1" thickBot="1" x14ac:dyDescent="0.3">
      <c r="B27" s="7">
        <v>26</v>
      </c>
      <c r="C27" s="5">
        <v>44607</v>
      </c>
      <c r="D27" s="9" t="s">
        <v>104</v>
      </c>
      <c r="E27" s="9" t="s">
        <v>384</v>
      </c>
      <c r="F27" s="9" t="s">
        <v>105</v>
      </c>
      <c r="G27" s="9" t="s">
        <v>36</v>
      </c>
      <c r="H27" s="9" t="s">
        <v>106</v>
      </c>
      <c r="I27" s="33" t="s">
        <v>389</v>
      </c>
      <c r="J27" s="12">
        <f t="shared" ca="1" si="0"/>
        <v>394</v>
      </c>
      <c r="K27" s="12" t="str">
        <f t="shared" si="1"/>
        <v>November</v>
      </c>
      <c r="L27" s="12" t="str">
        <f t="shared" ca="1" si="2"/>
        <v>DUE</v>
      </c>
    </row>
    <row r="28" spans="2:12" ht="16.5" thickTop="1" thickBot="1" x14ac:dyDescent="0.3">
      <c r="B28" s="7">
        <v>27</v>
      </c>
      <c r="C28" s="5">
        <v>44607</v>
      </c>
      <c r="D28" s="9" t="s">
        <v>44</v>
      </c>
      <c r="E28" s="9" t="s">
        <v>384</v>
      </c>
      <c r="F28" s="9" t="s">
        <v>107</v>
      </c>
      <c r="G28" s="9" t="s">
        <v>58</v>
      </c>
      <c r="H28" s="9" t="s">
        <v>29</v>
      </c>
      <c r="I28" s="33" t="s">
        <v>389</v>
      </c>
      <c r="J28" s="12">
        <f t="shared" ca="1" si="0"/>
        <v>394</v>
      </c>
      <c r="K28" s="12" t="str">
        <f t="shared" si="1"/>
        <v>November</v>
      </c>
      <c r="L28" s="12" t="str">
        <f t="shared" ca="1" si="2"/>
        <v>DUE</v>
      </c>
    </row>
    <row r="29" spans="2:12" ht="16.5" thickTop="1" thickBot="1" x14ac:dyDescent="0.3">
      <c r="B29" s="7">
        <v>28</v>
      </c>
      <c r="C29" s="5">
        <v>44610</v>
      </c>
      <c r="D29" s="9" t="s">
        <v>110</v>
      </c>
      <c r="E29" s="9" t="s">
        <v>384</v>
      </c>
      <c r="F29" s="9" t="s">
        <v>111</v>
      </c>
      <c r="G29" s="9" t="s">
        <v>36</v>
      </c>
      <c r="H29" s="9" t="s">
        <v>36</v>
      </c>
      <c r="I29" s="33" t="s">
        <v>389</v>
      </c>
      <c r="J29" s="12">
        <f t="shared" ca="1" si="0"/>
        <v>391</v>
      </c>
      <c r="K29" s="12" t="str">
        <f t="shared" si="1"/>
        <v>November</v>
      </c>
      <c r="L29" s="12" t="str">
        <f t="shared" ca="1" si="2"/>
        <v>DUE</v>
      </c>
    </row>
    <row r="30" spans="2:12" ht="16.5" thickTop="1" thickBot="1" x14ac:dyDescent="0.3">
      <c r="B30" s="7">
        <v>29</v>
      </c>
      <c r="C30" s="5">
        <v>44620</v>
      </c>
      <c r="D30" s="9" t="s">
        <v>84</v>
      </c>
      <c r="E30" s="9" t="s">
        <v>384</v>
      </c>
      <c r="F30" s="9" t="s">
        <v>109</v>
      </c>
      <c r="G30" s="9" t="s">
        <v>208</v>
      </c>
      <c r="H30" s="9" t="s">
        <v>37</v>
      </c>
      <c r="I30" s="33" t="s">
        <v>389</v>
      </c>
      <c r="J30" s="12">
        <f t="shared" ca="1" si="0"/>
        <v>381</v>
      </c>
      <c r="K30" s="12" t="str">
        <f t="shared" si="1"/>
        <v>November</v>
      </c>
      <c r="L30" s="12" t="str">
        <f t="shared" ca="1" si="2"/>
        <v>DUE</v>
      </c>
    </row>
    <row r="31" spans="2:12" ht="16.5" thickTop="1" thickBot="1" x14ac:dyDescent="0.3">
      <c r="B31" s="7">
        <v>30</v>
      </c>
      <c r="C31" s="5">
        <v>44621</v>
      </c>
      <c r="D31" s="9" t="s">
        <v>114</v>
      </c>
      <c r="E31" s="9" t="s">
        <v>384</v>
      </c>
      <c r="F31" s="9" t="s">
        <v>115</v>
      </c>
      <c r="G31" s="9" t="s">
        <v>12</v>
      </c>
      <c r="H31" s="17" t="s">
        <v>33</v>
      </c>
      <c r="I31" s="33" t="s">
        <v>391</v>
      </c>
      <c r="J31" s="12">
        <f t="shared" ca="1" si="0"/>
        <v>380</v>
      </c>
      <c r="K31" s="12" t="str">
        <f t="shared" si="1"/>
        <v>December</v>
      </c>
      <c r="L31" s="12" t="str">
        <f t="shared" ca="1" si="2"/>
        <v>DUE</v>
      </c>
    </row>
    <row r="32" spans="2:12" ht="16.5" thickTop="1" thickBot="1" x14ac:dyDescent="0.3">
      <c r="B32" s="7">
        <v>31</v>
      </c>
      <c r="C32" s="5">
        <v>44621</v>
      </c>
      <c r="D32" s="9" t="s">
        <v>114</v>
      </c>
      <c r="E32" s="9" t="s">
        <v>384</v>
      </c>
      <c r="F32" s="9" t="s">
        <v>116</v>
      </c>
      <c r="G32" s="9" t="s">
        <v>199</v>
      </c>
      <c r="H32" s="9" t="s">
        <v>390</v>
      </c>
      <c r="I32" s="33" t="s">
        <v>391</v>
      </c>
      <c r="J32" s="12">
        <f t="shared" ca="1" si="0"/>
        <v>380</v>
      </c>
      <c r="K32" s="12" t="str">
        <f t="shared" si="1"/>
        <v>December</v>
      </c>
      <c r="L32" s="12" t="str">
        <f t="shared" ca="1" si="2"/>
        <v>DUE</v>
      </c>
    </row>
    <row r="33" spans="2:12" ht="16.5" thickTop="1" thickBot="1" x14ac:dyDescent="0.3">
      <c r="B33" s="7">
        <v>32</v>
      </c>
      <c r="C33" s="5">
        <v>44621</v>
      </c>
      <c r="D33" s="9" t="s">
        <v>95</v>
      </c>
      <c r="E33" s="9" t="s">
        <v>384</v>
      </c>
      <c r="F33" s="9" t="s">
        <v>117</v>
      </c>
      <c r="G33" s="9" t="s">
        <v>36</v>
      </c>
      <c r="H33" s="9" t="s">
        <v>118</v>
      </c>
      <c r="I33" s="33" t="s">
        <v>391</v>
      </c>
      <c r="J33" s="12">
        <f t="shared" ca="1" si="0"/>
        <v>380</v>
      </c>
      <c r="K33" s="12" t="str">
        <f t="shared" si="1"/>
        <v>December</v>
      </c>
      <c r="L33" s="12" t="str">
        <f t="shared" ca="1" si="2"/>
        <v>DUE</v>
      </c>
    </row>
    <row r="34" spans="2:12" ht="16.5" thickTop="1" thickBot="1" x14ac:dyDescent="0.3">
      <c r="B34" s="7">
        <v>33</v>
      </c>
      <c r="C34" s="5">
        <v>44621</v>
      </c>
      <c r="D34" s="9" t="s">
        <v>120</v>
      </c>
      <c r="E34" s="9" t="s">
        <v>384</v>
      </c>
      <c r="F34" s="9" t="s">
        <v>35</v>
      </c>
      <c r="G34" s="9" t="s">
        <v>36</v>
      </c>
      <c r="H34" s="9" t="s">
        <v>118</v>
      </c>
      <c r="I34" s="33" t="s">
        <v>391</v>
      </c>
      <c r="J34" s="12">
        <f t="shared" ca="1" si="0"/>
        <v>380</v>
      </c>
      <c r="K34" s="12" t="str">
        <f t="shared" si="1"/>
        <v>December</v>
      </c>
      <c r="L34" s="12" t="str">
        <f t="shared" ca="1" si="2"/>
        <v>DUE</v>
      </c>
    </row>
    <row r="35" spans="2:12" ht="16.5" thickTop="1" thickBot="1" x14ac:dyDescent="0.3">
      <c r="B35" s="7">
        <v>34</v>
      </c>
      <c r="C35" s="5">
        <v>44621</v>
      </c>
      <c r="D35" s="9" t="s">
        <v>121</v>
      </c>
      <c r="E35" s="9" t="s">
        <v>384</v>
      </c>
      <c r="F35" s="9" t="s">
        <v>122</v>
      </c>
      <c r="G35" s="9" t="s">
        <v>36</v>
      </c>
      <c r="H35" s="9" t="s">
        <v>118</v>
      </c>
      <c r="I35" s="33" t="s">
        <v>391</v>
      </c>
      <c r="J35" s="12">
        <f t="shared" ca="1" si="0"/>
        <v>380</v>
      </c>
      <c r="K35" s="12" t="str">
        <f t="shared" si="1"/>
        <v>December</v>
      </c>
      <c r="L35" s="12" t="str">
        <f t="shared" ca="1" si="2"/>
        <v>DUE</v>
      </c>
    </row>
    <row r="36" spans="2:12" ht="16.5" thickTop="1" thickBot="1" x14ac:dyDescent="0.3">
      <c r="B36" s="7">
        <v>35</v>
      </c>
      <c r="C36" s="5">
        <v>44621</v>
      </c>
      <c r="D36" s="9" t="s">
        <v>95</v>
      </c>
      <c r="E36" s="9" t="s">
        <v>384</v>
      </c>
      <c r="F36" s="9" t="s">
        <v>123</v>
      </c>
      <c r="G36" s="9" t="s">
        <v>36</v>
      </c>
      <c r="H36" s="9" t="s">
        <v>118</v>
      </c>
      <c r="I36" s="33" t="s">
        <v>391</v>
      </c>
      <c r="J36" s="12">
        <f t="shared" ca="1" si="0"/>
        <v>380</v>
      </c>
      <c r="K36" s="12" t="str">
        <f t="shared" si="1"/>
        <v>December</v>
      </c>
      <c r="L36" s="12" t="str">
        <f t="shared" ca="1" si="2"/>
        <v>DUE</v>
      </c>
    </row>
    <row r="37" spans="2:12" ht="16.5" thickTop="1" thickBot="1" x14ac:dyDescent="0.3">
      <c r="B37" s="7">
        <v>36</v>
      </c>
      <c r="C37" s="5">
        <v>44621</v>
      </c>
      <c r="D37" s="9" t="s">
        <v>124</v>
      </c>
      <c r="E37" s="9" t="s">
        <v>384</v>
      </c>
      <c r="F37" s="9" t="s">
        <v>125</v>
      </c>
      <c r="G37" s="9" t="s">
        <v>36</v>
      </c>
      <c r="H37" s="9" t="s">
        <v>118</v>
      </c>
      <c r="I37" s="33" t="s">
        <v>391</v>
      </c>
      <c r="J37" s="12">
        <f t="shared" ca="1" si="0"/>
        <v>380</v>
      </c>
      <c r="K37" s="12" t="str">
        <f t="shared" si="1"/>
        <v>December</v>
      </c>
      <c r="L37" s="12" t="str">
        <f t="shared" ca="1" si="2"/>
        <v>DUE</v>
      </c>
    </row>
    <row r="38" spans="2:12" ht="16.5" thickTop="1" thickBot="1" x14ac:dyDescent="0.3">
      <c r="B38" s="7">
        <v>37</v>
      </c>
      <c r="C38" s="5">
        <v>44629</v>
      </c>
      <c r="D38" s="9" t="s">
        <v>126</v>
      </c>
      <c r="E38" s="9" t="s">
        <v>384</v>
      </c>
      <c r="F38" s="9" t="s">
        <v>127</v>
      </c>
      <c r="G38" s="9" t="s">
        <v>16</v>
      </c>
      <c r="H38" s="9" t="s">
        <v>30</v>
      </c>
      <c r="I38" s="33" t="s">
        <v>391</v>
      </c>
      <c r="J38" s="12">
        <f t="shared" ca="1" si="0"/>
        <v>372</v>
      </c>
      <c r="K38" s="12" t="str">
        <f t="shared" si="1"/>
        <v>December</v>
      </c>
      <c r="L38" s="12" t="str">
        <f t="shared" ca="1" si="2"/>
        <v>DUE</v>
      </c>
    </row>
    <row r="39" spans="2:12" ht="16.5" thickTop="1" thickBot="1" x14ac:dyDescent="0.3">
      <c r="B39" s="7">
        <v>38</v>
      </c>
      <c r="C39" s="5">
        <v>44635</v>
      </c>
      <c r="D39" s="9" t="s">
        <v>130</v>
      </c>
      <c r="E39" s="9" t="s">
        <v>384</v>
      </c>
      <c r="F39" s="9" t="s">
        <v>113</v>
      </c>
      <c r="G39" s="9" t="s">
        <v>208</v>
      </c>
      <c r="H39" s="9" t="s">
        <v>37</v>
      </c>
      <c r="I39" s="33" t="s">
        <v>391</v>
      </c>
      <c r="J39" s="12">
        <f t="shared" ca="1" si="0"/>
        <v>366</v>
      </c>
      <c r="K39" s="12" t="str">
        <f>TEXT((EOMONTH(C39,9)),"mmmm")</f>
        <v>December</v>
      </c>
      <c r="L39" s="12" t="str">
        <f t="shared" ca="1" si="2"/>
        <v>DUE</v>
      </c>
    </row>
    <row r="40" spans="2:12" ht="16.5" thickTop="1" thickBot="1" x14ac:dyDescent="0.3">
      <c r="B40" s="7">
        <v>39</v>
      </c>
      <c r="C40" s="5">
        <v>44636</v>
      </c>
      <c r="D40" s="9" t="s">
        <v>392</v>
      </c>
      <c r="E40" s="9" t="s">
        <v>384</v>
      </c>
      <c r="F40" s="9" t="s">
        <v>131</v>
      </c>
      <c r="G40" s="9" t="s">
        <v>58</v>
      </c>
      <c r="H40" s="16" t="s">
        <v>13</v>
      </c>
      <c r="I40" s="33" t="s">
        <v>391</v>
      </c>
      <c r="J40" s="12">
        <f t="shared" ca="1" si="0"/>
        <v>365</v>
      </c>
      <c r="K40" s="12" t="str">
        <f t="shared" si="1"/>
        <v>December</v>
      </c>
      <c r="L40" s="12" t="str">
        <f t="shared" ca="1" si="2"/>
        <v>DUE</v>
      </c>
    </row>
    <row r="41" spans="2:12" ht="16.5" thickTop="1" thickBot="1" x14ac:dyDescent="0.3">
      <c r="B41" s="7">
        <v>40</v>
      </c>
      <c r="C41" s="5">
        <v>44648</v>
      </c>
      <c r="D41" s="9" t="s">
        <v>134</v>
      </c>
      <c r="E41" s="9" t="s">
        <v>384</v>
      </c>
      <c r="F41" s="9" t="s">
        <v>135</v>
      </c>
      <c r="G41" s="9" t="s">
        <v>16</v>
      </c>
      <c r="H41" s="9" t="s">
        <v>133</v>
      </c>
      <c r="I41" s="33" t="s">
        <v>391</v>
      </c>
      <c r="J41" s="12">
        <f t="shared" ca="1" si="0"/>
        <v>353</v>
      </c>
      <c r="K41" s="12" t="str">
        <f t="shared" si="1"/>
        <v>December</v>
      </c>
      <c r="L41" s="12" t="str">
        <f t="shared" ca="1" si="2"/>
        <v>DUE</v>
      </c>
    </row>
    <row r="42" spans="2:12" ht="16.5" thickTop="1" thickBot="1" x14ac:dyDescent="0.3">
      <c r="B42" s="7">
        <v>41</v>
      </c>
      <c r="C42" s="5">
        <v>44652</v>
      </c>
      <c r="D42" s="9" t="s">
        <v>393</v>
      </c>
      <c r="E42" s="9" t="s">
        <v>384</v>
      </c>
      <c r="F42" s="9" t="s">
        <v>137</v>
      </c>
      <c r="G42" s="9" t="s">
        <v>199</v>
      </c>
      <c r="H42" s="9" t="s">
        <v>11</v>
      </c>
      <c r="I42" s="33" t="s">
        <v>394</v>
      </c>
      <c r="J42" s="12">
        <f t="shared" ca="1" si="0"/>
        <v>349</v>
      </c>
      <c r="K42" s="12" t="str">
        <f t="shared" si="1"/>
        <v>January</v>
      </c>
      <c r="L42" s="12" t="str">
        <f t="shared" ca="1" si="2"/>
        <v>DUE</v>
      </c>
    </row>
    <row r="43" spans="2:12" ht="16.5" thickTop="1" thickBot="1" x14ac:dyDescent="0.3">
      <c r="B43" s="7">
        <v>42</v>
      </c>
      <c r="C43" s="5">
        <v>44656</v>
      </c>
      <c r="D43" s="9" t="s">
        <v>395</v>
      </c>
      <c r="E43" s="9" t="s">
        <v>384</v>
      </c>
      <c r="F43" s="9" t="s">
        <v>142</v>
      </c>
      <c r="G43" s="9" t="s">
        <v>12</v>
      </c>
      <c r="H43" s="13" t="s">
        <v>138</v>
      </c>
      <c r="I43" s="33" t="s">
        <v>394</v>
      </c>
      <c r="J43" s="12">
        <f t="shared" ca="1" si="0"/>
        <v>345</v>
      </c>
      <c r="K43" s="12" t="str">
        <f t="shared" si="1"/>
        <v>January</v>
      </c>
      <c r="L43" s="12" t="str">
        <f t="shared" ca="1" si="2"/>
        <v>DUE</v>
      </c>
    </row>
    <row r="44" spans="2:12" ht="16.5" thickTop="1" thickBot="1" x14ac:dyDescent="0.3">
      <c r="B44" s="7">
        <v>43</v>
      </c>
      <c r="C44" s="5">
        <v>44656</v>
      </c>
      <c r="D44" s="9" t="s">
        <v>155</v>
      </c>
      <c r="E44" s="9" t="s">
        <v>384</v>
      </c>
      <c r="F44" s="9" t="s">
        <v>144</v>
      </c>
      <c r="G44" s="9" t="s">
        <v>58</v>
      </c>
      <c r="H44" s="9" t="s">
        <v>145</v>
      </c>
      <c r="I44" s="33" t="s">
        <v>394</v>
      </c>
      <c r="J44" s="12">
        <f t="shared" ca="1" si="0"/>
        <v>345</v>
      </c>
      <c r="K44" s="12" t="str">
        <f t="shared" si="1"/>
        <v>January</v>
      </c>
      <c r="L44" s="12" t="str">
        <f t="shared" ca="1" si="2"/>
        <v>DUE</v>
      </c>
    </row>
    <row r="45" spans="2:12" ht="16.5" thickTop="1" thickBot="1" x14ac:dyDescent="0.3">
      <c r="B45" s="7">
        <v>44</v>
      </c>
      <c r="C45" s="8">
        <v>44656</v>
      </c>
      <c r="D45" s="9" t="s">
        <v>396</v>
      </c>
      <c r="E45" s="9" t="s">
        <v>384</v>
      </c>
      <c r="F45" s="9" t="s">
        <v>146</v>
      </c>
      <c r="G45" s="9" t="s">
        <v>12</v>
      </c>
      <c r="H45" s="14" t="s">
        <v>397</v>
      </c>
      <c r="I45" s="33" t="s">
        <v>394</v>
      </c>
      <c r="J45" s="12">
        <f t="shared" ca="1" si="0"/>
        <v>345</v>
      </c>
      <c r="K45" s="12" t="str">
        <f t="shared" si="1"/>
        <v>January</v>
      </c>
      <c r="L45" s="12" t="str">
        <f t="shared" ca="1" si="2"/>
        <v>DUE</v>
      </c>
    </row>
    <row r="46" spans="2:12" ht="16.5" thickTop="1" thickBot="1" x14ac:dyDescent="0.3">
      <c r="B46" s="7">
        <v>45</v>
      </c>
      <c r="C46" s="8">
        <v>44656</v>
      </c>
      <c r="D46" s="9" t="s">
        <v>155</v>
      </c>
      <c r="E46" s="9" t="s">
        <v>384</v>
      </c>
      <c r="F46" s="9" t="s">
        <v>147</v>
      </c>
      <c r="G46" s="9" t="s">
        <v>12</v>
      </c>
      <c r="H46" s="15" t="s">
        <v>398</v>
      </c>
      <c r="I46" s="33" t="s">
        <v>394</v>
      </c>
      <c r="J46" s="12">
        <f t="shared" ca="1" si="0"/>
        <v>345</v>
      </c>
      <c r="K46" s="12" t="str">
        <f t="shared" si="1"/>
        <v>January</v>
      </c>
      <c r="L46" s="12" t="str">
        <f t="shared" ca="1" si="2"/>
        <v>DUE</v>
      </c>
    </row>
    <row r="47" spans="2:12" ht="16.5" thickTop="1" thickBot="1" x14ac:dyDescent="0.3">
      <c r="B47" s="7">
        <v>46</v>
      </c>
      <c r="C47" s="8">
        <v>44658</v>
      </c>
      <c r="D47" s="9" t="s">
        <v>149</v>
      </c>
      <c r="E47" s="9" t="s">
        <v>384</v>
      </c>
      <c r="F47" s="9" t="s">
        <v>150</v>
      </c>
      <c r="G47" s="9" t="s">
        <v>12</v>
      </c>
      <c r="H47" s="19" t="s">
        <v>63</v>
      </c>
      <c r="I47" s="33" t="s">
        <v>394</v>
      </c>
      <c r="J47" s="12">
        <f t="shared" ca="1" si="0"/>
        <v>343</v>
      </c>
      <c r="K47" s="12" t="str">
        <f t="shared" si="1"/>
        <v>January</v>
      </c>
      <c r="L47" s="12" t="str">
        <f t="shared" ca="1" si="2"/>
        <v>DUE</v>
      </c>
    </row>
    <row r="48" spans="2:12" ht="16.5" thickTop="1" thickBot="1" x14ac:dyDescent="0.3">
      <c r="B48" s="7">
        <v>47</v>
      </c>
      <c r="C48" s="8">
        <v>44670</v>
      </c>
      <c r="D48" s="9" t="s">
        <v>154</v>
      </c>
      <c r="E48" s="9" t="s">
        <v>384</v>
      </c>
      <c r="F48" s="9" t="s">
        <v>28</v>
      </c>
      <c r="G48" s="9" t="s">
        <v>12</v>
      </c>
      <c r="H48" s="16" t="s">
        <v>89</v>
      </c>
      <c r="I48" s="33" t="s">
        <v>394</v>
      </c>
      <c r="J48" s="12">
        <f t="shared" ca="1" si="0"/>
        <v>331</v>
      </c>
      <c r="K48" s="12" t="str">
        <f t="shared" si="1"/>
        <v>January</v>
      </c>
      <c r="L48" s="12" t="str">
        <f t="shared" ca="1" si="2"/>
        <v>DUE</v>
      </c>
    </row>
    <row r="49" spans="2:12" ht="16.5" thickTop="1" thickBot="1" x14ac:dyDescent="0.3">
      <c r="B49" s="7">
        <v>48</v>
      </c>
      <c r="C49" s="8">
        <v>44670</v>
      </c>
      <c r="D49" s="9" t="s">
        <v>155</v>
      </c>
      <c r="E49" s="9" t="s">
        <v>384</v>
      </c>
      <c r="F49" s="9" t="s">
        <v>108</v>
      </c>
      <c r="G49" s="9" t="s">
        <v>12</v>
      </c>
      <c r="H49" s="16" t="s">
        <v>13</v>
      </c>
      <c r="I49" s="33" t="s">
        <v>394</v>
      </c>
      <c r="J49" s="12">
        <f t="shared" ca="1" si="0"/>
        <v>331</v>
      </c>
      <c r="K49" s="12" t="str">
        <f t="shared" si="1"/>
        <v>January</v>
      </c>
      <c r="L49" s="12" t="str">
        <f t="shared" ca="1" si="2"/>
        <v>DUE</v>
      </c>
    </row>
    <row r="50" spans="2:12" ht="16.5" thickTop="1" thickBot="1" x14ac:dyDescent="0.3">
      <c r="B50" s="7">
        <v>49</v>
      </c>
      <c r="C50" s="8">
        <v>44671</v>
      </c>
      <c r="D50" s="9" t="s">
        <v>155</v>
      </c>
      <c r="E50" s="9" t="s">
        <v>384</v>
      </c>
      <c r="F50" s="9" t="s">
        <v>60</v>
      </c>
      <c r="G50" s="9" t="s">
        <v>12</v>
      </c>
      <c r="H50" s="9" t="s">
        <v>29</v>
      </c>
      <c r="I50" s="33" t="s">
        <v>394</v>
      </c>
      <c r="J50" s="12">
        <f t="shared" ca="1" si="0"/>
        <v>330</v>
      </c>
      <c r="K50" s="12" t="str">
        <f t="shared" si="1"/>
        <v>January</v>
      </c>
      <c r="L50" s="12" t="str">
        <f t="shared" ca="1" si="2"/>
        <v>DUE</v>
      </c>
    </row>
    <row r="51" spans="2:12" ht="16.5" thickTop="1" thickBot="1" x14ac:dyDescent="0.3">
      <c r="B51" s="7">
        <v>50</v>
      </c>
      <c r="C51" s="8">
        <v>44689</v>
      </c>
      <c r="D51" s="9" t="s">
        <v>114</v>
      </c>
      <c r="E51" s="9" t="s">
        <v>384</v>
      </c>
      <c r="F51" s="9" t="s">
        <v>122</v>
      </c>
      <c r="G51" s="9" t="s">
        <v>36</v>
      </c>
      <c r="H51" s="9" t="s">
        <v>36</v>
      </c>
      <c r="I51" s="33" t="s">
        <v>399</v>
      </c>
      <c r="J51" s="12">
        <f t="shared" ca="1" si="0"/>
        <v>312</v>
      </c>
      <c r="K51" s="12" t="str">
        <f t="shared" si="1"/>
        <v>February</v>
      </c>
      <c r="L51" s="12" t="str">
        <f t="shared" ca="1" si="2"/>
        <v>DUE</v>
      </c>
    </row>
    <row r="52" spans="2:12" ht="16.5" thickTop="1" thickBot="1" x14ac:dyDescent="0.3">
      <c r="B52" s="7">
        <v>51</v>
      </c>
      <c r="C52" s="8">
        <v>44690</v>
      </c>
      <c r="D52" s="9" t="s">
        <v>162</v>
      </c>
      <c r="E52" s="9" t="s">
        <v>384</v>
      </c>
      <c r="F52" s="9" t="s">
        <v>163</v>
      </c>
      <c r="G52" s="9" t="s">
        <v>36</v>
      </c>
      <c r="H52" s="9" t="s">
        <v>164</v>
      </c>
      <c r="I52" s="33" t="s">
        <v>399</v>
      </c>
      <c r="J52" s="12">
        <f t="shared" ca="1" si="0"/>
        <v>311</v>
      </c>
      <c r="K52" s="12" t="str">
        <f t="shared" si="1"/>
        <v>February</v>
      </c>
      <c r="L52" s="12" t="str">
        <f t="shared" ca="1" si="2"/>
        <v>DUE</v>
      </c>
    </row>
    <row r="53" spans="2:12" ht="16.5" thickTop="1" thickBot="1" x14ac:dyDescent="0.3">
      <c r="B53" s="7">
        <v>52</v>
      </c>
      <c r="C53" s="8">
        <v>44690</v>
      </c>
      <c r="D53" s="9" t="s">
        <v>24</v>
      </c>
      <c r="E53" s="9" t="s">
        <v>384</v>
      </c>
      <c r="F53" s="9" t="s">
        <v>165</v>
      </c>
      <c r="G53" s="9" t="s">
        <v>58</v>
      </c>
      <c r="H53" s="9" t="s">
        <v>59</v>
      </c>
      <c r="I53" s="33" t="s">
        <v>399</v>
      </c>
      <c r="J53" s="12">
        <f t="shared" ca="1" si="0"/>
        <v>311</v>
      </c>
      <c r="K53" s="12" t="str">
        <f t="shared" si="1"/>
        <v>February</v>
      </c>
      <c r="L53" s="12" t="str">
        <f t="shared" ca="1" si="2"/>
        <v>DUE</v>
      </c>
    </row>
    <row r="54" spans="2:12" ht="16.5" thickTop="1" thickBot="1" x14ac:dyDescent="0.3">
      <c r="B54" s="7">
        <v>53</v>
      </c>
      <c r="C54" s="8">
        <v>44690</v>
      </c>
      <c r="D54" s="9" t="s">
        <v>166</v>
      </c>
      <c r="E54" s="9" t="s">
        <v>384</v>
      </c>
      <c r="F54" s="9" t="s">
        <v>167</v>
      </c>
      <c r="G54" s="9" t="s">
        <v>12</v>
      </c>
      <c r="H54" s="9" t="s">
        <v>29</v>
      </c>
      <c r="I54" s="33" t="s">
        <v>399</v>
      </c>
      <c r="J54" s="12">
        <f t="shared" ca="1" si="0"/>
        <v>311</v>
      </c>
      <c r="K54" s="12" t="str">
        <f t="shared" si="1"/>
        <v>February</v>
      </c>
      <c r="L54" s="12" t="str">
        <f t="shared" ca="1" si="2"/>
        <v>DUE</v>
      </c>
    </row>
    <row r="55" spans="2:12" ht="16.5" thickTop="1" thickBot="1" x14ac:dyDescent="0.3">
      <c r="B55" s="7">
        <v>54</v>
      </c>
      <c r="C55" s="8">
        <v>44690</v>
      </c>
      <c r="D55" s="9" t="s">
        <v>168</v>
      </c>
      <c r="E55" s="9" t="s">
        <v>384</v>
      </c>
      <c r="F55" s="9" t="s">
        <v>169</v>
      </c>
      <c r="G55" s="9" t="s">
        <v>12</v>
      </c>
      <c r="H55" s="9" t="s">
        <v>29</v>
      </c>
      <c r="I55" s="33" t="s">
        <v>399</v>
      </c>
      <c r="J55" s="12">
        <f t="shared" ca="1" si="0"/>
        <v>311</v>
      </c>
      <c r="K55" s="12" t="str">
        <f t="shared" si="1"/>
        <v>February</v>
      </c>
      <c r="L55" s="12" t="str">
        <f t="shared" ca="1" si="2"/>
        <v>DUE</v>
      </c>
    </row>
    <row r="56" spans="2:12" ht="16.5" thickTop="1" thickBot="1" x14ac:dyDescent="0.3">
      <c r="B56" s="7">
        <v>55</v>
      </c>
      <c r="C56" s="8">
        <v>44698</v>
      </c>
      <c r="D56" s="9" t="s">
        <v>170</v>
      </c>
      <c r="E56" s="9" t="s">
        <v>384</v>
      </c>
      <c r="F56" s="9" t="s">
        <v>171</v>
      </c>
      <c r="G56" s="9" t="s">
        <v>58</v>
      </c>
      <c r="H56" s="9" t="s">
        <v>58</v>
      </c>
      <c r="I56" s="33" t="s">
        <v>399</v>
      </c>
      <c r="J56" s="12">
        <f t="shared" ca="1" si="0"/>
        <v>303</v>
      </c>
      <c r="K56" s="12" t="str">
        <f t="shared" si="1"/>
        <v>February</v>
      </c>
      <c r="L56" s="12" t="str">
        <f t="shared" ca="1" si="2"/>
        <v>DUE</v>
      </c>
    </row>
    <row r="57" spans="2:12" ht="16.5" thickTop="1" thickBot="1" x14ac:dyDescent="0.3">
      <c r="B57" s="7">
        <v>56</v>
      </c>
      <c r="C57" s="8">
        <v>44708</v>
      </c>
      <c r="D57" s="9" t="s">
        <v>170</v>
      </c>
      <c r="E57" s="9" t="s">
        <v>384</v>
      </c>
      <c r="F57" s="9" t="s">
        <v>88</v>
      </c>
      <c r="G57" s="9" t="s">
        <v>58</v>
      </c>
      <c r="H57" s="9" t="s">
        <v>89</v>
      </c>
      <c r="I57" s="33" t="s">
        <v>399</v>
      </c>
      <c r="J57" s="12">
        <f t="shared" ca="1" si="0"/>
        <v>293</v>
      </c>
      <c r="K57" s="12" t="str">
        <f t="shared" si="1"/>
        <v>February</v>
      </c>
      <c r="L57" s="12" t="str">
        <f t="shared" ca="1" si="2"/>
        <v>DUE</v>
      </c>
    </row>
    <row r="58" spans="2:12" ht="16.5" thickTop="1" thickBot="1" x14ac:dyDescent="0.3">
      <c r="B58" s="7">
        <v>57</v>
      </c>
      <c r="C58" s="8">
        <v>44708</v>
      </c>
      <c r="D58" s="9" t="s">
        <v>149</v>
      </c>
      <c r="E58" s="9" t="s">
        <v>384</v>
      </c>
      <c r="F58" s="9" t="s">
        <v>112</v>
      </c>
      <c r="G58" s="9" t="s">
        <v>27</v>
      </c>
      <c r="H58" s="9" t="s">
        <v>173</v>
      </c>
      <c r="I58" s="33" t="s">
        <v>399</v>
      </c>
      <c r="J58" s="12">
        <f t="shared" ca="1" si="0"/>
        <v>293</v>
      </c>
      <c r="K58" s="12" t="str">
        <f t="shared" si="1"/>
        <v>February</v>
      </c>
      <c r="L58" s="12" t="str">
        <f t="shared" ca="1" si="2"/>
        <v>DUE</v>
      </c>
    </row>
    <row r="59" spans="2:12" ht="16.5" thickTop="1" thickBot="1" x14ac:dyDescent="0.3">
      <c r="B59" s="7">
        <v>58</v>
      </c>
      <c r="C59" s="8">
        <v>44713</v>
      </c>
      <c r="D59" s="9" t="s">
        <v>154</v>
      </c>
      <c r="E59" s="9" t="s">
        <v>384</v>
      </c>
      <c r="F59" s="9" t="s">
        <v>177</v>
      </c>
      <c r="G59" s="9" t="s">
        <v>12</v>
      </c>
      <c r="H59" s="9" t="s">
        <v>29</v>
      </c>
      <c r="I59" s="33" t="s">
        <v>400</v>
      </c>
      <c r="J59" s="12">
        <f t="shared" ca="1" si="0"/>
        <v>288</v>
      </c>
      <c r="K59" s="12" t="str">
        <f t="shared" si="1"/>
        <v>March</v>
      </c>
      <c r="L59" s="12" t="str">
        <f t="shared" ca="1" si="2"/>
        <v>DUE</v>
      </c>
    </row>
    <row r="60" spans="2:12" ht="16.5" thickTop="1" thickBot="1" x14ac:dyDescent="0.3">
      <c r="B60" s="7">
        <v>59</v>
      </c>
      <c r="C60" s="8">
        <v>44713</v>
      </c>
      <c r="D60" s="9" t="s">
        <v>178</v>
      </c>
      <c r="E60" s="9" t="s">
        <v>384</v>
      </c>
      <c r="F60" s="9" t="s">
        <v>176</v>
      </c>
      <c r="G60" s="9" t="s">
        <v>58</v>
      </c>
      <c r="H60" s="9" t="s">
        <v>58</v>
      </c>
      <c r="I60" s="33" t="s">
        <v>400</v>
      </c>
      <c r="J60" s="12">
        <f t="shared" ca="1" si="0"/>
        <v>288</v>
      </c>
      <c r="K60" s="12" t="str">
        <f t="shared" si="1"/>
        <v>March</v>
      </c>
      <c r="L60" s="12" t="str">
        <f t="shared" ca="1" si="2"/>
        <v>DUE</v>
      </c>
    </row>
    <row r="61" spans="2:12" ht="16.5" thickTop="1" thickBot="1" x14ac:dyDescent="0.3">
      <c r="B61" s="7">
        <v>60</v>
      </c>
      <c r="C61" s="8">
        <v>44714</v>
      </c>
      <c r="D61" s="9" t="s">
        <v>179</v>
      </c>
      <c r="E61" s="9" t="s">
        <v>384</v>
      </c>
      <c r="F61" s="9" t="s">
        <v>175</v>
      </c>
      <c r="G61" s="9" t="s">
        <v>208</v>
      </c>
      <c r="H61" s="9" t="s">
        <v>37</v>
      </c>
      <c r="I61" s="33" t="s">
        <v>400</v>
      </c>
      <c r="J61" s="12">
        <f t="shared" ca="1" si="0"/>
        <v>287</v>
      </c>
      <c r="K61" s="12" t="str">
        <f t="shared" si="1"/>
        <v>March</v>
      </c>
      <c r="L61" s="12" t="str">
        <f t="shared" ca="1" si="2"/>
        <v>DUE</v>
      </c>
    </row>
    <row r="62" spans="2:12" ht="16.5" thickTop="1" thickBot="1" x14ac:dyDescent="0.3">
      <c r="B62" s="7">
        <v>61</v>
      </c>
      <c r="C62" s="8">
        <v>44720</v>
      </c>
      <c r="D62" s="9" t="s">
        <v>185</v>
      </c>
      <c r="E62" s="9" t="s">
        <v>384</v>
      </c>
      <c r="F62" s="9" t="s">
        <v>184</v>
      </c>
      <c r="G62" s="9" t="s">
        <v>12</v>
      </c>
      <c r="H62" s="18" t="s">
        <v>180</v>
      </c>
      <c r="I62" s="33" t="s">
        <v>400</v>
      </c>
      <c r="J62" s="12">
        <f t="shared" ca="1" si="0"/>
        <v>281</v>
      </c>
      <c r="K62" s="12" t="str">
        <f t="shared" si="1"/>
        <v>March</v>
      </c>
      <c r="L62" s="12" t="str">
        <f t="shared" ca="1" si="2"/>
        <v>DUE</v>
      </c>
    </row>
    <row r="63" spans="2:12" ht="16.5" thickTop="1" thickBot="1" x14ac:dyDescent="0.3">
      <c r="B63" s="7">
        <v>62</v>
      </c>
      <c r="C63" s="8">
        <v>44721</v>
      </c>
      <c r="D63" s="9" t="s">
        <v>396</v>
      </c>
      <c r="E63" s="9" t="s">
        <v>384</v>
      </c>
      <c r="F63" s="9" t="s">
        <v>186</v>
      </c>
      <c r="G63" s="9" t="s">
        <v>12</v>
      </c>
      <c r="H63" s="9" t="s">
        <v>29</v>
      </c>
      <c r="I63" s="33" t="s">
        <v>400</v>
      </c>
      <c r="J63" s="12">
        <f t="shared" ca="1" si="0"/>
        <v>280</v>
      </c>
      <c r="K63" s="12" t="str">
        <f t="shared" si="1"/>
        <v>March</v>
      </c>
      <c r="L63" s="12" t="str">
        <f t="shared" ca="1" si="2"/>
        <v>DUE</v>
      </c>
    </row>
    <row r="64" spans="2:12" ht="16.5" thickTop="1" thickBot="1" x14ac:dyDescent="0.3">
      <c r="B64" s="7">
        <v>63</v>
      </c>
      <c r="C64" s="8">
        <v>44721</v>
      </c>
      <c r="D64" s="9" t="s">
        <v>187</v>
      </c>
      <c r="E64" s="9" t="s">
        <v>384</v>
      </c>
      <c r="F64" s="9" t="s">
        <v>188</v>
      </c>
      <c r="G64" s="9" t="s">
        <v>12</v>
      </c>
      <c r="H64" s="9" t="s">
        <v>29</v>
      </c>
      <c r="I64" s="33" t="s">
        <v>400</v>
      </c>
      <c r="J64" s="12">
        <f ca="1">DATEDIF(C64,TODAY(),"d")</f>
        <v>280</v>
      </c>
      <c r="K64" s="12" t="str">
        <f t="shared" si="1"/>
        <v>March</v>
      </c>
      <c r="L64" s="12" t="str">
        <f t="shared" ca="1" si="2"/>
        <v>DUE</v>
      </c>
    </row>
    <row r="65" spans="2:12" ht="16.5" thickTop="1" thickBot="1" x14ac:dyDescent="0.3">
      <c r="B65" s="7">
        <v>64</v>
      </c>
      <c r="C65" s="8">
        <v>44733</v>
      </c>
      <c r="D65" s="9" t="s">
        <v>189</v>
      </c>
      <c r="E65" s="9" t="s">
        <v>384</v>
      </c>
      <c r="F65" s="9" t="s">
        <v>99</v>
      </c>
      <c r="G65" s="9" t="s">
        <v>199</v>
      </c>
      <c r="H65" s="9" t="s">
        <v>174</v>
      </c>
      <c r="I65" s="33" t="s">
        <v>400</v>
      </c>
      <c r="J65" s="12">
        <f t="shared" ref="J65:J128" ca="1" si="3">DATEDIF(C65,TODAY(),"d")</f>
        <v>268</v>
      </c>
      <c r="K65" s="12" t="str">
        <f t="shared" si="1"/>
        <v>March</v>
      </c>
      <c r="L65" s="12" t="str">
        <f t="shared" ca="1" si="2"/>
        <v>ACTIVE</v>
      </c>
    </row>
    <row r="66" spans="2:12" ht="16.5" thickTop="1" thickBot="1" x14ac:dyDescent="0.3">
      <c r="B66" s="7">
        <v>65</v>
      </c>
      <c r="C66" s="8">
        <v>44746</v>
      </c>
      <c r="D66" s="9" t="s">
        <v>197</v>
      </c>
      <c r="E66" s="9" t="s">
        <v>384</v>
      </c>
      <c r="F66" s="9" t="s">
        <v>198</v>
      </c>
      <c r="G66" s="9" t="s">
        <v>199</v>
      </c>
      <c r="H66" s="9" t="s">
        <v>11</v>
      </c>
      <c r="I66" s="33" t="s">
        <v>401</v>
      </c>
      <c r="J66" s="12">
        <f t="shared" ca="1" si="3"/>
        <v>255</v>
      </c>
      <c r="K66" s="12" t="str">
        <f t="shared" si="1"/>
        <v>April</v>
      </c>
      <c r="L66" s="12" t="str">
        <f t="shared" ca="1" si="2"/>
        <v>ACTIVE</v>
      </c>
    </row>
    <row r="67" spans="2:12" ht="16.5" thickTop="1" thickBot="1" x14ac:dyDescent="0.3">
      <c r="B67" s="7">
        <v>66</v>
      </c>
      <c r="C67" s="8">
        <v>44746</v>
      </c>
      <c r="D67" s="9" t="s">
        <v>200</v>
      </c>
      <c r="E67" s="9" t="s">
        <v>384</v>
      </c>
      <c r="F67" s="9" t="s">
        <v>201</v>
      </c>
      <c r="G67" s="9" t="s">
        <v>202</v>
      </c>
      <c r="H67" s="9" t="s">
        <v>203</v>
      </c>
      <c r="I67" s="33" t="s">
        <v>401</v>
      </c>
      <c r="J67" s="12">
        <f t="shared" ca="1" si="3"/>
        <v>255</v>
      </c>
      <c r="K67" s="12" t="str">
        <f t="shared" ref="K67:K130" si="4">TEXT((EOMONTH(C67,9)),"mmmm")</f>
        <v>April</v>
      </c>
      <c r="L67" s="12" t="str">
        <f t="shared" ref="L67:L130" ca="1" si="5">IF(DATEDIF(C67,TODAY(),"D")&gt;270,"DUE","ACTIVE")</f>
        <v>ACTIVE</v>
      </c>
    </row>
    <row r="68" spans="2:12" ht="16.5" thickTop="1" thickBot="1" x14ac:dyDescent="0.3">
      <c r="B68" s="7">
        <v>67</v>
      </c>
      <c r="C68" s="8">
        <v>44746</v>
      </c>
      <c r="D68" s="9" t="s">
        <v>200</v>
      </c>
      <c r="E68" s="9" t="s">
        <v>384</v>
      </c>
      <c r="F68" s="9" t="s">
        <v>204</v>
      </c>
      <c r="G68" s="9" t="s">
        <v>202</v>
      </c>
      <c r="H68" s="9" t="s">
        <v>205</v>
      </c>
      <c r="I68" s="33" t="s">
        <v>401</v>
      </c>
      <c r="J68" s="12">
        <f t="shared" ca="1" si="3"/>
        <v>255</v>
      </c>
      <c r="K68" s="12" t="str">
        <f t="shared" si="4"/>
        <v>April</v>
      </c>
      <c r="L68" s="12" t="str">
        <f t="shared" ca="1" si="5"/>
        <v>ACTIVE</v>
      </c>
    </row>
    <row r="69" spans="2:12" ht="16.5" thickTop="1" thickBot="1" x14ac:dyDescent="0.3">
      <c r="B69" s="7">
        <v>68</v>
      </c>
      <c r="C69" s="8">
        <v>44746</v>
      </c>
      <c r="D69" s="9" t="s">
        <v>200</v>
      </c>
      <c r="E69" s="9" t="s">
        <v>384</v>
      </c>
      <c r="F69" s="9" t="s">
        <v>190</v>
      </c>
      <c r="G69" s="9" t="s">
        <v>199</v>
      </c>
      <c r="H69" s="9" t="s">
        <v>206</v>
      </c>
      <c r="I69" s="33" t="s">
        <v>401</v>
      </c>
      <c r="J69" s="12">
        <f t="shared" ca="1" si="3"/>
        <v>255</v>
      </c>
      <c r="K69" s="12" t="str">
        <f t="shared" si="4"/>
        <v>April</v>
      </c>
      <c r="L69" s="12" t="str">
        <f t="shared" ca="1" si="5"/>
        <v>ACTIVE</v>
      </c>
    </row>
    <row r="70" spans="2:12" ht="16.5" thickTop="1" thickBot="1" x14ac:dyDescent="0.3">
      <c r="B70" s="7">
        <v>69</v>
      </c>
      <c r="C70" s="8">
        <v>44746</v>
      </c>
      <c r="D70" s="9" t="s">
        <v>207</v>
      </c>
      <c r="E70" s="9" t="s">
        <v>384</v>
      </c>
      <c r="F70" s="9" t="s">
        <v>175</v>
      </c>
      <c r="G70" s="9" t="s">
        <v>208</v>
      </c>
      <c r="H70" s="9" t="s">
        <v>29</v>
      </c>
      <c r="I70" s="33" t="s">
        <v>401</v>
      </c>
      <c r="J70" s="12">
        <f t="shared" ca="1" si="3"/>
        <v>255</v>
      </c>
      <c r="K70" s="12" t="str">
        <f t="shared" si="4"/>
        <v>April</v>
      </c>
      <c r="L70" s="12" t="str">
        <f t="shared" ca="1" si="5"/>
        <v>ACTIVE</v>
      </c>
    </row>
    <row r="71" spans="2:12" ht="16.5" thickTop="1" thickBot="1" x14ac:dyDescent="0.3">
      <c r="B71" s="7">
        <v>70</v>
      </c>
      <c r="C71" s="8">
        <v>44746</v>
      </c>
      <c r="D71" s="9" t="s">
        <v>197</v>
      </c>
      <c r="E71" s="9" t="s">
        <v>384</v>
      </c>
      <c r="F71" s="9" t="s">
        <v>196</v>
      </c>
      <c r="G71" s="9" t="s">
        <v>202</v>
      </c>
      <c r="H71" s="9" t="s">
        <v>203</v>
      </c>
      <c r="I71" s="33" t="s">
        <v>401</v>
      </c>
      <c r="J71" s="12">
        <f t="shared" ca="1" si="3"/>
        <v>255</v>
      </c>
      <c r="K71" s="12" t="str">
        <f t="shared" si="4"/>
        <v>April</v>
      </c>
      <c r="L71" s="12" t="str">
        <f t="shared" ca="1" si="5"/>
        <v>ACTIVE</v>
      </c>
    </row>
    <row r="72" spans="2:12" ht="16.5" thickTop="1" thickBot="1" x14ac:dyDescent="0.3">
      <c r="B72" s="7">
        <v>71</v>
      </c>
      <c r="C72" s="8">
        <v>44746</v>
      </c>
      <c r="D72" s="9" t="s">
        <v>209</v>
      </c>
      <c r="E72" s="9" t="s">
        <v>384</v>
      </c>
      <c r="F72" s="9" t="s">
        <v>210</v>
      </c>
      <c r="G72" s="9" t="s">
        <v>199</v>
      </c>
      <c r="H72" s="9" t="s">
        <v>206</v>
      </c>
      <c r="I72" s="33" t="s">
        <v>401</v>
      </c>
      <c r="J72" s="12">
        <f t="shared" ca="1" si="3"/>
        <v>255</v>
      </c>
      <c r="K72" s="12" t="str">
        <f t="shared" si="4"/>
        <v>April</v>
      </c>
      <c r="L72" s="12" t="str">
        <f t="shared" ca="1" si="5"/>
        <v>ACTIVE</v>
      </c>
    </row>
    <row r="73" spans="2:12" ht="16.5" thickTop="1" thickBot="1" x14ac:dyDescent="0.3">
      <c r="B73" s="7">
        <v>72</v>
      </c>
      <c r="C73" s="8">
        <v>44746</v>
      </c>
      <c r="D73" s="9" t="s">
        <v>209</v>
      </c>
      <c r="E73" s="9" t="s">
        <v>384</v>
      </c>
      <c r="F73" s="9" t="s">
        <v>129</v>
      </c>
      <c r="G73" s="9" t="s">
        <v>199</v>
      </c>
      <c r="H73" s="9" t="s">
        <v>206</v>
      </c>
      <c r="I73" s="33" t="s">
        <v>401</v>
      </c>
      <c r="J73" s="12">
        <f t="shared" ca="1" si="3"/>
        <v>255</v>
      </c>
      <c r="K73" s="12" t="str">
        <f t="shared" si="4"/>
        <v>April</v>
      </c>
      <c r="L73" s="12" t="str">
        <f t="shared" ca="1" si="5"/>
        <v>ACTIVE</v>
      </c>
    </row>
    <row r="74" spans="2:12" ht="16.5" thickTop="1" thickBot="1" x14ac:dyDescent="0.3">
      <c r="B74" s="7">
        <v>73</v>
      </c>
      <c r="C74" s="8">
        <v>44746</v>
      </c>
      <c r="D74" s="9" t="s">
        <v>200</v>
      </c>
      <c r="E74" s="9" t="s">
        <v>384</v>
      </c>
      <c r="F74" s="9" t="s">
        <v>211</v>
      </c>
      <c r="G74" s="9" t="s">
        <v>199</v>
      </c>
      <c r="H74" s="9" t="s">
        <v>206</v>
      </c>
      <c r="I74" s="33" t="s">
        <v>401</v>
      </c>
      <c r="J74" s="12">
        <f t="shared" ca="1" si="3"/>
        <v>255</v>
      </c>
      <c r="K74" s="12" t="str">
        <f t="shared" si="4"/>
        <v>April</v>
      </c>
      <c r="L74" s="12" t="str">
        <f t="shared" ca="1" si="5"/>
        <v>ACTIVE</v>
      </c>
    </row>
    <row r="75" spans="2:12" ht="16.5" thickTop="1" thickBot="1" x14ac:dyDescent="0.3">
      <c r="B75" s="7">
        <v>74</v>
      </c>
      <c r="C75" s="8">
        <v>44746</v>
      </c>
      <c r="D75" s="9" t="s">
        <v>212</v>
      </c>
      <c r="E75" s="9" t="s">
        <v>384</v>
      </c>
      <c r="F75" s="9" t="s">
        <v>194</v>
      </c>
      <c r="G75" s="9" t="s">
        <v>199</v>
      </c>
      <c r="H75" s="9" t="s">
        <v>206</v>
      </c>
      <c r="I75" s="33" t="s">
        <v>401</v>
      </c>
      <c r="J75" s="12">
        <f t="shared" ca="1" si="3"/>
        <v>255</v>
      </c>
      <c r="K75" s="12" t="str">
        <f t="shared" si="4"/>
        <v>April</v>
      </c>
      <c r="L75" s="12" t="str">
        <f t="shared" ca="1" si="5"/>
        <v>ACTIVE</v>
      </c>
    </row>
    <row r="76" spans="2:12" ht="16.5" thickTop="1" thickBot="1" x14ac:dyDescent="0.3">
      <c r="B76" s="7">
        <v>75</v>
      </c>
      <c r="C76" s="8">
        <v>44746</v>
      </c>
      <c r="D76" s="9" t="s">
        <v>213</v>
      </c>
      <c r="E76" s="9" t="s">
        <v>384</v>
      </c>
      <c r="F76" s="9" t="s">
        <v>65</v>
      </c>
      <c r="G76" s="9" t="s">
        <v>12</v>
      </c>
      <c r="H76" s="9" t="s">
        <v>29</v>
      </c>
      <c r="I76" s="33" t="s">
        <v>401</v>
      </c>
      <c r="J76" s="12">
        <f t="shared" ca="1" si="3"/>
        <v>255</v>
      </c>
      <c r="K76" s="12" t="str">
        <f t="shared" si="4"/>
        <v>April</v>
      </c>
      <c r="L76" s="12" t="str">
        <f t="shared" ca="1" si="5"/>
        <v>ACTIVE</v>
      </c>
    </row>
    <row r="77" spans="2:12" ht="16.5" thickTop="1" thickBot="1" x14ac:dyDescent="0.3">
      <c r="B77" s="7">
        <v>76</v>
      </c>
      <c r="C77" s="8">
        <v>44746</v>
      </c>
      <c r="D77" s="9" t="s">
        <v>200</v>
      </c>
      <c r="E77" s="9" t="s">
        <v>384</v>
      </c>
      <c r="F77" s="9" t="s">
        <v>156</v>
      </c>
      <c r="G77" s="9" t="s">
        <v>208</v>
      </c>
      <c r="H77" s="9" t="s">
        <v>172</v>
      </c>
      <c r="I77" s="33" t="s">
        <v>401</v>
      </c>
      <c r="J77" s="12">
        <f t="shared" ca="1" si="3"/>
        <v>255</v>
      </c>
      <c r="K77" s="12" t="str">
        <f t="shared" si="4"/>
        <v>April</v>
      </c>
      <c r="L77" s="12" t="str">
        <f t="shared" ca="1" si="5"/>
        <v>ACTIVE</v>
      </c>
    </row>
    <row r="78" spans="2:12" ht="16.5" thickTop="1" thickBot="1" x14ac:dyDescent="0.3">
      <c r="B78" s="7">
        <v>77</v>
      </c>
      <c r="C78" s="8">
        <v>44746</v>
      </c>
      <c r="D78" s="9" t="s">
        <v>207</v>
      </c>
      <c r="E78" s="9" t="s">
        <v>384</v>
      </c>
      <c r="F78" s="9" t="s">
        <v>214</v>
      </c>
      <c r="G78" s="9" t="s">
        <v>199</v>
      </c>
      <c r="H78" s="9" t="s">
        <v>215</v>
      </c>
      <c r="I78" s="33" t="s">
        <v>401</v>
      </c>
      <c r="J78" s="12">
        <f t="shared" ca="1" si="3"/>
        <v>255</v>
      </c>
      <c r="K78" s="12" t="str">
        <f t="shared" si="4"/>
        <v>April</v>
      </c>
      <c r="L78" s="12" t="str">
        <f t="shared" ca="1" si="5"/>
        <v>ACTIVE</v>
      </c>
    </row>
    <row r="79" spans="2:12" ht="16.5" thickTop="1" thickBot="1" x14ac:dyDescent="0.3">
      <c r="B79" s="7">
        <v>78</v>
      </c>
      <c r="C79" s="8">
        <v>44746</v>
      </c>
      <c r="D79" s="9" t="s">
        <v>197</v>
      </c>
      <c r="E79" s="9" t="s">
        <v>384</v>
      </c>
      <c r="F79" s="9" t="s">
        <v>216</v>
      </c>
      <c r="G79" s="9" t="s">
        <v>217</v>
      </c>
      <c r="H79" s="9" t="s">
        <v>218</v>
      </c>
      <c r="I79" s="33" t="s">
        <v>401</v>
      </c>
      <c r="J79" s="12">
        <f t="shared" ca="1" si="3"/>
        <v>255</v>
      </c>
      <c r="K79" s="12" t="str">
        <f t="shared" si="4"/>
        <v>April</v>
      </c>
      <c r="L79" s="12" t="str">
        <f t="shared" ca="1" si="5"/>
        <v>ACTIVE</v>
      </c>
    </row>
    <row r="80" spans="2:12" ht="16.5" thickTop="1" thickBot="1" x14ac:dyDescent="0.3">
      <c r="B80" s="7">
        <v>79</v>
      </c>
      <c r="C80" s="8">
        <v>44746</v>
      </c>
      <c r="D80" s="9" t="s">
        <v>197</v>
      </c>
      <c r="E80" s="9" t="s">
        <v>384</v>
      </c>
      <c r="F80" s="9" t="s">
        <v>219</v>
      </c>
      <c r="G80" s="9" t="s">
        <v>220</v>
      </c>
      <c r="H80" s="9" t="s">
        <v>29</v>
      </c>
      <c r="I80" s="33" t="s">
        <v>401</v>
      </c>
      <c r="J80" s="12">
        <f t="shared" ca="1" si="3"/>
        <v>255</v>
      </c>
      <c r="K80" s="12" t="str">
        <f t="shared" si="4"/>
        <v>April</v>
      </c>
      <c r="L80" s="12" t="str">
        <f t="shared" ca="1" si="5"/>
        <v>ACTIVE</v>
      </c>
    </row>
    <row r="81" spans="2:12" ht="16.5" thickTop="1" thickBot="1" x14ac:dyDescent="0.3">
      <c r="B81" s="7">
        <v>80</v>
      </c>
      <c r="C81" s="8">
        <v>44746</v>
      </c>
      <c r="D81" s="9" t="s">
        <v>197</v>
      </c>
      <c r="E81" s="9" t="s">
        <v>384</v>
      </c>
      <c r="F81" s="9" t="s">
        <v>221</v>
      </c>
      <c r="G81" s="9" t="s">
        <v>217</v>
      </c>
      <c r="H81" s="9" t="s">
        <v>222</v>
      </c>
      <c r="I81" s="33" t="s">
        <v>401</v>
      </c>
      <c r="J81" s="12">
        <f t="shared" ca="1" si="3"/>
        <v>255</v>
      </c>
      <c r="K81" s="12" t="str">
        <f t="shared" si="4"/>
        <v>April</v>
      </c>
      <c r="L81" s="12" t="str">
        <f t="shared" ca="1" si="5"/>
        <v>ACTIVE</v>
      </c>
    </row>
    <row r="82" spans="2:12" ht="16.5" thickTop="1" thickBot="1" x14ac:dyDescent="0.3">
      <c r="B82" s="7">
        <v>81</v>
      </c>
      <c r="C82" s="8">
        <v>44746</v>
      </c>
      <c r="D82" s="9" t="s">
        <v>197</v>
      </c>
      <c r="E82" s="9" t="s">
        <v>384</v>
      </c>
      <c r="F82" s="9" t="s">
        <v>223</v>
      </c>
      <c r="G82" s="9" t="s">
        <v>199</v>
      </c>
      <c r="H82" s="9" t="s">
        <v>206</v>
      </c>
      <c r="I82" s="33" t="s">
        <v>401</v>
      </c>
      <c r="J82" s="12">
        <f t="shared" ca="1" si="3"/>
        <v>255</v>
      </c>
      <c r="K82" s="12" t="str">
        <f t="shared" si="4"/>
        <v>April</v>
      </c>
      <c r="L82" s="12" t="str">
        <f t="shared" ca="1" si="5"/>
        <v>ACTIVE</v>
      </c>
    </row>
    <row r="83" spans="2:12" ht="16.5" thickTop="1" thickBot="1" x14ac:dyDescent="0.3">
      <c r="B83" s="7">
        <v>82</v>
      </c>
      <c r="C83" s="8">
        <v>44746</v>
      </c>
      <c r="D83" s="9" t="s">
        <v>212</v>
      </c>
      <c r="E83" s="9" t="s">
        <v>384</v>
      </c>
      <c r="F83" s="9" t="s">
        <v>224</v>
      </c>
      <c r="G83" s="9" t="s">
        <v>202</v>
      </c>
      <c r="H83" s="9" t="s">
        <v>205</v>
      </c>
      <c r="I83" s="33" t="s">
        <v>401</v>
      </c>
      <c r="J83" s="12">
        <f t="shared" ca="1" si="3"/>
        <v>255</v>
      </c>
      <c r="K83" s="12" t="str">
        <f t="shared" si="4"/>
        <v>April</v>
      </c>
      <c r="L83" s="12" t="str">
        <f t="shared" ca="1" si="5"/>
        <v>ACTIVE</v>
      </c>
    </row>
    <row r="84" spans="2:12" ht="16.5" thickTop="1" thickBot="1" x14ac:dyDescent="0.3">
      <c r="B84" s="7">
        <v>83</v>
      </c>
      <c r="C84" s="8">
        <v>44746</v>
      </c>
      <c r="D84" s="9" t="s">
        <v>197</v>
      </c>
      <c r="E84" s="9" t="s">
        <v>384</v>
      </c>
      <c r="F84" s="9" t="s">
        <v>141</v>
      </c>
      <c r="G84" s="9" t="s">
        <v>202</v>
      </c>
      <c r="H84" s="9" t="s">
        <v>205</v>
      </c>
      <c r="I84" s="33" t="s">
        <v>401</v>
      </c>
      <c r="J84" s="12">
        <f t="shared" ca="1" si="3"/>
        <v>255</v>
      </c>
      <c r="K84" s="12" t="str">
        <f t="shared" si="4"/>
        <v>April</v>
      </c>
      <c r="L84" s="12" t="str">
        <f t="shared" ca="1" si="5"/>
        <v>ACTIVE</v>
      </c>
    </row>
    <row r="85" spans="2:12" ht="16.5" thickTop="1" thickBot="1" x14ac:dyDescent="0.3">
      <c r="B85" s="7">
        <v>84</v>
      </c>
      <c r="C85" s="8">
        <v>44747</v>
      </c>
      <c r="D85" s="9" t="s">
        <v>207</v>
      </c>
      <c r="E85" s="9" t="s">
        <v>384</v>
      </c>
      <c r="F85" s="9" t="s">
        <v>225</v>
      </c>
      <c r="G85" s="9" t="s">
        <v>208</v>
      </c>
      <c r="H85" s="9" t="s">
        <v>29</v>
      </c>
      <c r="I85" s="33" t="s">
        <v>401</v>
      </c>
      <c r="J85" s="12">
        <f t="shared" ca="1" si="3"/>
        <v>254</v>
      </c>
      <c r="K85" s="12" t="str">
        <f t="shared" si="4"/>
        <v>April</v>
      </c>
      <c r="L85" s="12" t="str">
        <f t="shared" ca="1" si="5"/>
        <v>ACTIVE</v>
      </c>
    </row>
    <row r="86" spans="2:12" ht="16.5" thickTop="1" thickBot="1" x14ac:dyDescent="0.3">
      <c r="B86" s="7">
        <v>85</v>
      </c>
      <c r="C86" s="8">
        <v>44747</v>
      </c>
      <c r="D86" s="9" t="s">
        <v>226</v>
      </c>
      <c r="E86" s="9" t="s">
        <v>384</v>
      </c>
      <c r="F86" s="9" t="s">
        <v>61</v>
      </c>
      <c r="G86" s="9" t="s">
        <v>12</v>
      </c>
      <c r="H86" s="18" t="s">
        <v>180</v>
      </c>
      <c r="I86" s="33" t="s">
        <v>401</v>
      </c>
      <c r="J86" s="12">
        <f t="shared" ca="1" si="3"/>
        <v>254</v>
      </c>
      <c r="K86" s="12" t="str">
        <f t="shared" si="4"/>
        <v>April</v>
      </c>
      <c r="L86" s="12" t="str">
        <f t="shared" ca="1" si="5"/>
        <v>ACTIVE</v>
      </c>
    </row>
    <row r="87" spans="2:12" ht="16.5" thickTop="1" thickBot="1" x14ac:dyDescent="0.3">
      <c r="B87" s="7">
        <v>86</v>
      </c>
      <c r="C87" s="8">
        <v>44747</v>
      </c>
      <c r="D87" s="9" t="s">
        <v>197</v>
      </c>
      <c r="E87" s="9" t="s">
        <v>384</v>
      </c>
      <c r="F87" s="9" t="s">
        <v>94</v>
      </c>
      <c r="G87" s="9" t="s">
        <v>12</v>
      </c>
      <c r="H87" s="18" t="s">
        <v>180</v>
      </c>
      <c r="I87" s="33" t="s">
        <v>401</v>
      </c>
      <c r="J87" s="12">
        <f t="shared" ca="1" si="3"/>
        <v>254</v>
      </c>
      <c r="K87" s="12" t="str">
        <f t="shared" si="4"/>
        <v>April</v>
      </c>
      <c r="L87" s="12" t="str">
        <f t="shared" ca="1" si="5"/>
        <v>ACTIVE</v>
      </c>
    </row>
    <row r="88" spans="2:12" ht="16.5" thickTop="1" thickBot="1" x14ac:dyDescent="0.3">
      <c r="B88" s="7">
        <v>87</v>
      </c>
      <c r="C88" s="8">
        <v>44747</v>
      </c>
      <c r="D88" s="9" t="s">
        <v>200</v>
      </c>
      <c r="E88" s="9" t="s">
        <v>384</v>
      </c>
      <c r="F88" s="9" t="s">
        <v>60</v>
      </c>
      <c r="G88" s="9" t="s">
        <v>12</v>
      </c>
      <c r="H88" s="9" t="s">
        <v>29</v>
      </c>
      <c r="I88" s="33" t="s">
        <v>401</v>
      </c>
      <c r="J88" s="12">
        <f t="shared" ca="1" si="3"/>
        <v>254</v>
      </c>
      <c r="K88" s="12" t="str">
        <f t="shared" si="4"/>
        <v>April</v>
      </c>
      <c r="L88" s="12" t="str">
        <f t="shared" ca="1" si="5"/>
        <v>ACTIVE</v>
      </c>
    </row>
    <row r="89" spans="2:12" ht="16.5" thickTop="1" thickBot="1" x14ac:dyDescent="0.3">
      <c r="B89" s="7">
        <v>88</v>
      </c>
      <c r="C89" s="8">
        <v>44747</v>
      </c>
      <c r="D89" s="9" t="s">
        <v>197</v>
      </c>
      <c r="E89" s="9" t="s">
        <v>384</v>
      </c>
      <c r="F89" s="9" t="s">
        <v>227</v>
      </c>
      <c r="G89" s="9" t="s">
        <v>228</v>
      </c>
      <c r="H89" s="9" t="s">
        <v>229</v>
      </c>
      <c r="I89" s="33" t="s">
        <v>401</v>
      </c>
      <c r="J89" s="12">
        <f t="shared" ca="1" si="3"/>
        <v>254</v>
      </c>
      <c r="K89" s="12" t="str">
        <f t="shared" si="4"/>
        <v>April</v>
      </c>
      <c r="L89" s="12" t="str">
        <f t="shared" ca="1" si="5"/>
        <v>ACTIVE</v>
      </c>
    </row>
    <row r="90" spans="2:12" ht="16.5" thickTop="1" thickBot="1" x14ac:dyDescent="0.3">
      <c r="B90" s="7">
        <v>89</v>
      </c>
      <c r="C90" s="8">
        <v>44747</v>
      </c>
      <c r="D90" s="9" t="s">
        <v>226</v>
      </c>
      <c r="E90" s="9" t="s">
        <v>384</v>
      </c>
      <c r="F90" s="9" t="s">
        <v>139</v>
      </c>
      <c r="G90" s="9" t="s">
        <v>208</v>
      </c>
      <c r="H90" s="9" t="s">
        <v>29</v>
      </c>
      <c r="I90" s="33" t="s">
        <v>401</v>
      </c>
      <c r="J90" s="12">
        <f t="shared" ca="1" si="3"/>
        <v>254</v>
      </c>
      <c r="K90" s="12" t="str">
        <f t="shared" si="4"/>
        <v>April</v>
      </c>
      <c r="L90" s="12" t="str">
        <f t="shared" ca="1" si="5"/>
        <v>ACTIVE</v>
      </c>
    </row>
    <row r="91" spans="2:12" ht="16.5" thickTop="1" thickBot="1" x14ac:dyDescent="0.3">
      <c r="B91" s="7">
        <v>90</v>
      </c>
      <c r="C91" s="8">
        <v>44747</v>
      </c>
      <c r="D91" s="9" t="s">
        <v>212</v>
      </c>
      <c r="E91" s="9" t="s">
        <v>384</v>
      </c>
      <c r="F91" s="9" t="s">
        <v>71</v>
      </c>
      <c r="G91" s="9" t="s">
        <v>12</v>
      </c>
      <c r="H91" s="13" t="s">
        <v>138</v>
      </c>
      <c r="I91" s="33" t="s">
        <v>401</v>
      </c>
      <c r="J91" s="12">
        <f t="shared" ca="1" si="3"/>
        <v>254</v>
      </c>
      <c r="K91" s="12" t="str">
        <f t="shared" si="4"/>
        <v>April</v>
      </c>
      <c r="L91" s="12" t="str">
        <f t="shared" ca="1" si="5"/>
        <v>ACTIVE</v>
      </c>
    </row>
    <row r="92" spans="2:12" ht="16.5" thickTop="1" thickBot="1" x14ac:dyDescent="0.3">
      <c r="B92" s="7">
        <v>91</v>
      </c>
      <c r="C92" s="8">
        <v>44747</v>
      </c>
      <c r="D92" s="9" t="s">
        <v>207</v>
      </c>
      <c r="E92" s="9" t="s">
        <v>384</v>
      </c>
      <c r="F92" s="9" t="s">
        <v>62</v>
      </c>
      <c r="G92" s="9" t="s">
        <v>12</v>
      </c>
      <c r="H92" s="14" t="s">
        <v>397</v>
      </c>
      <c r="I92" s="33" t="s">
        <v>401</v>
      </c>
      <c r="J92" s="12">
        <f t="shared" ca="1" si="3"/>
        <v>254</v>
      </c>
      <c r="K92" s="12" t="str">
        <f t="shared" si="4"/>
        <v>April</v>
      </c>
      <c r="L92" s="12" t="str">
        <f t="shared" ca="1" si="5"/>
        <v>ACTIVE</v>
      </c>
    </row>
    <row r="93" spans="2:12" ht="16.5" thickTop="1" thickBot="1" x14ac:dyDescent="0.3">
      <c r="B93" s="7">
        <v>92</v>
      </c>
      <c r="C93" s="8">
        <v>44747</v>
      </c>
      <c r="D93" s="9" t="s">
        <v>200</v>
      </c>
      <c r="E93" s="9" t="s">
        <v>384</v>
      </c>
      <c r="F93" s="9" t="s">
        <v>230</v>
      </c>
      <c r="G93" s="9" t="s">
        <v>12</v>
      </c>
      <c r="H93" s="14" t="s">
        <v>397</v>
      </c>
      <c r="I93" s="33" t="s">
        <v>401</v>
      </c>
      <c r="J93" s="12">
        <f t="shared" ca="1" si="3"/>
        <v>254</v>
      </c>
      <c r="K93" s="12" t="str">
        <f t="shared" si="4"/>
        <v>April</v>
      </c>
      <c r="L93" s="12" t="str">
        <f t="shared" ca="1" si="5"/>
        <v>ACTIVE</v>
      </c>
    </row>
    <row r="94" spans="2:12" ht="16.5" thickTop="1" thickBot="1" x14ac:dyDescent="0.3">
      <c r="B94" s="7">
        <v>93</v>
      </c>
      <c r="C94" s="8">
        <v>44747</v>
      </c>
      <c r="D94" s="9" t="s">
        <v>212</v>
      </c>
      <c r="E94" s="9" t="s">
        <v>384</v>
      </c>
      <c r="F94" s="9" t="s">
        <v>233</v>
      </c>
      <c r="G94" s="9" t="s">
        <v>220</v>
      </c>
      <c r="H94" s="9" t="s">
        <v>29</v>
      </c>
      <c r="I94" s="33" t="s">
        <v>401</v>
      </c>
      <c r="J94" s="12">
        <f t="shared" ca="1" si="3"/>
        <v>254</v>
      </c>
      <c r="K94" s="12" t="str">
        <f t="shared" si="4"/>
        <v>April</v>
      </c>
      <c r="L94" s="12" t="str">
        <f t="shared" ca="1" si="5"/>
        <v>ACTIVE</v>
      </c>
    </row>
    <row r="95" spans="2:12" ht="16.5" thickTop="1" thickBot="1" x14ac:dyDescent="0.3">
      <c r="B95" s="7">
        <v>94</v>
      </c>
      <c r="C95" s="8">
        <v>44747</v>
      </c>
      <c r="D95" s="9" t="s">
        <v>209</v>
      </c>
      <c r="E95" s="9" t="s">
        <v>384</v>
      </c>
      <c r="F95" s="9" t="s">
        <v>234</v>
      </c>
      <c r="G95" s="9" t="s">
        <v>220</v>
      </c>
      <c r="H95" s="9" t="s">
        <v>29</v>
      </c>
      <c r="I95" s="33" t="s">
        <v>401</v>
      </c>
      <c r="J95" s="12">
        <f t="shared" ca="1" si="3"/>
        <v>254</v>
      </c>
      <c r="K95" s="12" t="str">
        <f t="shared" si="4"/>
        <v>April</v>
      </c>
      <c r="L95" s="12" t="str">
        <f t="shared" ca="1" si="5"/>
        <v>ACTIVE</v>
      </c>
    </row>
    <row r="96" spans="2:12" ht="16.5" thickTop="1" thickBot="1" x14ac:dyDescent="0.3">
      <c r="B96" s="7">
        <v>95</v>
      </c>
      <c r="C96" s="8">
        <v>44747</v>
      </c>
      <c r="D96" s="9" t="s">
        <v>212</v>
      </c>
      <c r="E96" s="9" t="s">
        <v>384</v>
      </c>
      <c r="F96" s="9" t="s">
        <v>235</v>
      </c>
      <c r="G96" s="9" t="s">
        <v>220</v>
      </c>
      <c r="H96" s="9" t="s">
        <v>29</v>
      </c>
      <c r="I96" s="33" t="s">
        <v>401</v>
      </c>
      <c r="J96" s="12">
        <f t="shared" ca="1" si="3"/>
        <v>254</v>
      </c>
      <c r="K96" s="12" t="str">
        <f t="shared" si="4"/>
        <v>April</v>
      </c>
      <c r="L96" s="12" t="str">
        <f t="shared" ca="1" si="5"/>
        <v>ACTIVE</v>
      </c>
    </row>
    <row r="97" spans="2:12" ht="16.5" thickTop="1" thickBot="1" x14ac:dyDescent="0.3">
      <c r="B97" s="7">
        <v>96</v>
      </c>
      <c r="C97" s="8">
        <v>44747</v>
      </c>
      <c r="D97" s="9" t="s">
        <v>200</v>
      </c>
      <c r="E97" s="9" t="s">
        <v>384</v>
      </c>
      <c r="F97" s="9" t="s">
        <v>236</v>
      </c>
      <c r="G97" s="9" t="s">
        <v>199</v>
      </c>
      <c r="H97" s="9" t="s">
        <v>215</v>
      </c>
      <c r="I97" s="33" t="s">
        <v>401</v>
      </c>
      <c r="J97" s="12">
        <f t="shared" ca="1" si="3"/>
        <v>254</v>
      </c>
      <c r="K97" s="12" t="str">
        <f t="shared" si="4"/>
        <v>April</v>
      </c>
      <c r="L97" s="12" t="str">
        <f t="shared" ca="1" si="5"/>
        <v>ACTIVE</v>
      </c>
    </row>
    <row r="98" spans="2:12" ht="16.5" thickTop="1" thickBot="1" x14ac:dyDescent="0.3">
      <c r="B98" s="7">
        <v>97</v>
      </c>
      <c r="C98" s="8">
        <v>44747</v>
      </c>
      <c r="D98" s="9" t="s">
        <v>209</v>
      </c>
      <c r="E98" s="9" t="s">
        <v>384</v>
      </c>
      <c r="F98" s="9" t="s">
        <v>239</v>
      </c>
      <c r="G98" s="9" t="s">
        <v>220</v>
      </c>
      <c r="H98" s="9" t="s">
        <v>29</v>
      </c>
      <c r="I98" s="33" t="s">
        <v>401</v>
      </c>
      <c r="J98" s="12">
        <f t="shared" ca="1" si="3"/>
        <v>254</v>
      </c>
      <c r="K98" s="12" t="str">
        <f t="shared" si="4"/>
        <v>April</v>
      </c>
      <c r="L98" s="12" t="str">
        <f t="shared" ca="1" si="5"/>
        <v>ACTIVE</v>
      </c>
    </row>
    <row r="99" spans="2:12" ht="16.5" thickTop="1" thickBot="1" x14ac:dyDescent="0.3">
      <c r="B99" s="7">
        <v>98</v>
      </c>
      <c r="C99" s="8">
        <v>44747</v>
      </c>
      <c r="D99" s="9" t="s">
        <v>207</v>
      </c>
      <c r="E99" s="9" t="s">
        <v>384</v>
      </c>
      <c r="F99" s="9" t="s">
        <v>240</v>
      </c>
      <c r="G99" s="9" t="s">
        <v>12</v>
      </c>
      <c r="H99" s="18" t="s">
        <v>180</v>
      </c>
      <c r="I99" s="33" t="s">
        <v>401</v>
      </c>
      <c r="J99" s="12">
        <f t="shared" ca="1" si="3"/>
        <v>254</v>
      </c>
      <c r="K99" s="12" t="str">
        <f t="shared" si="4"/>
        <v>April</v>
      </c>
      <c r="L99" s="12" t="str">
        <f t="shared" ca="1" si="5"/>
        <v>ACTIVE</v>
      </c>
    </row>
    <row r="100" spans="2:12" ht="16.5" thickTop="1" thickBot="1" x14ac:dyDescent="0.3">
      <c r="B100" s="7">
        <v>99</v>
      </c>
      <c r="C100" s="8">
        <v>44747</v>
      </c>
      <c r="D100" s="9" t="s">
        <v>212</v>
      </c>
      <c r="E100" s="9" t="s">
        <v>384</v>
      </c>
      <c r="F100" s="9" t="s">
        <v>241</v>
      </c>
      <c r="G100" s="9" t="s">
        <v>12</v>
      </c>
      <c r="H100" s="9" t="s">
        <v>29</v>
      </c>
      <c r="I100" s="33" t="s">
        <v>401</v>
      </c>
      <c r="J100" s="12">
        <f t="shared" ca="1" si="3"/>
        <v>254</v>
      </c>
      <c r="K100" s="12" t="str">
        <f t="shared" si="4"/>
        <v>April</v>
      </c>
      <c r="L100" s="12" t="str">
        <f t="shared" ca="1" si="5"/>
        <v>ACTIVE</v>
      </c>
    </row>
    <row r="101" spans="2:12" ht="16.5" thickTop="1" thickBot="1" x14ac:dyDescent="0.3">
      <c r="B101" s="7">
        <v>100</v>
      </c>
      <c r="C101" s="8">
        <v>44747</v>
      </c>
      <c r="D101" s="9" t="s">
        <v>212</v>
      </c>
      <c r="E101" s="9" t="s">
        <v>384</v>
      </c>
      <c r="F101" s="9" t="s">
        <v>128</v>
      </c>
      <c r="G101" s="9" t="s">
        <v>12</v>
      </c>
      <c r="H101" s="18" t="s">
        <v>180</v>
      </c>
      <c r="I101" s="33" t="s">
        <v>401</v>
      </c>
      <c r="J101" s="12">
        <f t="shared" ca="1" si="3"/>
        <v>254</v>
      </c>
      <c r="K101" s="12" t="str">
        <f t="shared" si="4"/>
        <v>April</v>
      </c>
      <c r="L101" s="12" t="str">
        <f t="shared" ca="1" si="5"/>
        <v>ACTIVE</v>
      </c>
    </row>
    <row r="102" spans="2:12" ht="16.5" thickTop="1" thickBot="1" x14ac:dyDescent="0.3">
      <c r="B102" s="7">
        <v>101</v>
      </c>
      <c r="C102" s="8">
        <v>44747</v>
      </c>
      <c r="D102" s="9" t="s">
        <v>212</v>
      </c>
      <c r="E102" s="9" t="s">
        <v>384</v>
      </c>
      <c r="F102" s="9" t="s">
        <v>57</v>
      </c>
      <c r="G102" s="9" t="s">
        <v>12</v>
      </c>
      <c r="H102" s="9" t="s">
        <v>29</v>
      </c>
      <c r="I102" s="33" t="s">
        <v>401</v>
      </c>
      <c r="J102" s="12">
        <f t="shared" ca="1" si="3"/>
        <v>254</v>
      </c>
      <c r="K102" s="12" t="str">
        <f t="shared" si="4"/>
        <v>April</v>
      </c>
      <c r="L102" s="12" t="str">
        <f t="shared" ca="1" si="5"/>
        <v>ACTIVE</v>
      </c>
    </row>
    <row r="103" spans="2:12" ht="16.5" thickTop="1" thickBot="1" x14ac:dyDescent="0.3">
      <c r="B103" s="7">
        <v>102</v>
      </c>
      <c r="C103" s="8">
        <v>44747</v>
      </c>
      <c r="D103" s="9" t="s">
        <v>212</v>
      </c>
      <c r="E103" s="9" t="s">
        <v>384</v>
      </c>
      <c r="F103" s="9" t="s">
        <v>242</v>
      </c>
      <c r="G103" s="9" t="s">
        <v>202</v>
      </c>
      <c r="H103" s="9" t="s">
        <v>238</v>
      </c>
      <c r="I103" s="33" t="s">
        <v>401</v>
      </c>
      <c r="J103" s="12">
        <f t="shared" ca="1" si="3"/>
        <v>254</v>
      </c>
      <c r="K103" s="12" t="str">
        <f t="shared" si="4"/>
        <v>April</v>
      </c>
      <c r="L103" s="12" t="str">
        <f t="shared" ca="1" si="5"/>
        <v>ACTIVE</v>
      </c>
    </row>
    <row r="104" spans="2:12" ht="16.5" thickTop="1" thickBot="1" x14ac:dyDescent="0.3">
      <c r="B104" s="7">
        <v>103</v>
      </c>
      <c r="C104" s="8">
        <v>44747</v>
      </c>
      <c r="D104" s="9" t="s">
        <v>209</v>
      </c>
      <c r="E104" s="9" t="s">
        <v>384</v>
      </c>
      <c r="F104" s="9" t="s">
        <v>140</v>
      </c>
      <c r="G104" s="9" t="s">
        <v>208</v>
      </c>
      <c r="H104" s="9" t="s">
        <v>29</v>
      </c>
      <c r="I104" s="33" t="s">
        <v>401</v>
      </c>
      <c r="J104" s="12">
        <f t="shared" ca="1" si="3"/>
        <v>254</v>
      </c>
      <c r="K104" s="12" t="str">
        <f t="shared" si="4"/>
        <v>April</v>
      </c>
      <c r="L104" s="12" t="str">
        <f t="shared" ca="1" si="5"/>
        <v>ACTIVE</v>
      </c>
    </row>
    <row r="105" spans="2:12" ht="16.5" thickTop="1" thickBot="1" x14ac:dyDescent="0.3">
      <c r="B105" s="7">
        <v>104</v>
      </c>
      <c r="C105" s="8">
        <v>44747</v>
      </c>
      <c r="D105" s="9" t="s">
        <v>226</v>
      </c>
      <c r="E105" s="9" t="s">
        <v>384</v>
      </c>
      <c r="F105" s="9" t="s">
        <v>225</v>
      </c>
      <c r="G105" s="9" t="s">
        <v>208</v>
      </c>
      <c r="H105" s="9" t="s">
        <v>29</v>
      </c>
      <c r="I105" s="33" t="s">
        <v>401</v>
      </c>
      <c r="J105" s="12">
        <f t="shared" ca="1" si="3"/>
        <v>254</v>
      </c>
      <c r="K105" s="12" t="str">
        <f t="shared" si="4"/>
        <v>April</v>
      </c>
      <c r="L105" s="12" t="str">
        <f t="shared" ca="1" si="5"/>
        <v>ACTIVE</v>
      </c>
    </row>
    <row r="106" spans="2:12" ht="16.5" thickTop="1" thickBot="1" x14ac:dyDescent="0.3">
      <c r="B106" s="7">
        <v>105</v>
      </c>
      <c r="C106" s="8">
        <v>44747</v>
      </c>
      <c r="D106" s="9" t="s">
        <v>209</v>
      </c>
      <c r="E106" s="9" t="s">
        <v>384</v>
      </c>
      <c r="F106" s="9" t="s">
        <v>243</v>
      </c>
      <c r="G106" s="9" t="s">
        <v>208</v>
      </c>
      <c r="H106" s="9" t="s">
        <v>29</v>
      </c>
      <c r="I106" s="33" t="s">
        <v>401</v>
      </c>
      <c r="J106" s="12">
        <f t="shared" ca="1" si="3"/>
        <v>254</v>
      </c>
      <c r="K106" s="12" t="str">
        <f t="shared" si="4"/>
        <v>April</v>
      </c>
      <c r="L106" s="12" t="str">
        <f t="shared" ca="1" si="5"/>
        <v>ACTIVE</v>
      </c>
    </row>
    <row r="107" spans="2:12" ht="16.5" thickTop="1" thickBot="1" x14ac:dyDescent="0.3">
      <c r="B107" s="7">
        <v>106</v>
      </c>
      <c r="C107" s="8">
        <v>44747</v>
      </c>
      <c r="D107" s="9" t="s">
        <v>49</v>
      </c>
      <c r="E107" s="9" t="s">
        <v>384</v>
      </c>
      <c r="F107" s="9" t="s">
        <v>244</v>
      </c>
      <c r="G107" s="9" t="s">
        <v>12</v>
      </c>
      <c r="H107" s="9" t="s">
        <v>29</v>
      </c>
      <c r="I107" s="33" t="s">
        <v>401</v>
      </c>
      <c r="J107" s="12">
        <f t="shared" ca="1" si="3"/>
        <v>254</v>
      </c>
      <c r="K107" s="12" t="str">
        <f t="shared" si="4"/>
        <v>April</v>
      </c>
      <c r="L107" s="12" t="str">
        <f t="shared" ca="1" si="5"/>
        <v>ACTIVE</v>
      </c>
    </row>
    <row r="108" spans="2:12" ht="16.5" thickTop="1" thickBot="1" x14ac:dyDescent="0.3">
      <c r="B108" s="7">
        <v>107</v>
      </c>
      <c r="C108" s="8">
        <v>44747</v>
      </c>
      <c r="D108" s="9" t="s">
        <v>49</v>
      </c>
      <c r="E108" s="9" t="s">
        <v>384</v>
      </c>
      <c r="F108" s="9" t="s">
        <v>245</v>
      </c>
      <c r="G108" s="9" t="s">
        <v>220</v>
      </c>
      <c r="H108" s="9" t="s">
        <v>29</v>
      </c>
      <c r="I108" s="33" t="s">
        <v>401</v>
      </c>
      <c r="J108" s="12">
        <f t="shared" ca="1" si="3"/>
        <v>254</v>
      </c>
      <c r="K108" s="12" t="str">
        <f t="shared" si="4"/>
        <v>April</v>
      </c>
      <c r="L108" s="12" t="str">
        <f t="shared" ca="1" si="5"/>
        <v>ACTIVE</v>
      </c>
    </row>
    <row r="109" spans="2:12" ht="16.5" thickTop="1" thickBot="1" x14ac:dyDescent="0.3">
      <c r="B109" s="7">
        <v>108</v>
      </c>
      <c r="C109" s="8">
        <v>44748</v>
      </c>
      <c r="D109" s="9" t="s">
        <v>207</v>
      </c>
      <c r="E109" s="9" t="s">
        <v>384</v>
      </c>
      <c r="F109" s="9" t="s">
        <v>246</v>
      </c>
      <c r="G109" s="9" t="s">
        <v>202</v>
      </c>
      <c r="H109" s="9" t="s">
        <v>205</v>
      </c>
      <c r="I109" s="33" t="s">
        <v>401</v>
      </c>
      <c r="J109" s="12">
        <f t="shared" ca="1" si="3"/>
        <v>253</v>
      </c>
      <c r="K109" s="12" t="str">
        <f t="shared" si="4"/>
        <v>April</v>
      </c>
      <c r="L109" s="12" t="str">
        <f t="shared" ca="1" si="5"/>
        <v>ACTIVE</v>
      </c>
    </row>
    <row r="110" spans="2:12" ht="16.5" thickTop="1" thickBot="1" x14ac:dyDescent="0.3">
      <c r="B110" s="7">
        <v>109</v>
      </c>
      <c r="C110" s="8">
        <v>44748</v>
      </c>
      <c r="D110" s="9" t="s">
        <v>207</v>
      </c>
      <c r="E110" s="9" t="s">
        <v>384</v>
      </c>
      <c r="F110" s="9" t="s">
        <v>247</v>
      </c>
      <c r="G110" s="9" t="s">
        <v>199</v>
      </c>
      <c r="H110" s="9" t="s">
        <v>206</v>
      </c>
      <c r="I110" s="33" t="s">
        <v>401</v>
      </c>
      <c r="J110" s="12">
        <f t="shared" ca="1" si="3"/>
        <v>253</v>
      </c>
      <c r="K110" s="12" t="str">
        <f t="shared" si="4"/>
        <v>April</v>
      </c>
      <c r="L110" s="12" t="str">
        <f t="shared" ca="1" si="5"/>
        <v>ACTIVE</v>
      </c>
    </row>
    <row r="111" spans="2:12" ht="16.5" thickTop="1" thickBot="1" x14ac:dyDescent="0.3">
      <c r="B111" s="7">
        <v>110</v>
      </c>
      <c r="C111" s="8">
        <v>44748</v>
      </c>
      <c r="D111" s="9" t="s">
        <v>226</v>
      </c>
      <c r="E111" s="9" t="s">
        <v>384</v>
      </c>
      <c r="F111" s="9" t="s">
        <v>248</v>
      </c>
      <c r="G111" s="9" t="s">
        <v>208</v>
      </c>
      <c r="H111" s="9" t="s">
        <v>172</v>
      </c>
      <c r="I111" s="33" t="s">
        <v>401</v>
      </c>
      <c r="J111" s="12">
        <f t="shared" ca="1" si="3"/>
        <v>253</v>
      </c>
      <c r="K111" s="12" t="str">
        <f t="shared" si="4"/>
        <v>April</v>
      </c>
      <c r="L111" s="12" t="str">
        <f t="shared" ca="1" si="5"/>
        <v>ACTIVE</v>
      </c>
    </row>
    <row r="112" spans="2:12" ht="16.5" thickTop="1" thickBot="1" x14ac:dyDescent="0.3">
      <c r="B112" s="7">
        <v>111</v>
      </c>
      <c r="C112" s="8">
        <v>44748</v>
      </c>
      <c r="D112" s="9" t="s">
        <v>197</v>
      </c>
      <c r="E112" s="9" t="s">
        <v>384</v>
      </c>
      <c r="F112" s="9" t="s">
        <v>38</v>
      </c>
      <c r="G112" s="9" t="s">
        <v>202</v>
      </c>
      <c r="H112" s="9" t="s">
        <v>203</v>
      </c>
      <c r="I112" s="33" t="s">
        <v>401</v>
      </c>
      <c r="J112" s="12">
        <f t="shared" ca="1" si="3"/>
        <v>253</v>
      </c>
      <c r="K112" s="12" t="str">
        <f t="shared" si="4"/>
        <v>April</v>
      </c>
      <c r="L112" s="12" t="str">
        <f t="shared" ca="1" si="5"/>
        <v>ACTIVE</v>
      </c>
    </row>
    <row r="113" spans="2:12" ht="16.5" thickTop="1" thickBot="1" x14ac:dyDescent="0.3">
      <c r="B113" s="7">
        <v>112</v>
      </c>
      <c r="C113" s="8">
        <v>44748</v>
      </c>
      <c r="D113" s="9" t="s">
        <v>212</v>
      </c>
      <c r="E113" s="9" t="s">
        <v>384</v>
      </c>
      <c r="F113" s="9" t="s">
        <v>250</v>
      </c>
      <c r="G113" s="9" t="s">
        <v>228</v>
      </c>
      <c r="H113" s="9" t="s">
        <v>29</v>
      </c>
      <c r="I113" s="33" t="s">
        <v>401</v>
      </c>
      <c r="J113" s="12">
        <f t="shared" ca="1" si="3"/>
        <v>253</v>
      </c>
      <c r="K113" s="12" t="str">
        <f t="shared" si="4"/>
        <v>April</v>
      </c>
      <c r="L113" s="12" t="str">
        <f t="shared" ca="1" si="5"/>
        <v>ACTIVE</v>
      </c>
    </row>
    <row r="114" spans="2:12" ht="16.5" thickTop="1" thickBot="1" x14ac:dyDescent="0.3">
      <c r="B114" s="7">
        <v>113</v>
      </c>
      <c r="C114" s="8">
        <v>44748</v>
      </c>
      <c r="D114" s="9" t="s">
        <v>212</v>
      </c>
      <c r="E114" s="9" t="s">
        <v>384</v>
      </c>
      <c r="F114" s="9" t="s">
        <v>251</v>
      </c>
      <c r="G114" s="9" t="s">
        <v>228</v>
      </c>
      <c r="H114" s="9" t="s">
        <v>29</v>
      </c>
      <c r="I114" s="33" t="s">
        <v>401</v>
      </c>
      <c r="J114" s="12">
        <f t="shared" ca="1" si="3"/>
        <v>253</v>
      </c>
      <c r="K114" s="12" t="str">
        <f t="shared" si="4"/>
        <v>April</v>
      </c>
      <c r="L114" s="12" t="str">
        <f t="shared" ca="1" si="5"/>
        <v>ACTIVE</v>
      </c>
    </row>
    <row r="115" spans="2:12" ht="16.5" thickTop="1" thickBot="1" x14ac:dyDescent="0.3">
      <c r="B115" s="7">
        <v>114</v>
      </c>
      <c r="C115" s="8">
        <v>44748</v>
      </c>
      <c r="D115" s="9" t="s">
        <v>200</v>
      </c>
      <c r="E115" s="9" t="s">
        <v>384</v>
      </c>
      <c r="F115" s="9"/>
      <c r="G115" s="9"/>
      <c r="H115" s="9"/>
      <c r="I115" s="33" t="s">
        <v>401</v>
      </c>
      <c r="J115" s="12">
        <f t="shared" ca="1" si="3"/>
        <v>253</v>
      </c>
      <c r="K115" s="12" t="str">
        <f t="shared" si="4"/>
        <v>April</v>
      </c>
      <c r="L115" s="12" t="str">
        <f t="shared" ca="1" si="5"/>
        <v>ACTIVE</v>
      </c>
    </row>
    <row r="116" spans="2:12" ht="16.5" thickTop="1" thickBot="1" x14ac:dyDescent="0.3">
      <c r="B116" s="7">
        <v>115</v>
      </c>
      <c r="C116" s="8">
        <v>44748</v>
      </c>
      <c r="D116" s="9" t="s">
        <v>213</v>
      </c>
      <c r="E116" s="9" t="s">
        <v>384</v>
      </c>
      <c r="F116" s="9" t="s">
        <v>252</v>
      </c>
      <c r="G116" s="9" t="s">
        <v>208</v>
      </c>
      <c r="H116" s="9" t="s">
        <v>29</v>
      </c>
      <c r="I116" s="33" t="s">
        <v>401</v>
      </c>
      <c r="J116" s="12">
        <f t="shared" ca="1" si="3"/>
        <v>253</v>
      </c>
      <c r="K116" s="12" t="str">
        <f t="shared" si="4"/>
        <v>April</v>
      </c>
      <c r="L116" s="12" t="str">
        <f t="shared" ca="1" si="5"/>
        <v>ACTIVE</v>
      </c>
    </row>
    <row r="117" spans="2:12" ht="16.5" thickTop="1" thickBot="1" x14ac:dyDescent="0.3">
      <c r="B117" s="7">
        <v>116</v>
      </c>
      <c r="C117" s="8">
        <v>44748</v>
      </c>
      <c r="D117" s="9" t="s">
        <v>226</v>
      </c>
      <c r="E117" s="9" t="s">
        <v>384</v>
      </c>
      <c r="F117" s="9" t="s">
        <v>237</v>
      </c>
      <c r="G117" s="9" t="s">
        <v>202</v>
      </c>
      <c r="H117" s="9" t="s">
        <v>238</v>
      </c>
      <c r="I117" s="33" t="s">
        <v>401</v>
      </c>
      <c r="J117" s="12">
        <f t="shared" ca="1" si="3"/>
        <v>253</v>
      </c>
      <c r="K117" s="12" t="str">
        <f t="shared" si="4"/>
        <v>April</v>
      </c>
      <c r="L117" s="12" t="str">
        <f t="shared" ca="1" si="5"/>
        <v>ACTIVE</v>
      </c>
    </row>
    <row r="118" spans="2:12" ht="16.5" thickTop="1" thickBot="1" x14ac:dyDescent="0.3">
      <c r="B118" s="7">
        <v>117</v>
      </c>
      <c r="C118" s="8">
        <v>44748</v>
      </c>
      <c r="D118" s="9" t="s">
        <v>209</v>
      </c>
      <c r="E118" s="9" t="s">
        <v>384</v>
      </c>
      <c r="F118" s="9" t="s">
        <v>253</v>
      </c>
      <c r="G118" s="9" t="s">
        <v>199</v>
      </c>
      <c r="H118" s="9" t="s">
        <v>192</v>
      </c>
      <c r="I118" s="33" t="s">
        <v>401</v>
      </c>
      <c r="J118" s="12">
        <f t="shared" ca="1" si="3"/>
        <v>253</v>
      </c>
      <c r="K118" s="12" t="str">
        <f t="shared" si="4"/>
        <v>April</v>
      </c>
      <c r="L118" s="12" t="str">
        <f t="shared" ca="1" si="5"/>
        <v>ACTIVE</v>
      </c>
    </row>
    <row r="119" spans="2:12" ht="16.5" thickTop="1" thickBot="1" x14ac:dyDescent="0.3">
      <c r="B119" s="7">
        <v>118</v>
      </c>
      <c r="C119" s="8">
        <v>44748</v>
      </c>
      <c r="D119" s="9" t="s">
        <v>212</v>
      </c>
      <c r="E119" s="9" t="s">
        <v>384</v>
      </c>
      <c r="F119" s="9" t="s">
        <v>254</v>
      </c>
      <c r="G119" s="9" t="s">
        <v>228</v>
      </c>
      <c r="H119" s="9" t="s">
        <v>29</v>
      </c>
      <c r="I119" s="33" t="s">
        <v>401</v>
      </c>
      <c r="J119" s="12">
        <f t="shared" ca="1" si="3"/>
        <v>253</v>
      </c>
      <c r="K119" s="12" t="str">
        <f t="shared" si="4"/>
        <v>April</v>
      </c>
      <c r="L119" s="12" t="str">
        <f t="shared" ca="1" si="5"/>
        <v>ACTIVE</v>
      </c>
    </row>
    <row r="120" spans="2:12" ht="16.5" thickTop="1" thickBot="1" x14ac:dyDescent="0.3">
      <c r="B120" s="7">
        <v>119</v>
      </c>
      <c r="C120" s="8">
        <v>44748</v>
      </c>
      <c r="D120" s="9" t="s">
        <v>226</v>
      </c>
      <c r="E120" s="9" t="s">
        <v>384</v>
      </c>
      <c r="F120" s="9" t="s">
        <v>255</v>
      </c>
      <c r="G120" s="9" t="s">
        <v>202</v>
      </c>
      <c r="H120" s="9" t="s">
        <v>203</v>
      </c>
      <c r="I120" s="33" t="s">
        <v>401</v>
      </c>
      <c r="J120" s="12">
        <f t="shared" ca="1" si="3"/>
        <v>253</v>
      </c>
      <c r="K120" s="12" t="str">
        <f t="shared" si="4"/>
        <v>April</v>
      </c>
      <c r="L120" s="12" t="str">
        <f t="shared" ca="1" si="5"/>
        <v>ACTIVE</v>
      </c>
    </row>
    <row r="121" spans="2:12" ht="16.5" thickTop="1" thickBot="1" x14ac:dyDescent="0.3">
      <c r="B121" s="7">
        <v>120</v>
      </c>
      <c r="C121" s="8">
        <v>44748</v>
      </c>
      <c r="D121" s="9" t="s">
        <v>197</v>
      </c>
      <c r="E121" s="9" t="s">
        <v>384</v>
      </c>
      <c r="F121" s="9" t="s">
        <v>195</v>
      </c>
      <c r="G121" s="9" t="s">
        <v>202</v>
      </c>
      <c r="H121" s="9" t="s">
        <v>203</v>
      </c>
      <c r="I121" s="33" t="s">
        <v>401</v>
      </c>
      <c r="J121" s="12">
        <f t="shared" ca="1" si="3"/>
        <v>253</v>
      </c>
      <c r="K121" s="12" t="str">
        <f t="shared" si="4"/>
        <v>April</v>
      </c>
      <c r="L121" s="12" t="str">
        <f t="shared" ca="1" si="5"/>
        <v>ACTIVE</v>
      </c>
    </row>
    <row r="122" spans="2:12" ht="16.5" thickTop="1" thickBot="1" x14ac:dyDescent="0.3">
      <c r="B122" s="7">
        <v>121</v>
      </c>
      <c r="C122" s="8">
        <v>44748</v>
      </c>
      <c r="D122" s="9" t="s">
        <v>200</v>
      </c>
      <c r="E122" s="9" t="s">
        <v>384</v>
      </c>
      <c r="F122" s="9" t="s">
        <v>153</v>
      </c>
      <c r="G122" s="9" t="s">
        <v>12</v>
      </c>
      <c r="H122" s="15" t="s">
        <v>398</v>
      </c>
      <c r="I122" s="33" t="s">
        <v>401</v>
      </c>
      <c r="J122" s="12">
        <f t="shared" ca="1" si="3"/>
        <v>253</v>
      </c>
      <c r="K122" s="12" t="str">
        <f t="shared" si="4"/>
        <v>April</v>
      </c>
      <c r="L122" s="12" t="str">
        <f t="shared" ca="1" si="5"/>
        <v>ACTIVE</v>
      </c>
    </row>
    <row r="123" spans="2:12" ht="16.5" thickTop="1" thickBot="1" x14ac:dyDescent="0.3">
      <c r="B123" s="7">
        <v>122</v>
      </c>
      <c r="C123" s="8">
        <v>44748</v>
      </c>
      <c r="D123" s="9" t="s">
        <v>212</v>
      </c>
      <c r="E123" s="9" t="s">
        <v>384</v>
      </c>
      <c r="F123" s="9" t="s">
        <v>256</v>
      </c>
      <c r="G123" s="9" t="s">
        <v>202</v>
      </c>
      <c r="H123" s="9" t="s">
        <v>205</v>
      </c>
      <c r="I123" s="33" t="s">
        <v>401</v>
      </c>
      <c r="J123" s="12">
        <f t="shared" ca="1" si="3"/>
        <v>253</v>
      </c>
      <c r="K123" s="12" t="str">
        <f t="shared" si="4"/>
        <v>April</v>
      </c>
      <c r="L123" s="12" t="str">
        <f t="shared" ca="1" si="5"/>
        <v>ACTIVE</v>
      </c>
    </row>
    <row r="124" spans="2:12" ht="16.5" thickTop="1" thickBot="1" x14ac:dyDescent="0.3">
      <c r="B124" s="7">
        <v>123</v>
      </c>
      <c r="C124" s="8">
        <v>44748</v>
      </c>
      <c r="D124" s="9" t="s">
        <v>200</v>
      </c>
      <c r="E124" s="9" t="s">
        <v>384</v>
      </c>
      <c r="F124" s="9" t="s">
        <v>258</v>
      </c>
      <c r="G124" s="9" t="s">
        <v>12</v>
      </c>
      <c r="H124" s="9" t="s">
        <v>29</v>
      </c>
      <c r="I124" s="33" t="s">
        <v>401</v>
      </c>
      <c r="J124" s="12">
        <f t="shared" ca="1" si="3"/>
        <v>253</v>
      </c>
      <c r="K124" s="12" t="str">
        <f t="shared" si="4"/>
        <v>April</v>
      </c>
      <c r="L124" s="12" t="str">
        <f t="shared" ca="1" si="5"/>
        <v>ACTIVE</v>
      </c>
    </row>
    <row r="125" spans="2:12" ht="16.5" thickTop="1" thickBot="1" x14ac:dyDescent="0.3">
      <c r="B125" s="7">
        <v>124</v>
      </c>
      <c r="C125" s="8">
        <v>44748</v>
      </c>
      <c r="D125" s="9" t="s">
        <v>213</v>
      </c>
      <c r="E125" s="9" t="s">
        <v>384</v>
      </c>
      <c r="F125" s="9" t="s">
        <v>260</v>
      </c>
      <c r="G125" s="9" t="s">
        <v>220</v>
      </c>
      <c r="H125" s="9" t="s">
        <v>29</v>
      </c>
      <c r="I125" s="33" t="s">
        <v>401</v>
      </c>
      <c r="J125" s="12">
        <f t="shared" ca="1" si="3"/>
        <v>253</v>
      </c>
      <c r="K125" s="12" t="str">
        <f t="shared" si="4"/>
        <v>April</v>
      </c>
      <c r="L125" s="12" t="str">
        <f t="shared" ca="1" si="5"/>
        <v>ACTIVE</v>
      </c>
    </row>
    <row r="126" spans="2:12" ht="16.5" thickTop="1" thickBot="1" x14ac:dyDescent="0.3">
      <c r="B126" s="7">
        <v>125</v>
      </c>
      <c r="C126" s="8">
        <v>44748</v>
      </c>
      <c r="D126" s="9" t="s">
        <v>200</v>
      </c>
      <c r="E126" s="9" t="s">
        <v>384</v>
      </c>
      <c r="F126" s="9" t="s">
        <v>182</v>
      </c>
      <c r="G126" s="9" t="s">
        <v>12</v>
      </c>
      <c r="H126" s="9" t="s">
        <v>29</v>
      </c>
      <c r="I126" s="33" t="s">
        <v>401</v>
      </c>
      <c r="J126" s="12">
        <f t="shared" ca="1" si="3"/>
        <v>253</v>
      </c>
      <c r="K126" s="12" t="str">
        <f t="shared" si="4"/>
        <v>April</v>
      </c>
      <c r="L126" s="12" t="str">
        <f t="shared" ca="1" si="5"/>
        <v>ACTIVE</v>
      </c>
    </row>
    <row r="127" spans="2:12" ht="16.5" thickTop="1" thickBot="1" x14ac:dyDescent="0.3">
      <c r="B127" s="7">
        <v>126</v>
      </c>
      <c r="C127" s="8">
        <v>44748</v>
      </c>
      <c r="D127" s="9" t="s">
        <v>197</v>
      </c>
      <c r="E127" s="9" t="s">
        <v>384</v>
      </c>
      <c r="F127" s="9" t="s">
        <v>261</v>
      </c>
      <c r="G127" s="9" t="s">
        <v>12</v>
      </c>
      <c r="H127" s="14" t="s">
        <v>397</v>
      </c>
      <c r="I127" s="33" t="s">
        <v>401</v>
      </c>
      <c r="J127" s="12">
        <f t="shared" ca="1" si="3"/>
        <v>253</v>
      </c>
      <c r="K127" s="12" t="str">
        <f t="shared" si="4"/>
        <v>April</v>
      </c>
      <c r="L127" s="12" t="str">
        <f t="shared" ca="1" si="5"/>
        <v>ACTIVE</v>
      </c>
    </row>
    <row r="128" spans="2:12" ht="16.5" thickTop="1" thickBot="1" x14ac:dyDescent="0.3">
      <c r="B128" s="7">
        <v>127</v>
      </c>
      <c r="C128" s="8">
        <v>44748</v>
      </c>
      <c r="D128" s="9" t="s">
        <v>197</v>
      </c>
      <c r="E128" s="9" t="s">
        <v>384</v>
      </c>
      <c r="F128" s="9" t="s">
        <v>263</v>
      </c>
      <c r="G128" s="9" t="s">
        <v>12</v>
      </c>
      <c r="H128" s="14" t="s">
        <v>397</v>
      </c>
      <c r="I128" s="33" t="s">
        <v>401</v>
      </c>
      <c r="J128" s="12">
        <f t="shared" ca="1" si="3"/>
        <v>253</v>
      </c>
      <c r="K128" s="12" t="str">
        <f t="shared" si="4"/>
        <v>April</v>
      </c>
      <c r="L128" s="12" t="str">
        <f t="shared" ca="1" si="5"/>
        <v>ACTIVE</v>
      </c>
    </row>
    <row r="129" spans="2:12" ht="16.5" thickTop="1" thickBot="1" x14ac:dyDescent="0.3">
      <c r="B129" s="7">
        <v>128</v>
      </c>
      <c r="C129" s="8">
        <v>44748</v>
      </c>
      <c r="D129" s="9" t="s">
        <v>212</v>
      </c>
      <c r="E129" s="9" t="s">
        <v>384</v>
      </c>
      <c r="F129" s="9" t="s">
        <v>93</v>
      </c>
      <c r="G129" s="9" t="s">
        <v>12</v>
      </c>
      <c r="H129" s="18" t="s">
        <v>180</v>
      </c>
      <c r="I129" s="33" t="s">
        <v>401</v>
      </c>
      <c r="J129" s="12">
        <f t="shared" ref="J129:J193" ca="1" si="6">DATEDIF(C129,TODAY(),"d")</f>
        <v>253</v>
      </c>
      <c r="K129" s="12" t="str">
        <f t="shared" si="4"/>
        <v>April</v>
      </c>
      <c r="L129" s="12" t="str">
        <f t="shared" ca="1" si="5"/>
        <v>ACTIVE</v>
      </c>
    </row>
    <row r="130" spans="2:12" ht="16.5" thickTop="1" thickBot="1" x14ac:dyDescent="0.3">
      <c r="B130" s="7">
        <v>129</v>
      </c>
      <c r="C130" s="8">
        <v>44748</v>
      </c>
      <c r="D130" s="9" t="s">
        <v>200</v>
      </c>
      <c r="E130" s="9" t="s">
        <v>384</v>
      </c>
      <c r="F130" s="9" t="s">
        <v>90</v>
      </c>
      <c r="G130" s="9" t="s">
        <v>220</v>
      </c>
      <c r="H130" s="9" t="s">
        <v>29</v>
      </c>
      <c r="I130" s="33" t="s">
        <v>401</v>
      </c>
      <c r="J130" s="12">
        <f t="shared" ca="1" si="6"/>
        <v>253</v>
      </c>
      <c r="K130" s="12" t="str">
        <f t="shared" si="4"/>
        <v>April</v>
      </c>
      <c r="L130" s="12" t="str">
        <f t="shared" ca="1" si="5"/>
        <v>ACTIVE</v>
      </c>
    </row>
    <row r="131" spans="2:12" ht="16.5" thickTop="1" thickBot="1" x14ac:dyDescent="0.3">
      <c r="B131" s="7">
        <v>130</v>
      </c>
      <c r="C131" s="8">
        <v>44749</v>
      </c>
      <c r="D131" s="9" t="s">
        <v>212</v>
      </c>
      <c r="E131" s="9" t="s">
        <v>384</v>
      </c>
      <c r="F131" s="9" t="s">
        <v>64</v>
      </c>
      <c r="G131" s="9" t="s">
        <v>208</v>
      </c>
      <c r="H131" s="9" t="s">
        <v>29</v>
      </c>
      <c r="I131" s="33" t="s">
        <v>401</v>
      </c>
      <c r="J131" s="12">
        <f t="shared" ca="1" si="6"/>
        <v>252</v>
      </c>
      <c r="K131" s="12" t="str">
        <f t="shared" ref="K131:K195" si="7">TEXT((EOMONTH(C131,9)),"mmmm")</f>
        <v>April</v>
      </c>
      <c r="L131" s="12" t="str">
        <f t="shared" ref="L131:L195" ca="1" si="8">IF(DATEDIF(C131,TODAY(),"D")&gt;270,"DUE","ACTIVE")</f>
        <v>ACTIVE</v>
      </c>
    </row>
    <row r="132" spans="2:12" ht="16.5" thickTop="1" thickBot="1" x14ac:dyDescent="0.3">
      <c r="B132" s="7">
        <v>131</v>
      </c>
      <c r="C132" s="8">
        <v>44749</v>
      </c>
      <c r="D132" s="9" t="s">
        <v>200</v>
      </c>
      <c r="E132" s="9" t="s">
        <v>384</v>
      </c>
      <c r="F132" s="9" t="s">
        <v>265</v>
      </c>
      <c r="G132" s="9" t="s">
        <v>228</v>
      </c>
      <c r="H132" s="9" t="s">
        <v>229</v>
      </c>
      <c r="I132" s="33" t="s">
        <v>401</v>
      </c>
      <c r="J132" s="12">
        <f t="shared" ca="1" si="6"/>
        <v>252</v>
      </c>
      <c r="K132" s="12" t="str">
        <f t="shared" si="7"/>
        <v>April</v>
      </c>
      <c r="L132" s="12" t="str">
        <f t="shared" ca="1" si="8"/>
        <v>ACTIVE</v>
      </c>
    </row>
    <row r="133" spans="2:12" ht="16.5" thickTop="1" thickBot="1" x14ac:dyDescent="0.3">
      <c r="B133" s="7">
        <v>132</v>
      </c>
      <c r="C133" s="8">
        <v>44749</v>
      </c>
      <c r="D133" s="9" t="s">
        <v>200</v>
      </c>
      <c r="E133" s="9" t="s">
        <v>384</v>
      </c>
      <c r="F133" s="9" t="s">
        <v>266</v>
      </c>
      <c r="G133" s="9" t="s">
        <v>228</v>
      </c>
      <c r="H133" s="9" t="s">
        <v>229</v>
      </c>
      <c r="I133" s="33" t="s">
        <v>401</v>
      </c>
      <c r="J133" s="12">
        <f t="shared" ca="1" si="6"/>
        <v>252</v>
      </c>
      <c r="K133" s="12" t="str">
        <f t="shared" si="7"/>
        <v>April</v>
      </c>
      <c r="L133" s="12" t="str">
        <f t="shared" ca="1" si="8"/>
        <v>ACTIVE</v>
      </c>
    </row>
    <row r="134" spans="2:12" ht="16.5" thickTop="1" thickBot="1" x14ac:dyDescent="0.3">
      <c r="B134" s="7">
        <v>133</v>
      </c>
      <c r="C134" s="8">
        <v>44749</v>
      </c>
      <c r="D134" s="9" t="s">
        <v>200</v>
      </c>
      <c r="E134" s="9" t="s">
        <v>384</v>
      </c>
      <c r="F134" s="9" t="s">
        <v>264</v>
      </c>
      <c r="G134" s="9" t="s">
        <v>12</v>
      </c>
      <c r="H134" s="18" t="s">
        <v>180</v>
      </c>
      <c r="I134" s="33" t="s">
        <v>401</v>
      </c>
      <c r="J134" s="12">
        <f t="shared" ca="1" si="6"/>
        <v>252</v>
      </c>
      <c r="K134" s="12" t="str">
        <f t="shared" si="7"/>
        <v>April</v>
      </c>
      <c r="L134" s="12" t="str">
        <f t="shared" ca="1" si="8"/>
        <v>ACTIVE</v>
      </c>
    </row>
    <row r="135" spans="2:12" ht="16.5" thickTop="1" thickBot="1" x14ac:dyDescent="0.3">
      <c r="B135" s="7">
        <v>134</v>
      </c>
      <c r="C135" s="8">
        <v>44749</v>
      </c>
      <c r="D135" s="9" t="s">
        <v>197</v>
      </c>
      <c r="E135" s="9" t="s">
        <v>384</v>
      </c>
      <c r="F135" s="9" t="s">
        <v>267</v>
      </c>
      <c r="G135" s="9" t="s">
        <v>12</v>
      </c>
      <c r="H135" s="16" t="s">
        <v>13</v>
      </c>
      <c r="I135" s="33" t="s">
        <v>401</v>
      </c>
      <c r="J135" s="12">
        <f t="shared" ca="1" si="6"/>
        <v>252</v>
      </c>
      <c r="K135" s="12" t="str">
        <f t="shared" si="7"/>
        <v>April</v>
      </c>
      <c r="L135" s="12" t="str">
        <f t="shared" ca="1" si="8"/>
        <v>ACTIVE</v>
      </c>
    </row>
    <row r="136" spans="2:12" ht="16.5" thickTop="1" thickBot="1" x14ac:dyDescent="0.3">
      <c r="B136" s="7">
        <v>135</v>
      </c>
      <c r="C136" s="8">
        <v>44749</v>
      </c>
      <c r="D136" s="9" t="s">
        <v>200</v>
      </c>
      <c r="E136" s="9" t="s">
        <v>384</v>
      </c>
      <c r="F136" s="9" t="s">
        <v>148</v>
      </c>
      <c r="G136" s="9" t="s">
        <v>12</v>
      </c>
      <c r="H136" s="19" t="s">
        <v>63</v>
      </c>
      <c r="I136" s="33" t="s">
        <v>401</v>
      </c>
      <c r="J136" s="12">
        <f t="shared" ca="1" si="6"/>
        <v>252</v>
      </c>
      <c r="K136" s="12" t="str">
        <f t="shared" si="7"/>
        <v>April</v>
      </c>
      <c r="L136" s="12" t="str">
        <f t="shared" ca="1" si="8"/>
        <v>ACTIVE</v>
      </c>
    </row>
    <row r="137" spans="2:12" ht="16.5" thickTop="1" thickBot="1" x14ac:dyDescent="0.3">
      <c r="B137" s="7">
        <v>136</v>
      </c>
      <c r="C137" s="8">
        <v>44749</v>
      </c>
      <c r="D137" s="9" t="s">
        <v>200</v>
      </c>
      <c r="E137" s="9" t="s">
        <v>384</v>
      </c>
      <c r="F137" s="9" t="s">
        <v>268</v>
      </c>
      <c r="G137" s="9" t="s">
        <v>220</v>
      </c>
      <c r="H137" s="9" t="s">
        <v>269</v>
      </c>
      <c r="I137" s="33" t="s">
        <v>401</v>
      </c>
      <c r="J137" s="12">
        <f t="shared" ca="1" si="6"/>
        <v>252</v>
      </c>
      <c r="K137" s="12" t="str">
        <f t="shared" si="7"/>
        <v>April</v>
      </c>
      <c r="L137" s="12" t="str">
        <f t="shared" ca="1" si="8"/>
        <v>ACTIVE</v>
      </c>
    </row>
    <row r="138" spans="2:12" ht="16.5" thickTop="1" thickBot="1" x14ac:dyDescent="0.3">
      <c r="B138" s="7">
        <v>137</v>
      </c>
      <c r="C138" s="8">
        <v>44749</v>
      </c>
      <c r="D138" s="9" t="s">
        <v>200</v>
      </c>
      <c r="E138" s="9" t="s">
        <v>384</v>
      </c>
      <c r="F138" s="9" t="s">
        <v>101</v>
      </c>
      <c r="G138" s="9" t="s">
        <v>12</v>
      </c>
      <c r="H138" s="14" t="s">
        <v>397</v>
      </c>
      <c r="I138" s="33" t="s">
        <v>401</v>
      </c>
      <c r="J138" s="12">
        <f t="shared" ca="1" si="6"/>
        <v>252</v>
      </c>
      <c r="K138" s="12" t="str">
        <f t="shared" si="7"/>
        <v>April</v>
      </c>
      <c r="L138" s="12" t="str">
        <f t="shared" ca="1" si="8"/>
        <v>ACTIVE</v>
      </c>
    </row>
    <row r="139" spans="2:12" ht="16.5" thickTop="1" thickBot="1" x14ac:dyDescent="0.3">
      <c r="B139" s="7">
        <v>138</v>
      </c>
      <c r="C139" s="8">
        <v>44749</v>
      </c>
      <c r="D139" s="9" t="s">
        <v>200</v>
      </c>
      <c r="E139" s="9" t="s">
        <v>384</v>
      </c>
      <c r="F139" s="9" t="s">
        <v>270</v>
      </c>
      <c r="G139" s="9" t="s">
        <v>12</v>
      </c>
      <c r="H139" s="16" t="s">
        <v>89</v>
      </c>
      <c r="I139" s="33" t="s">
        <v>401</v>
      </c>
      <c r="J139" s="12">
        <f t="shared" ca="1" si="6"/>
        <v>252</v>
      </c>
      <c r="K139" s="12" t="str">
        <f t="shared" si="7"/>
        <v>April</v>
      </c>
      <c r="L139" s="12" t="str">
        <f t="shared" ca="1" si="8"/>
        <v>ACTIVE</v>
      </c>
    </row>
    <row r="140" spans="2:12" ht="16.5" thickTop="1" thickBot="1" x14ac:dyDescent="0.3">
      <c r="B140" s="7">
        <v>139</v>
      </c>
      <c r="C140" s="8">
        <v>44749</v>
      </c>
      <c r="D140" s="9" t="s">
        <v>200</v>
      </c>
      <c r="E140" s="9" t="s">
        <v>384</v>
      </c>
      <c r="F140" s="9" t="s">
        <v>271</v>
      </c>
      <c r="G140" s="9" t="s">
        <v>202</v>
      </c>
      <c r="H140" s="9" t="s">
        <v>272</v>
      </c>
      <c r="I140" s="33" t="s">
        <v>401</v>
      </c>
      <c r="J140" s="12">
        <f t="shared" ca="1" si="6"/>
        <v>252</v>
      </c>
      <c r="K140" s="12" t="str">
        <f t="shared" si="7"/>
        <v>April</v>
      </c>
      <c r="L140" s="12" t="str">
        <f t="shared" ca="1" si="8"/>
        <v>ACTIVE</v>
      </c>
    </row>
    <row r="141" spans="2:12" ht="16.5" thickTop="1" thickBot="1" x14ac:dyDescent="0.3">
      <c r="B141" s="7">
        <v>140</v>
      </c>
      <c r="C141" s="8">
        <v>44750</v>
      </c>
      <c r="D141" s="9" t="s">
        <v>200</v>
      </c>
      <c r="E141" s="9" t="s">
        <v>384</v>
      </c>
      <c r="F141" s="9" t="s">
        <v>273</v>
      </c>
      <c r="G141" s="9" t="s">
        <v>199</v>
      </c>
      <c r="H141" s="9" t="s">
        <v>249</v>
      </c>
      <c r="I141" s="33" t="s">
        <v>401</v>
      </c>
      <c r="J141" s="12">
        <f t="shared" ca="1" si="6"/>
        <v>251</v>
      </c>
      <c r="K141" s="12" t="str">
        <f t="shared" si="7"/>
        <v>April</v>
      </c>
      <c r="L141" s="12" t="str">
        <f t="shared" ca="1" si="8"/>
        <v>ACTIVE</v>
      </c>
    </row>
    <row r="142" spans="2:12" ht="16.5" thickTop="1" thickBot="1" x14ac:dyDescent="0.3">
      <c r="B142" s="7">
        <v>141</v>
      </c>
      <c r="C142" s="8">
        <v>44750</v>
      </c>
      <c r="D142" s="9" t="s">
        <v>200</v>
      </c>
      <c r="E142" s="9" t="s">
        <v>384</v>
      </c>
      <c r="F142" s="9" t="s">
        <v>276</v>
      </c>
      <c r="G142" s="9" t="s">
        <v>12</v>
      </c>
      <c r="H142" s="9" t="s">
        <v>29</v>
      </c>
      <c r="I142" s="33" t="s">
        <v>401</v>
      </c>
      <c r="J142" s="12">
        <f t="shared" ca="1" si="6"/>
        <v>251</v>
      </c>
      <c r="K142" s="12" t="str">
        <f t="shared" si="7"/>
        <v>April</v>
      </c>
      <c r="L142" s="12" t="str">
        <f t="shared" ca="1" si="8"/>
        <v>ACTIVE</v>
      </c>
    </row>
    <row r="143" spans="2:12" ht="16.5" thickTop="1" thickBot="1" x14ac:dyDescent="0.3">
      <c r="B143" s="7">
        <v>142</v>
      </c>
      <c r="C143" s="8">
        <v>44750</v>
      </c>
      <c r="D143" s="9" t="s">
        <v>207</v>
      </c>
      <c r="E143" s="9" t="s">
        <v>384</v>
      </c>
      <c r="F143" s="9" t="s">
        <v>277</v>
      </c>
      <c r="G143" s="9" t="s">
        <v>12</v>
      </c>
      <c r="H143" s="14" t="s">
        <v>397</v>
      </c>
      <c r="I143" s="33" t="s">
        <v>401</v>
      </c>
      <c r="J143" s="12">
        <f t="shared" ca="1" si="6"/>
        <v>251</v>
      </c>
      <c r="K143" s="12" t="str">
        <f t="shared" si="7"/>
        <v>April</v>
      </c>
      <c r="L143" s="12" t="str">
        <f t="shared" ca="1" si="8"/>
        <v>ACTIVE</v>
      </c>
    </row>
    <row r="144" spans="2:12" ht="16.5" thickTop="1" thickBot="1" x14ac:dyDescent="0.3">
      <c r="B144" s="7">
        <v>143</v>
      </c>
      <c r="C144" s="8">
        <v>44750</v>
      </c>
      <c r="D144" s="9" t="s">
        <v>207</v>
      </c>
      <c r="E144" s="9" t="s">
        <v>384</v>
      </c>
      <c r="F144" s="9" t="s">
        <v>278</v>
      </c>
      <c r="G144" s="9" t="s">
        <v>12</v>
      </c>
      <c r="H144" s="9" t="s">
        <v>29</v>
      </c>
      <c r="I144" s="33" t="s">
        <v>401</v>
      </c>
      <c r="J144" s="12">
        <f t="shared" ca="1" si="6"/>
        <v>251</v>
      </c>
      <c r="K144" s="12" t="str">
        <f t="shared" si="7"/>
        <v>April</v>
      </c>
      <c r="L144" s="12" t="str">
        <f t="shared" ca="1" si="8"/>
        <v>ACTIVE</v>
      </c>
    </row>
    <row r="145" spans="2:12" ht="16.5" thickTop="1" thickBot="1" x14ac:dyDescent="0.3">
      <c r="B145" s="7">
        <v>144</v>
      </c>
      <c r="C145" s="8">
        <v>44750</v>
      </c>
      <c r="D145" s="9" t="s">
        <v>212</v>
      </c>
      <c r="E145" s="9" t="s">
        <v>384</v>
      </c>
      <c r="F145" s="9" t="s">
        <v>279</v>
      </c>
      <c r="G145" s="9" t="s">
        <v>220</v>
      </c>
      <c r="H145" s="9" t="s">
        <v>29</v>
      </c>
      <c r="I145" s="33" t="s">
        <v>401</v>
      </c>
      <c r="J145" s="12">
        <f t="shared" ca="1" si="6"/>
        <v>251</v>
      </c>
      <c r="K145" s="12" t="str">
        <f t="shared" si="7"/>
        <v>April</v>
      </c>
      <c r="L145" s="12" t="str">
        <f t="shared" ca="1" si="8"/>
        <v>ACTIVE</v>
      </c>
    </row>
    <row r="146" spans="2:12" ht="16.5" thickTop="1" thickBot="1" x14ac:dyDescent="0.3">
      <c r="B146" s="7">
        <v>145</v>
      </c>
      <c r="C146" s="8">
        <v>44750</v>
      </c>
      <c r="D146" s="9" t="s">
        <v>280</v>
      </c>
      <c r="E146" s="9" t="s">
        <v>384</v>
      </c>
      <c r="F146" s="9" t="s">
        <v>281</v>
      </c>
      <c r="G146" s="9" t="s">
        <v>199</v>
      </c>
      <c r="H146" s="9" t="s">
        <v>206</v>
      </c>
      <c r="I146" s="33" t="s">
        <v>401</v>
      </c>
      <c r="J146" s="12">
        <f t="shared" ca="1" si="6"/>
        <v>251</v>
      </c>
      <c r="K146" s="12" t="str">
        <f t="shared" si="7"/>
        <v>April</v>
      </c>
      <c r="L146" s="12" t="str">
        <f t="shared" ca="1" si="8"/>
        <v>ACTIVE</v>
      </c>
    </row>
    <row r="147" spans="2:12" ht="16.5" thickTop="1" thickBot="1" x14ac:dyDescent="0.3">
      <c r="B147" s="7">
        <v>146</v>
      </c>
      <c r="C147" s="8">
        <v>44750</v>
      </c>
      <c r="D147" s="9" t="s">
        <v>212</v>
      </c>
      <c r="E147" s="9" t="s">
        <v>384</v>
      </c>
      <c r="F147" s="9" t="s">
        <v>282</v>
      </c>
      <c r="G147" s="9" t="s">
        <v>220</v>
      </c>
      <c r="H147" s="9" t="s">
        <v>274</v>
      </c>
      <c r="I147" s="33" t="s">
        <v>401</v>
      </c>
      <c r="J147" s="12">
        <f t="shared" ca="1" si="6"/>
        <v>251</v>
      </c>
      <c r="K147" s="12" t="str">
        <f t="shared" si="7"/>
        <v>April</v>
      </c>
      <c r="L147" s="12" t="str">
        <f t="shared" ca="1" si="8"/>
        <v>ACTIVE</v>
      </c>
    </row>
    <row r="148" spans="2:12" ht="16.5" thickTop="1" thickBot="1" x14ac:dyDescent="0.3">
      <c r="B148" s="7">
        <v>147</v>
      </c>
      <c r="C148" s="8">
        <v>44751</v>
      </c>
      <c r="D148" s="9" t="s">
        <v>49</v>
      </c>
      <c r="E148" s="9" t="s">
        <v>384</v>
      </c>
      <c r="F148" s="9" t="s">
        <v>283</v>
      </c>
      <c r="G148" s="9" t="s">
        <v>228</v>
      </c>
      <c r="H148" s="9" t="s">
        <v>29</v>
      </c>
      <c r="I148" s="33" t="s">
        <v>401</v>
      </c>
      <c r="J148" s="12">
        <f t="shared" ca="1" si="6"/>
        <v>250</v>
      </c>
      <c r="K148" s="12" t="str">
        <f t="shared" si="7"/>
        <v>April</v>
      </c>
      <c r="L148" s="12" t="str">
        <f t="shared" ca="1" si="8"/>
        <v>ACTIVE</v>
      </c>
    </row>
    <row r="149" spans="2:12" ht="16.5" thickTop="1" thickBot="1" x14ac:dyDescent="0.3">
      <c r="B149" s="7">
        <v>148</v>
      </c>
      <c r="C149" s="8">
        <v>44751</v>
      </c>
      <c r="D149" s="9" t="s">
        <v>212</v>
      </c>
      <c r="E149" s="9" t="s">
        <v>384</v>
      </c>
      <c r="F149" s="9" t="s">
        <v>284</v>
      </c>
      <c r="G149" s="9" t="s">
        <v>12</v>
      </c>
      <c r="H149" s="17" t="s">
        <v>33</v>
      </c>
      <c r="I149" s="33" t="s">
        <v>401</v>
      </c>
      <c r="J149" s="12">
        <f t="shared" ca="1" si="6"/>
        <v>250</v>
      </c>
      <c r="K149" s="12" t="str">
        <f t="shared" si="7"/>
        <v>April</v>
      </c>
      <c r="L149" s="12" t="str">
        <f t="shared" ca="1" si="8"/>
        <v>ACTIVE</v>
      </c>
    </row>
    <row r="150" spans="2:12" ht="16.5" thickTop="1" thickBot="1" x14ac:dyDescent="0.3">
      <c r="B150" s="7">
        <v>149</v>
      </c>
      <c r="C150" s="8">
        <v>44753</v>
      </c>
      <c r="D150" s="9" t="s">
        <v>207</v>
      </c>
      <c r="E150" s="9" t="s">
        <v>384</v>
      </c>
      <c r="F150" s="9" t="s">
        <v>285</v>
      </c>
      <c r="G150" s="9" t="s">
        <v>12</v>
      </c>
      <c r="H150" s="19" t="s">
        <v>63</v>
      </c>
      <c r="I150" s="33" t="s">
        <v>401</v>
      </c>
      <c r="J150" s="12">
        <f t="shared" ca="1" si="6"/>
        <v>248</v>
      </c>
      <c r="K150" s="12" t="str">
        <f t="shared" si="7"/>
        <v>April</v>
      </c>
      <c r="L150" s="12" t="str">
        <f t="shared" ca="1" si="8"/>
        <v>ACTIVE</v>
      </c>
    </row>
    <row r="151" spans="2:12" ht="16.5" thickTop="1" thickBot="1" x14ac:dyDescent="0.3">
      <c r="B151" s="7">
        <v>150</v>
      </c>
      <c r="C151" s="8">
        <v>44754</v>
      </c>
      <c r="D151" s="9" t="s">
        <v>212</v>
      </c>
      <c r="E151" s="9" t="s">
        <v>384</v>
      </c>
      <c r="F151" s="9" t="s">
        <v>286</v>
      </c>
      <c r="G151" s="9" t="s">
        <v>12</v>
      </c>
      <c r="H151" s="17" t="s">
        <v>33</v>
      </c>
      <c r="I151" s="33" t="s">
        <v>401</v>
      </c>
      <c r="J151" s="12">
        <f t="shared" ca="1" si="6"/>
        <v>247</v>
      </c>
      <c r="K151" s="12" t="str">
        <f t="shared" si="7"/>
        <v>April</v>
      </c>
      <c r="L151" s="12" t="str">
        <f t="shared" ca="1" si="8"/>
        <v>ACTIVE</v>
      </c>
    </row>
    <row r="152" spans="2:12" ht="16.5" thickTop="1" thickBot="1" x14ac:dyDescent="0.3">
      <c r="B152" s="7">
        <v>151</v>
      </c>
      <c r="C152" s="8">
        <v>44754</v>
      </c>
      <c r="D152" s="9" t="s">
        <v>200</v>
      </c>
      <c r="E152" s="9" t="s">
        <v>384</v>
      </c>
      <c r="F152" s="9" t="s">
        <v>259</v>
      </c>
      <c r="G152" s="9" t="s">
        <v>12</v>
      </c>
      <c r="H152" s="17" t="s">
        <v>33</v>
      </c>
      <c r="I152" s="33" t="s">
        <v>401</v>
      </c>
      <c r="J152" s="12">
        <f t="shared" ca="1" si="6"/>
        <v>247</v>
      </c>
      <c r="K152" s="12" t="str">
        <f t="shared" si="7"/>
        <v>April</v>
      </c>
      <c r="L152" s="12" t="str">
        <f t="shared" ca="1" si="8"/>
        <v>ACTIVE</v>
      </c>
    </row>
    <row r="153" spans="2:12" ht="16.5" thickTop="1" thickBot="1" x14ac:dyDescent="0.3">
      <c r="B153" s="7">
        <v>152</v>
      </c>
      <c r="C153" s="8">
        <v>44754</v>
      </c>
      <c r="D153" s="9" t="s">
        <v>280</v>
      </c>
      <c r="E153" s="9" t="s">
        <v>384</v>
      </c>
      <c r="F153" s="9" t="s">
        <v>287</v>
      </c>
      <c r="G153" s="9" t="s">
        <v>208</v>
      </c>
      <c r="H153" s="9" t="s">
        <v>29</v>
      </c>
      <c r="I153" s="33" t="s">
        <v>401</v>
      </c>
      <c r="J153" s="12">
        <f t="shared" ca="1" si="6"/>
        <v>247</v>
      </c>
      <c r="K153" s="12" t="str">
        <f t="shared" si="7"/>
        <v>April</v>
      </c>
      <c r="L153" s="12" t="str">
        <f t="shared" ca="1" si="8"/>
        <v>ACTIVE</v>
      </c>
    </row>
    <row r="154" spans="2:12" ht="16.5" thickTop="1" thickBot="1" x14ac:dyDescent="0.3">
      <c r="B154" s="7">
        <v>153</v>
      </c>
      <c r="C154" s="8">
        <v>44754</v>
      </c>
      <c r="D154" s="9" t="s">
        <v>212</v>
      </c>
      <c r="E154" s="9" t="s">
        <v>384</v>
      </c>
      <c r="F154" s="9" t="s">
        <v>87</v>
      </c>
      <c r="G154" s="9" t="s">
        <v>12</v>
      </c>
      <c r="H154" s="17" t="s">
        <v>33</v>
      </c>
      <c r="I154" s="33" t="s">
        <v>401</v>
      </c>
      <c r="J154" s="12">
        <f t="shared" ca="1" si="6"/>
        <v>247</v>
      </c>
      <c r="K154" s="12" t="str">
        <f t="shared" si="7"/>
        <v>April</v>
      </c>
      <c r="L154" s="12" t="str">
        <f t="shared" ca="1" si="8"/>
        <v>ACTIVE</v>
      </c>
    </row>
    <row r="155" spans="2:12" ht="16.5" thickTop="1" thickBot="1" x14ac:dyDescent="0.3">
      <c r="B155" s="7">
        <v>154</v>
      </c>
      <c r="C155" s="8">
        <v>44755</v>
      </c>
      <c r="D155" s="9" t="s">
        <v>200</v>
      </c>
      <c r="E155" s="9" t="s">
        <v>384</v>
      </c>
      <c r="F155" s="9" t="s">
        <v>66</v>
      </c>
      <c r="G155" s="9" t="s">
        <v>217</v>
      </c>
      <c r="H155" s="9" t="s">
        <v>222</v>
      </c>
      <c r="I155" s="33" t="s">
        <v>401</v>
      </c>
      <c r="J155" s="12">
        <f t="shared" ca="1" si="6"/>
        <v>246</v>
      </c>
      <c r="K155" s="12" t="str">
        <f t="shared" si="7"/>
        <v>April</v>
      </c>
      <c r="L155" s="12" t="str">
        <f t="shared" ca="1" si="8"/>
        <v>ACTIVE</v>
      </c>
    </row>
    <row r="156" spans="2:12" ht="16.5" thickTop="1" thickBot="1" x14ac:dyDescent="0.3">
      <c r="B156" s="7">
        <v>155</v>
      </c>
      <c r="C156" s="8">
        <v>44756</v>
      </c>
      <c r="D156" s="9" t="s">
        <v>207</v>
      </c>
      <c r="E156" s="9" t="s">
        <v>384</v>
      </c>
      <c r="F156" s="9" t="s">
        <v>288</v>
      </c>
      <c r="G156" s="9" t="s">
        <v>228</v>
      </c>
      <c r="H156" s="9" t="s">
        <v>29</v>
      </c>
      <c r="I156" s="33" t="s">
        <v>401</v>
      </c>
      <c r="J156" s="12">
        <f t="shared" ca="1" si="6"/>
        <v>245</v>
      </c>
      <c r="K156" s="12" t="str">
        <f t="shared" si="7"/>
        <v>April</v>
      </c>
      <c r="L156" s="12" t="str">
        <f t="shared" ca="1" si="8"/>
        <v>ACTIVE</v>
      </c>
    </row>
    <row r="157" spans="2:12" ht="16.5" thickTop="1" thickBot="1" x14ac:dyDescent="0.3">
      <c r="B157" s="7">
        <v>156</v>
      </c>
      <c r="C157" s="8">
        <v>44757</v>
      </c>
      <c r="D157" s="9" t="s">
        <v>226</v>
      </c>
      <c r="E157" s="9" t="s">
        <v>384</v>
      </c>
      <c r="F157" s="9" t="s">
        <v>91</v>
      </c>
      <c r="G157" s="9" t="s">
        <v>208</v>
      </c>
      <c r="H157" s="9" t="s">
        <v>29</v>
      </c>
      <c r="I157" s="33" t="s">
        <v>401</v>
      </c>
      <c r="J157" s="12">
        <f t="shared" ca="1" si="6"/>
        <v>244</v>
      </c>
      <c r="K157" s="12" t="str">
        <f t="shared" si="7"/>
        <v>April</v>
      </c>
      <c r="L157" s="12" t="str">
        <f t="shared" ca="1" si="8"/>
        <v>ACTIVE</v>
      </c>
    </row>
    <row r="158" spans="2:12" ht="16.5" thickTop="1" thickBot="1" x14ac:dyDescent="0.3">
      <c r="B158" s="7">
        <v>157</v>
      </c>
      <c r="C158" s="8">
        <v>44757</v>
      </c>
      <c r="D158" s="9" t="s">
        <v>207</v>
      </c>
      <c r="E158" s="9" t="s">
        <v>384</v>
      </c>
      <c r="F158" s="9" t="s">
        <v>103</v>
      </c>
      <c r="G158" s="9" t="s">
        <v>208</v>
      </c>
      <c r="H158" s="9" t="s">
        <v>29</v>
      </c>
      <c r="I158" s="33" t="s">
        <v>401</v>
      </c>
      <c r="J158" s="12">
        <f t="shared" ca="1" si="6"/>
        <v>244</v>
      </c>
      <c r="K158" s="12" t="str">
        <f t="shared" si="7"/>
        <v>April</v>
      </c>
      <c r="L158" s="12" t="str">
        <f t="shared" ca="1" si="8"/>
        <v>ACTIVE</v>
      </c>
    </row>
    <row r="159" spans="2:12" ht="16.5" thickTop="1" thickBot="1" x14ac:dyDescent="0.3">
      <c r="B159" s="7">
        <v>158</v>
      </c>
      <c r="C159" s="8">
        <v>44758</v>
      </c>
      <c r="D159" s="9" t="s">
        <v>213</v>
      </c>
      <c r="E159" s="9" t="s">
        <v>384</v>
      </c>
      <c r="F159" s="9" t="s">
        <v>289</v>
      </c>
      <c r="G159" s="9" t="s">
        <v>208</v>
      </c>
      <c r="H159" s="16" t="s">
        <v>13</v>
      </c>
      <c r="I159" s="33" t="s">
        <v>401</v>
      </c>
      <c r="J159" s="12">
        <f t="shared" ca="1" si="6"/>
        <v>243</v>
      </c>
      <c r="K159" s="12" t="str">
        <f t="shared" si="7"/>
        <v>April</v>
      </c>
      <c r="L159" s="12" t="str">
        <f t="shared" ca="1" si="8"/>
        <v>ACTIVE</v>
      </c>
    </row>
    <row r="160" spans="2:12" ht="16.5" thickTop="1" thickBot="1" x14ac:dyDescent="0.3">
      <c r="B160" s="7">
        <v>159</v>
      </c>
      <c r="C160" s="8">
        <v>44760</v>
      </c>
      <c r="D160" s="9" t="s">
        <v>200</v>
      </c>
      <c r="E160" s="9" t="s">
        <v>384</v>
      </c>
      <c r="F160" s="9" t="s">
        <v>108</v>
      </c>
      <c r="G160" s="9" t="s">
        <v>12</v>
      </c>
      <c r="H160" s="16" t="s">
        <v>13</v>
      </c>
      <c r="I160" s="33" t="s">
        <v>401</v>
      </c>
      <c r="J160" s="12">
        <f t="shared" ca="1" si="6"/>
        <v>241</v>
      </c>
      <c r="K160" s="12" t="str">
        <f t="shared" si="7"/>
        <v>April</v>
      </c>
      <c r="L160" s="12" t="str">
        <f t="shared" ca="1" si="8"/>
        <v>ACTIVE</v>
      </c>
    </row>
    <row r="161" spans="2:12" ht="16.5" thickTop="1" thickBot="1" x14ac:dyDescent="0.3">
      <c r="B161" s="7">
        <v>160</v>
      </c>
      <c r="C161" s="8">
        <v>44762</v>
      </c>
      <c r="D161" s="9" t="s">
        <v>200</v>
      </c>
      <c r="E161" s="9" t="s">
        <v>384</v>
      </c>
      <c r="F161" s="9" t="s">
        <v>183</v>
      </c>
      <c r="G161" s="9" t="s">
        <v>202</v>
      </c>
      <c r="H161" s="9" t="s">
        <v>203</v>
      </c>
      <c r="I161" s="33" t="s">
        <v>401</v>
      </c>
      <c r="J161" s="12">
        <f t="shared" ca="1" si="6"/>
        <v>239</v>
      </c>
      <c r="K161" s="12" t="str">
        <f t="shared" si="7"/>
        <v>April</v>
      </c>
      <c r="L161" s="12" t="str">
        <f t="shared" ca="1" si="8"/>
        <v>ACTIVE</v>
      </c>
    </row>
    <row r="162" spans="2:12" ht="16.5" thickTop="1" thickBot="1" x14ac:dyDescent="0.3">
      <c r="B162" s="7">
        <v>161</v>
      </c>
      <c r="C162" s="8">
        <v>44762</v>
      </c>
      <c r="D162" s="9" t="s">
        <v>49</v>
      </c>
      <c r="E162" s="9" t="s">
        <v>384</v>
      </c>
      <c r="F162" s="9" t="s">
        <v>167</v>
      </c>
      <c r="G162" s="9" t="s">
        <v>12</v>
      </c>
      <c r="H162" s="9" t="s">
        <v>29</v>
      </c>
      <c r="I162" s="33" t="s">
        <v>401</v>
      </c>
      <c r="J162" s="12">
        <f t="shared" ca="1" si="6"/>
        <v>239</v>
      </c>
      <c r="K162" s="12" t="str">
        <f t="shared" si="7"/>
        <v>April</v>
      </c>
      <c r="L162" s="12" t="str">
        <f t="shared" ca="1" si="8"/>
        <v>ACTIVE</v>
      </c>
    </row>
    <row r="163" spans="2:12" ht="16.5" thickTop="1" thickBot="1" x14ac:dyDescent="0.3">
      <c r="B163" s="7">
        <v>162</v>
      </c>
      <c r="C163" s="8">
        <v>44763</v>
      </c>
      <c r="D163" s="9" t="s">
        <v>226</v>
      </c>
      <c r="E163" s="9" t="s">
        <v>384</v>
      </c>
      <c r="F163" s="9" t="s">
        <v>257</v>
      </c>
      <c r="G163" s="9" t="s">
        <v>228</v>
      </c>
      <c r="H163" s="9" t="s">
        <v>29</v>
      </c>
      <c r="I163" s="33" t="s">
        <v>401</v>
      </c>
      <c r="J163" s="12">
        <f t="shared" ca="1" si="6"/>
        <v>238</v>
      </c>
      <c r="K163" s="12" t="str">
        <f t="shared" si="7"/>
        <v>April</v>
      </c>
      <c r="L163" s="12" t="str">
        <f t="shared" ca="1" si="8"/>
        <v>ACTIVE</v>
      </c>
    </row>
    <row r="164" spans="2:12" ht="16.5" thickTop="1" thickBot="1" x14ac:dyDescent="0.3">
      <c r="B164" s="7">
        <v>163</v>
      </c>
      <c r="C164" s="8">
        <v>44763</v>
      </c>
      <c r="D164" s="9" t="s">
        <v>207</v>
      </c>
      <c r="E164" s="9" t="s">
        <v>384</v>
      </c>
      <c r="F164" s="9" t="s">
        <v>290</v>
      </c>
      <c r="G164" s="9" t="s">
        <v>202</v>
      </c>
      <c r="H164" s="9" t="s">
        <v>205</v>
      </c>
      <c r="I164" s="33" t="s">
        <v>401</v>
      </c>
      <c r="J164" s="12">
        <f t="shared" ca="1" si="6"/>
        <v>238</v>
      </c>
      <c r="K164" s="12" t="str">
        <f t="shared" si="7"/>
        <v>April</v>
      </c>
      <c r="L164" s="12" t="str">
        <f t="shared" ca="1" si="8"/>
        <v>ACTIVE</v>
      </c>
    </row>
    <row r="165" spans="2:12" ht="16.5" thickTop="1" thickBot="1" x14ac:dyDescent="0.3">
      <c r="B165" s="7">
        <v>164</v>
      </c>
      <c r="C165" s="8">
        <v>44764</v>
      </c>
      <c r="D165" s="9" t="s">
        <v>209</v>
      </c>
      <c r="E165" s="9" t="s">
        <v>384</v>
      </c>
      <c r="F165" s="9" t="s">
        <v>291</v>
      </c>
      <c r="G165" s="9" t="s">
        <v>12</v>
      </c>
      <c r="H165" s="9" t="s">
        <v>29</v>
      </c>
      <c r="I165" s="33" t="s">
        <v>401</v>
      </c>
      <c r="J165" s="12">
        <f t="shared" ca="1" si="6"/>
        <v>237</v>
      </c>
      <c r="K165" s="12" t="str">
        <f t="shared" si="7"/>
        <v>April</v>
      </c>
      <c r="L165" s="12" t="str">
        <f t="shared" ca="1" si="8"/>
        <v>ACTIVE</v>
      </c>
    </row>
    <row r="166" spans="2:12" ht="16.5" thickTop="1" thickBot="1" x14ac:dyDescent="0.3">
      <c r="B166" s="7">
        <v>165</v>
      </c>
      <c r="C166" s="8">
        <v>44764</v>
      </c>
      <c r="D166" s="9" t="s">
        <v>209</v>
      </c>
      <c r="E166" s="9" t="s">
        <v>384</v>
      </c>
      <c r="F166" s="9" t="s">
        <v>50</v>
      </c>
      <c r="G166" s="9" t="s">
        <v>228</v>
      </c>
      <c r="H166" s="9" t="s">
        <v>274</v>
      </c>
      <c r="I166" s="33" t="s">
        <v>401</v>
      </c>
      <c r="J166" s="12">
        <f t="shared" ca="1" si="6"/>
        <v>237</v>
      </c>
      <c r="K166" s="12" t="str">
        <f t="shared" si="7"/>
        <v>April</v>
      </c>
      <c r="L166" s="12" t="str">
        <f t="shared" ca="1" si="8"/>
        <v>ACTIVE</v>
      </c>
    </row>
    <row r="167" spans="2:12" ht="16.5" thickTop="1" thickBot="1" x14ac:dyDescent="0.3">
      <c r="B167" s="7">
        <v>166</v>
      </c>
      <c r="C167" s="8">
        <v>44765</v>
      </c>
      <c r="D167" s="9" t="s">
        <v>197</v>
      </c>
      <c r="E167" s="9" t="s">
        <v>384</v>
      </c>
      <c r="F167" s="9" t="s">
        <v>292</v>
      </c>
      <c r="G167" s="9" t="s">
        <v>228</v>
      </c>
      <c r="H167" s="16" t="s">
        <v>13</v>
      </c>
      <c r="I167" s="33" t="s">
        <v>401</v>
      </c>
      <c r="J167" s="12">
        <f t="shared" ca="1" si="6"/>
        <v>236</v>
      </c>
      <c r="K167" s="12" t="str">
        <f t="shared" si="7"/>
        <v>April</v>
      </c>
      <c r="L167" s="12" t="str">
        <f t="shared" ca="1" si="8"/>
        <v>ACTIVE</v>
      </c>
    </row>
    <row r="168" spans="2:12" ht="16.5" thickTop="1" thickBot="1" x14ac:dyDescent="0.3">
      <c r="B168" s="7">
        <v>167</v>
      </c>
      <c r="C168" s="8">
        <v>44768</v>
      </c>
      <c r="D168" s="9" t="s">
        <v>212</v>
      </c>
      <c r="E168" s="9" t="s">
        <v>384</v>
      </c>
      <c r="F168" s="9" t="s">
        <v>293</v>
      </c>
      <c r="G168" s="9" t="s">
        <v>208</v>
      </c>
      <c r="H168" s="9" t="s">
        <v>172</v>
      </c>
      <c r="I168" s="33" t="s">
        <v>401</v>
      </c>
      <c r="J168" s="12">
        <f t="shared" ca="1" si="6"/>
        <v>233</v>
      </c>
      <c r="K168" s="12" t="str">
        <f t="shared" si="7"/>
        <v>April</v>
      </c>
      <c r="L168" s="12" t="str">
        <f t="shared" ca="1" si="8"/>
        <v>ACTIVE</v>
      </c>
    </row>
    <row r="169" spans="2:12" ht="16.5" thickTop="1" thickBot="1" x14ac:dyDescent="0.3">
      <c r="B169" s="7">
        <v>168</v>
      </c>
      <c r="C169" s="8">
        <v>44768</v>
      </c>
      <c r="D169" s="9" t="s">
        <v>49</v>
      </c>
      <c r="E169" s="9" t="s">
        <v>384</v>
      </c>
      <c r="F169" s="9" t="s">
        <v>294</v>
      </c>
      <c r="G169" s="9" t="s">
        <v>202</v>
      </c>
      <c r="H169" s="9" t="s">
        <v>238</v>
      </c>
      <c r="I169" s="33" t="s">
        <v>401</v>
      </c>
      <c r="J169" s="12">
        <f t="shared" ca="1" si="6"/>
        <v>233</v>
      </c>
      <c r="K169" s="12" t="str">
        <f t="shared" si="7"/>
        <v>April</v>
      </c>
      <c r="L169" s="12" t="str">
        <f t="shared" ca="1" si="8"/>
        <v>ACTIVE</v>
      </c>
    </row>
    <row r="170" spans="2:12" ht="16.5" thickTop="1" thickBot="1" x14ac:dyDescent="0.3">
      <c r="B170" s="7">
        <v>169</v>
      </c>
      <c r="C170" s="8">
        <v>44770</v>
      </c>
      <c r="D170" s="9" t="s">
        <v>200</v>
      </c>
      <c r="E170" s="9" t="s">
        <v>384</v>
      </c>
      <c r="F170" s="9" t="s">
        <v>295</v>
      </c>
      <c r="G170" s="9" t="s">
        <v>12</v>
      </c>
      <c r="H170" s="14" t="s">
        <v>397</v>
      </c>
      <c r="I170" s="33" t="s">
        <v>401</v>
      </c>
      <c r="J170" s="12">
        <f t="shared" ca="1" si="6"/>
        <v>231</v>
      </c>
      <c r="K170" s="12" t="str">
        <f t="shared" si="7"/>
        <v>April</v>
      </c>
      <c r="L170" s="12" t="str">
        <f t="shared" ca="1" si="8"/>
        <v>ACTIVE</v>
      </c>
    </row>
    <row r="171" spans="2:12" ht="16.5" thickTop="1" thickBot="1" x14ac:dyDescent="0.3">
      <c r="B171" s="7">
        <v>170</v>
      </c>
      <c r="C171" s="8">
        <v>44775</v>
      </c>
      <c r="D171" s="9" t="s">
        <v>212</v>
      </c>
      <c r="E171" s="9" t="s">
        <v>384</v>
      </c>
      <c r="F171" s="9" t="s">
        <v>152</v>
      </c>
      <c r="G171" s="9" t="s">
        <v>208</v>
      </c>
      <c r="H171" s="9" t="s">
        <v>29</v>
      </c>
      <c r="I171" s="33" t="s">
        <v>402</v>
      </c>
      <c r="J171" s="12">
        <f t="shared" ca="1" si="6"/>
        <v>226</v>
      </c>
      <c r="K171" s="12" t="str">
        <f t="shared" si="7"/>
        <v>May</v>
      </c>
      <c r="L171" s="12" t="str">
        <f t="shared" ca="1" si="8"/>
        <v>ACTIVE</v>
      </c>
    </row>
    <row r="172" spans="2:12" ht="16.5" thickTop="1" thickBot="1" x14ac:dyDescent="0.3">
      <c r="B172" s="7">
        <v>171</v>
      </c>
      <c r="C172" s="8">
        <v>44775</v>
      </c>
      <c r="D172" s="9" t="s">
        <v>197</v>
      </c>
      <c r="E172" s="9" t="s">
        <v>384</v>
      </c>
      <c r="F172" s="9" t="s">
        <v>297</v>
      </c>
      <c r="G172" s="9" t="s">
        <v>220</v>
      </c>
      <c r="H172" s="9" t="s">
        <v>29</v>
      </c>
      <c r="I172" s="33" t="s">
        <v>402</v>
      </c>
      <c r="J172" s="12">
        <f t="shared" ca="1" si="6"/>
        <v>226</v>
      </c>
      <c r="K172" s="12" t="str">
        <f t="shared" si="7"/>
        <v>May</v>
      </c>
      <c r="L172" s="12" t="str">
        <f t="shared" ca="1" si="8"/>
        <v>ACTIVE</v>
      </c>
    </row>
    <row r="173" spans="2:12" ht="16.5" thickTop="1" thickBot="1" x14ac:dyDescent="0.3">
      <c r="B173" s="7">
        <v>172</v>
      </c>
      <c r="C173" s="8">
        <v>44782</v>
      </c>
      <c r="D173" s="9" t="s">
        <v>226</v>
      </c>
      <c r="E173" s="9" t="s">
        <v>384</v>
      </c>
      <c r="F173" s="9" t="s">
        <v>300</v>
      </c>
      <c r="G173" s="9" t="s">
        <v>220</v>
      </c>
      <c r="H173" s="9" t="s">
        <v>269</v>
      </c>
      <c r="I173" s="33" t="s">
        <v>402</v>
      </c>
      <c r="J173" s="12">
        <f t="shared" ca="1" si="6"/>
        <v>219</v>
      </c>
      <c r="K173" s="12" t="str">
        <f t="shared" si="7"/>
        <v>May</v>
      </c>
      <c r="L173" s="12" t="str">
        <f t="shared" ca="1" si="8"/>
        <v>ACTIVE</v>
      </c>
    </row>
    <row r="174" spans="2:12" ht="16.5" thickTop="1" thickBot="1" x14ac:dyDescent="0.3">
      <c r="B174" s="7">
        <v>173</v>
      </c>
      <c r="C174" s="8">
        <v>44823</v>
      </c>
      <c r="D174" s="9" t="s">
        <v>49</v>
      </c>
      <c r="E174" s="9" t="s">
        <v>384</v>
      </c>
      <c r="F174" s="9" t="s">
        <v>302</v>
      </c>
      <c r="G174" s="9" t="s">
        <v>12</v>
      </c>
      <c r="H174" s="16" t="s">
        <v>13</v>
      </c>
      <c r="I174" s="33" t="s">
        <v>403</v>
      </c>
      <c r="J174" s="12">
        <f t="shared" ca="1" si="6"/>
        <v>178</v>
      </c>
      <c r="K174" s="12" t="str">
        <f t="shared" si="7"/>
        <v>June</v>
      </c>
      <c r="L174" s="12" t="str">
        <f t="shared" ca="1" si="8"/>
        <v>ACTIVE</v>
      </c>
    </row>
    <row r="175" spans="2:12" ht="16.5" thickTop="1" thickBot="1" x14ac:dyDescent="0.3">
      <c r="B175" s="7">
        <v>174</v>
      </c>
      <c r="C175" s="8">
        <v>44824</v>
      </c>
      <c r="D175" s="9" t="s">
        <v>226</v>
      </c>
      <c r="E175" s="9" t="s">
        <v>384</v>
      </c>
      <c r="F175" s="9" t="s">
        <v>151</v>
      </c>
      <c r="G175" s="9" t="s">
        <v>199</v>
      </c>
      <c r="H175" s="9" t="s">
        <v>249</v>
      </c>
      <c r="I175" s="33" t="s">
        <v>403</v>
      </c>
      <c r="J175" s="12">
        <f t="shared" ca="1" si="6"/>
        <v>177</v>
      </c>
      <c r="K175" s="12" t="str">
        <f t="shared" si="7"/>
        <v>June</v>
      </c>
      <c r="L175" s="12" t="str">
        <f t="shared" ca="1" si="8"/>
        <v>ACTIVE</v>
      </c>
    </row>
    <row r="176" spans="2:12" ht="16.5" thickTop="1" thickBot="1" x14ac:dyDescent="0.3">
      <c r="B176" s="7"/>
      <c r="C176" s="8">
        <v>44825</v>
      </c>
      <c r="D176" s="9" t="s">
        <v>212</v>
      </c>
      <c r="E176" s="9"/>
      <c r="F176" s="9" t="s">
        <v>39</v>
      </c>
      <c r="G176" s="9" t="s">
        <v>199</v>
      </c>
      <c r="H176" s="9" t="s">
        <v>11</v>
      </c>
      <c r="I176" s="33"/>
      <c r="J176" s="12">
        <f ca="1">DATEDIF(C176,TODAY(),"d")</f>
        <v>176</v>
      </c>
      <c r="K176" s="12" t="str">
        <f>TEXT((EOMONTH(C176,9)),"mmmm")</f>
        <v>June</v>
      </c>
      <c r="L176" s="12" t="str">
        <f ca="1">IF(DATEDIF(C176,TODAY(),"D")&gt;270,"DUE","ACTIVE")</f>
        <v>ACTIVE</v>
      </c>
    </row>
    <row r="177" spans="2:12" ht="16.5" thickTop="1" thickBot="1" x14ac:dyDescent="0.3">
      <c r="B177" s="7">
        <v>175</v>
      </c>
      <c r="C177" s="8">
        <v>44825</v>
      </c>
      <c r="D177" s="9" t="s">
        <v>200</v>
      </c>
      <c r="E177" s="9" t="s">
        <v>384</v>
      </c>
      <c r="F177" s="9" t="s">
        <v>303</v>
      </c>
      <c r="G177" s="9" t="s">
        <v>202</v>
      </c>
      <c r="H177" s="9" t="s">
        <v>205</v>
      </c>
      <c r="I177" s="33" t="s">
        <v>403</v>
      </c>
      <c r="J177" s="12">
        <f t="shared" ca="1" si="6"/>
        <v>176</v>
      </c>
      <c r="K177" s="12" t="str">
        <f t="shared" si="7"/>
        <v>June</v>
      </c>
      <c r="L177" s="12" t="str">
        <f t="shared" ca="1" si="8"/>
        <v>ACTIVE</v>
      </c>
    </row>
    <row r="178" spans="2:12" ht="16.5" thickTop="1" thickBot="1" x14ac:dyDescent="0.3">
      <c r="B178" s="7">
        <v>176</v>
      </c>
      <c r="C178" s="8">
        <v>44827</v>
      </c>
      <c r="D178" s="9" t="s">
        <v>207</v>
      </c>
      <c r="E178" s="9" t="s">
        <v>384</v>
      </c>
      <c r="F178" s="9" t="s">
        <v>304</v>
      </c>
      <c r="G178" s="9" t="s">
        <v>220</v>
      </c>
      <c r="H178" s="9" t="s">
        <v>29</v>
      </c>
      <c r="I178" s="33" t="s">
        <v>403</v>
      </c>
      <c r="J178" s="12">
        <f t="shared" ca="1" si="6"/>
        <v>174</v>
      </c>
      <c r="K178" s="12" t="str">
        <f t="shared" si="7"/>
        <v>June</v>
      </c>
      <c r="L178" s="12" t="str">
        <f t="shared" ca="1" si="8"/>
        <v>ACTIVE</v>
      </c>
    </row>
    <row r="179" spans="2:12" ht="16.5" thickTop="1" thickBot="1" x14ac:dyDescent="0.3">
      <c r="B179" s="7">
        <v>177</v>
      </c>
      <c r="C179" s="8">
        <v>44830</v>
      </c>
      <c r="D179" s="9" t="s">
        <v>200</v>
      </c>
      <c r="E179" s="9" t="s">
        <v>384</v>
      </c>
      <c r="F179" s="9" t="s">
        <v>305</v>
      </c>
      <c r="G179" s="9" t="s">
        <v>12</v>
      </c>
      <c r="H179" s="14" t="s">
        <v>397</v>
      </c>
      <c r="I179" s="33" t="s">
        <v>403</v>
      </c>
      <c r="J179" s="12">
        <f t="shared" ca="1" si="6"/>
        <v>171</v>
      </c>
      <c r="K179" s="12" t="str">
        <f t="shared" si="7"/>
        <v>June</v>
      </c>
      <c r="L179" s="12" t="str">
        <f t="shared" ca="1" si="8"/>
        <v>ACTIVE</v>
      </c>
    </row>
    <row r="180" spans="2:12" ht="16.5" thickTop="1" thickBot="1" x14ac:dyDescent="0.3">
      <c r="B180" s="7">
        <v>178</v>
      </c>
      <c r="C180" s="8">
        <v>44833</v>
      </c>
      <c r="D180" s="9" t="s">
        <v>200</v>
      </c>
      <c r="E180" s="9" t="s">
        <v>384</v>
      </c>
      <c r="F180" s="9" t="s">
        <v>284</v>
      </c>
      <c r="G180" s="9" t="s">
        <v>12</v>
      </c>
      <c r="H180" s="17" t="s">
        <v>33</v>
      </c>
      <c r="I180" s="33" t="s">
        <v>403</v>
      </c>
      <c r="J180" s="12">
        <f t="shared" ca="1" si="6"/>
        <v>168</v>
      </c>
      <c r="K180" s="12" t="str">
        <f t="shared" si="7"/>
        <v>June</v>
      </c>
      <c r="L180" s="12" t="str">
        <f t="shared" ca="1" si="8"/>
        <v>ACTIVE</v>
      </c>
    </row>
    <row r="181" spans="2:12" ht="16.5" thickTop="1" thickBot="1" x14ac:dyDescent="0.3">
      <c r="B181" s="7">
        <v>179</v>
      </c>
      <c r="C181" s="8">
        <v>44837</v>
      </c>
      <c r="D181" s="9" t="s">
        <v>49</v>
      </c>
      <c r="E181" s="9" t="s">
        <v>384</v>
      </c>
      <c r="F181" s="9" t="s">
        <v>306</v>
      </c>
      <c r="G181" s="9" t="s">
        <v>12</v>
      </c>
      <c r="H181" s="16" t="s">
        <v>13</v>
      </c>
      <c r="I181" s="33" t="s">
        <v>403</v>
      </c>
      <c r="J181" s="12">
        <f t="shared" ca="1" si="6"/>
        <v>164</v>
      </c>
      <c r="K181" s="12" t="str">
        <f t="shared" si="7"/>
        <v>July</v>
      </c>
      <c r="L181" s="12" t="str">
        <f t="shared" ca="1" si="8"/>
        <v>ACTIVE</v>
      </c>
    </row>
    <row r="182" spans="2:12" ht="16.5" thickTop="1" thickBot="1" x14ac:dyDescent="0.3">
      <c r="B182" s="7">
        <v>180</v>
      </c>
      <c r="C182" s="8">
        <v>44838</v>
      </c>
      <c r="D182" s="9" t="s">
        <v>200</v>
      </c>
      <c r="E182" s="9" t="s">
        <v>384</v>
      </c>
      <c r="F182" s="9" t="s">
        <v>308</v>
      </c>
      <c r="G182" s="9" t="s">
        <v>12</v>
      </c>
      <c r="H182" s="19" t="s">
        <v>63</v>
      </c>
      <c r="I182" s="33" t="s">
        <v>403</v>
      </c>
      <c r="J182" s="12">
        <f t="shared" ca="1" si="6"/>
        <v>163</v>
      </c>
      <c r="K182" s="12" t="str">
        <f t="shared" si="7"/>
        <v>July</v>
      </c>
      <c r="L182" s="12" t="str">
        <f t="shared" ca="1" si="8"/>
        <v>ACTIVE</v>
      </c>
    </row>
    <row r="183" spans="2:12" ht="16.5" thickTop="1" thickBot="1" x14ac:dyDescent="0.3">
      <c r="B183" s="7">
        <v>181</v>
      </c>
      <c r="C183" s="8">
        <v>44845</v>
      </c>
      <c r="D183" s="9" t="s">
        <v>226</v>
      </c>
      <c r="E183" s="9" t="s">
        <v>384</v>
      </c>
      <c r="F183" s="9" t="s">
        <v>311</v>
      </c>
      <c r="G183" s="9" t="s">
        <v>208</v>
      </c>
      <c r="H183" s="16" t="s">
        <v>13</v>
      </c>
      <c r="I183" s="33" t="s">
        <v>403</v>
      </c>
      <c r="J183" s="12">
        <f t="shared" ca="1" si="6"/>
        <v>156</v>
      </c>
      <c r="K183" s="12" t="str">
        <f t="shared" si="7"/>
        <v>July</v>
      </c>
      <c r="L183" s="12" t="str">
        <f t="shared" ca="1" si="8"/>
        <v>ACTIVE</v>
      </c>
    </row>
    <row r="184" spans="2:12" ht="16.5" thickTop="1" thickBot="1" x14ac:dyDescent="0.3">
      <c r="B184" s="7">
        <v>182</v>
      </c>
      <c r="C184" s="8">
        <v>44845</v>
      </c>
      <c r="D184" s="9" t="s">
        <v>213</v>
      </c>
      <c r="E184" s="9" t="s">
        <v>384</v>
      </c>
      <c r="F184" s="9" t="s">
        <v>312</v>
      </c>
      <c r="G184" s="9" t="s">
        <v>220</v>
      </c>
      <c r="H184" s="9" t="s">
        <v>29</v>
      </c>
      <c r="I184" s="33" t="s">
        <v>403</v>
      </c>
      <c r="J184" s="12">
        <f t="shared" ca="1" si="6"/>
        <v>156</v>
      </c>
      <c r="K184" s="12" t="str">
        <f t="shared" si="7"/>
        <v>July</v>
      </c>
      <c r="L184" s="12" t="str">
        <f t="shared" ca="1" si="8"/>
        <v>ACTIVE</v>
      </c>
    </row>
    <row r="185" spans="2:12" ht="16.5" thickTop="1" thickBot="1" x14ac:dyDescent="0.3">
      <c r="B185" s="7">
        <v>183</v>
      </c>
      <c r="C185" s="8">
        <v>44852</v>
      </c>
      <c r="D185" s="9" t="s">
        <v>280</v>
      </c>
      <c r="E185" s="9" t="s">
        <v>384</v>
      </c>
      <c r="F185" s="9" t="s">
        <v>314</v>
      </c>
      <c r="G185" s="9" t="s">
        <v>199</v>
      </c>
      <c r="H185" s="9" t="s">
        <v>315</v>
      </c>
      <c r="I185" s="33" t="s">
        <v>403</v>
      </c>
      <c r="J185" s="12">
        <f t="shared" ca="1" si="6"/>
        <v>149</v>
      </c>
      <c r="K185" s="12" t="str">
        <f t="shared" si="7"/>
        <v>July</v>
      </c>
      <c r="L185" s="12" t="str">
        <f t="shared" ca="1" si="8"/>
        <v>ACTIVE</v>
      </c>
    </row>
    <row r="186" spans="2:12" ht="16.5" thickTop="1" thickBot="1" x14ac:dyDescent="0.3">
      <c r="B186" s="7">
        <v>184</v>
      </c>
      <c r="C186" s="8">
        <v>44859</v>
      </c>
      <c r="D186" s="9" t="s">
        <v>212</v>
      </c>
      <c r="E186" s="9" t="s">
        <v>384</v>
      </c>
      <c r="F186" s="9" t="s">
        <v>316</v>
      </c>
      <c r="G186" s="9" t="s">
        <v>202</v>
      </c>
      <c r="H186" s="16" t="s">
        <v>13</v>
      </c>
      <c r="I186" s="33" t="s">
        <v>403</v>
      </c>
      <c r="J186" s="12">
        <f t="shared" ca="1" si="6"/>
        <v>142</v>
      </c>
      <c r="K186" s="12" t="str">
        <f t="shared" si="7"/>
        <v>July</v>
      </c>
      <c r="L186" s="12" t="str">
        <f t="shared" ca="1" si="8"/>
        <v>ACTIVE</v>
      </c>
    </row>
    <row r="187" spans="2:12" ht="16.5" thickTop="1" thickBot="1" x14ac:dyDescent="0.3">
      <c r="B187" s="7">
        <v>185</v>
      </c>
      <c r="C187" s="8">
        <v>44859</v>
      </c>
      <c r="D187" s="9" t="s">
        <v>226</v>
      </c>
      <c r="E187" s="9" t="s">
        <v>384</v>
      </c>
      <c r="F187" s="9" t="s">
        <v>317</v>
      </c>
      <c r="G187" s="9" t="s">
        <v>12</v>
      </c>
      <c r="H187" s="13" t="s">
        <v>138</v>
      </c>
      <c r="I187" s="33" t="s">
        <v>403</v>
      </c>
      <c r="J187" s="12">
        <f t="shared" ca="1" si="6"/>
        <v>142</v>
      </c>
      <c r="K187" s="12" t="str">
        <f t="shared" si="7"/>
        <v>July</v>
      </c>
      <c r="L187" s="12" t="str">
        <f t="shared" ca="1" si="8"/>
        <v>ACTIVE</v>
      </c>
    </row>
    <row r="188" spans="2:12" ht="16.5" thickTop="1" thickBot="1" x14ac:dyDescent="0.3">
      <c r="B188" s="7">
        <v>186</v>
      </c>
      <c r="C188" s="8">
        <v>44859</v>
      </c>
      <c r="D188" s="9" t="s">
        <v>207</v>
      </c>
      <c r="E188" s="9" t="s">
        <v>384</v>
      </c>
      <c r="F188" s="9" t="s">
        <v>318</v>
      </c>
      <c r="G188" s="9" t="s">
        <v>12</v>
      </c>
      <c r="H188" s="13" t="s">
        <v>138</v>
      </c>
      <c r="I188" s="33" t="s">
        <v>403</v>
      </c>
      <c r="J188" s="12">
        <f t="shared" ca="1" si="6"/>
        <v>142</v>
      </c>
      <c r="K188" s="12" t="str">
        <f t="shared" si="7"/>
        <v>July</v>
      </c>
      <c r="L188" s="12" t="str">
        <f t="shared" ca="1" si="8"/>
        <v>ACTIVE</v>
      </c>
    </row>
    <row r="189" spans="2:12" ht="16.5" thickTop="1" thickBot="1" x14ac:dyDescent="0.3">
      <c r="B189" s="7">
        <v>187</v>
      </c>
      <c r="C189" s="8">
        <v>44880</v>
      </c>
      <c r="D189" s="9" t="s">
        <v>197</v>
      </c>
      <c r="E189" s="9" t="s">
        <v>384</v>
      </c>
      <c r="F189" s="9" t="s">
        <v>322</v>
      </c>
      <c r="G189" s="9" t="s">
        <v>202</v>
      </c>
      <c r="H189" s="16" t="s">
        <v>13</v>
      </c>
      <c r="I189" s="33" t="s">
        <v>404</v>
      </c>
      <c r="J189" s="12">
        <f t="shared" ca="1" si="6"/>
        <v>121</v>
      </c>
      <c r="K189" s="12" t="str">
        <f t="shared" si="7"/>
        <v>August</v>
      </c>
      <c r="L189" s="12" t="str">
        <f t="shared" ca="1" si="8"/>
        <v>ACTIVE</v>
      </c>
    </row>
    <row r="190" spans="2:12" ht="16.5" thickTop="1" thickBot="1" x14ac:dyDescent="0.3">
      <c r="B190" s="7">
        <v>188</v>
      </c>
      <c r="C190" s="8">
        <v>44880</v>
      </c>
      <c r="D190" s="9" t="s">
        <v>200</v>
      </c>
      <c r="E190" s="9" t="s">
        <v>384</v>
      </c>
      <c r="F190" s="9" t="s">
        <v>324</v>
      </c>
      <c r="G190" s="9" t="s">
        <v>202</v>
      </c>
      <c r="H190" s="9" t="s">
        <v>321</v>
      </c>
      <c r="I190" s="33" t="s">
        <v>404</v>
      </c>
      <c r="J190" s="12">
        <f t="shared" ca="1" si="6"/>
        <v>121</v>
      </c>
      <c r="K190" s="12" t="str">
        <f t="shared" si="7"/>
        <v>August</v>
      </c>
      <c r="L190" s="12" t="str">
        <f t="shared" ca="1" si="8"/>
        <v>ACTIVE</v>
      </c>
    </row>
    <row r="191" spans="2:12" ht="16.5" thickTop="1" thickBot="1" x14ac:dyDescent="0.3">
      <c r="B191" s="7">
        <v>189</v>
      </c>
      <c r="C191" s="8">
        <v>44881</v>
      </c>
      <c r="D191" s="9" t="s">
        <v>207</v>
      </c>
      <c r="E191" s="9" t="s">
        <v>384</v>
      </c>
      <c r="F191" s="9" t="s">
        <v>325</v>
      </c>
      <c r="G191" s="9" t="s">
        <v>217</v>
      </c>
      <c r="H191" s="9" t="s">
        <v>218</v>
      </c>
      <c r="I191" s="33" t="s">
        <v>404</v>
      </c>
      <c r="J191" s="12">
        <f t="shared" ca="1" si="6"/>
        <v>120</v>
      </c>
      <c r="K191" s="12" t="str">
        <f t="shared" si="7"/>
        <v>August</v>
      </c>
      <c r="L191" s="12" t="str">
        <f t="shared" ca="1" si="8"/>
        <v>ACTIVE</v>
      </c>
    </row>
    <row r="192" spans="2:12" ht="16.5" thickTop="1" thickBot="1" x14ac:dyDescent="0.3">
      <c r="B192" s="7">
        <v>190</v>
      </c>
      <c r="C192" s="8">
        <v>44882</v>
      </c>
      <c r="D192" s="9" t="s">
        <v>207</v>
      </c>
      <c r="E192" s="9" t="s">
        <v>384</v>
      </c>
      <c r="F192" s="9" t="s">
        <v>326</v>
      </c>
      <c r="G192" s="9" t="s">
        <v>199</v>
      </c>
      <c r="H192" s="9" t="s">
        <v>11</v>
      </c>
      <c r="I192" s="33" t="s">
        <v>404</v>
      </c>
      <c r="J192" s="12">
        <f t="shared" ca="1" si="6"/>
        <v>119</v>
      </c>
      <c r="K192" s="12" t="str">
        <f t="shared" si="7"/>
        <v>August</v>
      </c>
      <c r="L192" s="12" t="str">
        <f t="shared" ca="1" si="8"/>
        <v>ACTIVE</v>
      </c>
    </row>
    <row r="193" spans="2:12" ht="16.5" thickTop="1" thickBot="1" x14ac:dyDescent="0.3">
      <c r="B193" s="7">
        <v>191</v>
      </c>
      <c r="C193" s="8">
        <v>44883</v>
      </c>
      <c r="D193" s="9" t="s">
        <v>212</v>
      </c>
      <c r="E193" s="9" t="s">
        <v>384</v>
      </c>
      <c r="F193" s="9" t="s">
        <v>320</v>
      </c>
      <c r="G193" s="9" t="s">
        <v>12</v>
      </c>
      <c r="H193" s="9" t="s">
        <v>405</v>
      </c>
      <c r="I193" s="33" t="s">
        <v>404</v>
      </c>
      <c r="J193" s="12">
        <f t="shared" ca="1" si="6"/>
        <v>118</v>
      </c>
      <c r="K193" s="12" t="str">
        <f t="shared" si="7"/>
        <v>August</v>
      </c>
      <c r="L193" s="12" t="str">
        <f t="shared" ca="1" si="8"/>
        <v>ACTIVE</v>
      </c>
    </row>
    <row r="194" spans="2:12" ht="16.5" thickTop="1" thickBot="1" x14ac:dyDescent="0.3">
      <c r="B194" s="7">
        <v>192</v>
      </c>
      <c r="C194" s="8">
        <v>44893</v>
      </c>
      <c r="D194" s="9" t="s">
        <v>212</v>
      </c>
      <c r="E194" s="9" t="s">
        <v>384</v>
      </c>
      <c r="F194" s="9" t="s">
        <v>319</v>
      </c>
      <c r="G194" s="9" t="s">
        <v>12</v>
      </c>
      <c r="H194" s="13" t="s">
        <v>138</v>
      </c>
      <c r="I194" s="33" t="s">
        <v>404</v>
      </c>
      <c r="J194" s="12">
        <f t="shared" ref="J194:J206" ca="1" si="9">DATEDIF(C194,TODAY(),"d")</f>
        <v>108</v>
      </c>
      <c r="K194" s="12" t="str">
        <f t="shared" si="7"/>
        <v>August</v>
      </c>
      <c r="L194" s="12" t="str">
        <f t="shared" ca="1" si="8"/>
        <v>ACTIVE</v>
      </c>
    </row>
    <row r="195" spans="2:12" ht="16.5" thickTop="1" thickBot="1" x14ac:dyDescent="0.3">
      <c r="B195" s="7">
        <v>193</v>
      </c>
      <c r="C195" s="8">
        <v>44902</v>
      </c>
      <c r="D195" s="9" t="s">
        <v>197</v>
      </c>
      <c r="E195" s="9" t="s">
        <v>384</v>
      </c>
      <c r="F195" s="9" t="s">
        <v>327</v>
      </c>
      <c r="G195" s="9" t="s">
        <v>228</v>
      </c>
      <c r="H195" s="9" t="s">
        <v>298</v>
      </c>
      <c r="I195" s="33" t="s">
        <v>406</v>
      </c>
      <c r="J195" s="12">
        <f t="shared" ca="1" si="9"/>
        <v>99</v>
      </c>
      <c r="K195" s="12" t="str">
        <f t="shared" si="7"/>
        <v>September</v>
      </c>
      <c r="L195" s="12" t="str">
        <f t="shared" ca="1" si="8"/>
        <v>ACTIVE</v>
      </c>
    </row>
    <row r="196" spans="2:12" ht="16.5" thickTop="1" thickBot="1" x14ac:dyDescent="0.3">
      <c r="B196" s="7">
        <v>194</v>
      </c>
      <c r="C196" s="8">
        <v>44902</v>
      </c>
      <c r="D196" s="9" t="s">
        <v>209</v>
      </c>
      <c r="E196" s="9" t="s">
        <v>384</v>
      </c>
      <c r="F196" s="9" t="s">
        <v>328</v>
      </c>
      <c r="G196" s="9" t="s">
        <v>12</v>
      </c>
      <c r="H196" s="9" t="s">
        <v>29</v>
      </c>
      <c r="I196" s="33" t="s">
        <v>406</v>
      </c>
      <c r="J196" s="12">
        <f t="shared" ca="1" si="9"/>
        <v>99</v>
      </c>
      <c r="K196" s="12" t="str">
        <f t="shared" ref="K196:K206" si="10">TEXT((EOMONTH(C196,9)),"mmmm")</f>
        <v>September</v>
      </c>
      <c r="L196" s="12" t="str">
        <f t="shared" ref="L196:L206" ca="1" si="11">IF(DATEDIF(C196,TODAY(),"D")&gt;270,"DUE","ACTIVE")</f>
        <v>ACTIVE</v>
      </c>
    </row>
    <row r="197" spans="2:12" ht="16.5" thickTop="1" thickBot="1" x14ac:dyDescent="0.3">
      <c r="B197" s="7">
        <v>195</v>
      </c>
      <c r="C197" s="8">
        <v>44902</v>
      </c>
      <c r="D197" s="9" t="s">
        <v>197</v>
      </c>
      <c r="E197" s="9" t="s">
        <v>384</v>
      </c>
      <c r="F197" s="9" t="s">
        <v>329</v>
      </c>
      <c r="G197" s="9" t="s">
        <v>12</v>
      </c>
      <c r="H197" s="9" t="s">
        <v>29</v>
      </c>
      <c r="I197" s="33" t="s">
        <v>406</v>
      </c>
      <c r="J197" s="12">
        <f t="shared" ca="1" si="9"/>
        <v>99</v>
      </c>
      <c r="K197" s="12" t="str">
        <f t="shared" si="10"/>
        <v>September</v>
      </c>
      <c r="L197" s="12" t="str">
        <f t="shared" ca="1" si="11"/>
        <v>ACTIVE</v>
      </c>
    </row>
    <row r="198" spans="2:12" ht="16.5" thickTop="1" thickBot="1" x14ac:dyDescent="0.3">
      <c r="B198" s="7">
        <v>196</v>
      </c>
      <c r="C198" s="8">
        <v>44903</v>
      </c>
      <c r="D198" s="9" t="s">
        <v>197</v>
      </c>
      <c r="E198" s="9" t="s">
        <v>384</v>
      </c>
      <c r="F198" s="9" t="s">
        <v>330</v>
      </c>
      <c r="G198" s="9" t="s">
        <v>12</v>
      </c>
      <c r="H198" s="18" t="s">
        <v>180</v>
      </c>
      <c r="I198" s="33" t="s">
        <v>406</v>
      </c>
      <c r="J198" s="12">
        <f t="shared" ca="1" si="9"/>
        <v>98</v>
      </c>
      <c r="K198" s="12" t="str">
        <f t="shared" si="10"/>
        <v>September</v>
      </c>
      <c r="L198" s="12" t="str">
        <f t="shared" ca="1" si="11"/>
        <v>ACTIVE</v>
      </c>
    </row>
    <row r="199" spans="2:12" ht="16.5" thickTop="1" thickBot="1" x14ac:dyDescent="0.3">
      <c r="B199" s="7">
        <v>197</v>
      </c>
      <c r="C199" s="8">
        <v>44907</v>
      </c>
      <c r="D199" s="9" t="s">
        <v>197</v>
      </c>
      <c r="E199" s="9" t="s">
        <v>384</v>
      </c>
      <c r="F199" s="9" t="s">
        <v>331</v>
      </c>
      <c r="G199" s="9" t="s">
        <v>12</v>
      </c>
      <c r="H199" s="16" t="s">
        <v>13</v>
      </c>
      <c r="I199" s="33" t="s">
        <v>406</v>
      </c>
      <c r="J199" s="12">
        <f t="shared" ca="1" si="9"/>
        <v>94</v>
      </c>
      <c r="K199" s="12" t="str">
        <f t="shared" si="10"/>
        <v>September</v>
      </c>
      <c r="L199" s="12" t="str">
        <f t="shared" ca="1" si="11"/>
        <v>ACTIVE</v>
      </c>
    </row>
    <row r="200" spans="2:12" ht="16.5" thickTop="1" thickBot="1" x14ac:dyDescent="0.3">
      <c r="B200" s="7">
        <v>198</v>
      </c>
      <c r="C200" s="8">
        <v>44908</v>
      </c>
      <c r="D200" s="9" t="s">
        <v>197</v>
      </c>
      <c r="E200" s="9"/>
      <c r="F200" s="9" t="s">
        <v>198</v>
      </c>
      <c r="G200" s="9" t="s">
        <v>199</v>
      </c>
      <c r="H200" s="9" t="s">
        <v>11</v>
      </c>
      <c r="I200" s="33" t="s">
        <v>406</v>
      </c>
      <c r="J200" s="12">
        <f t="shared" ref="J200:J203" ca="1" si="12">DATEDIF(C200,TODAY(),"d")</f>
        <v>93</v>
      </c>
      <c r="K200" s="12" t="str">
        <f t="shared" ref="K200:K203" si="13">TEXT((EOMONTH(C200,9)),"mmmm")</f>
        <v>September</v>
      </c>
      <c r="L200" s="12" t="str">
        <f t="shared" ca="1" si="11"/>
        <v>ACTIVE</v>
      </c>
    </row>
    <row r="201" spans="2:12" ht="16.5" thickTop="1" thickBot="1" x14ac:dyDescent="0.3">
      <c r="B201" s="7"/>
      <c r="C201" s="8">
        <v>44909</v>
      </c>
      <c r="D201" s="9" t="s">
        <v>209</v>
      </c>
      <c r="E201" s="9"/>
      <c r="F201" s="9" t="s">
        <v>198</v>
      </c>
      <c r="G201" s="9" t="s">
        <v>199</v>
      </c>
      <c r="H201" s="9" t="s">
        <v>11</v>
      </c>
      <c r="I201" s="33" t="s">
        <v>406</v>
      </c>
      <c r="J201" s="12">
        <f ca="1">DATEDIF(C201,TODAY(),"d")</f>
        <v>92</v>
      </c>
      <c r="K201" s="12" t="str">
        <f>TEXT((EOMONTH(C201,9)),"mmmm")</f>
        <v>September</v>
      </c>
      <c r="L201" s="12" t="str">
        <f t="shared" ca="1" si="11"/>
        <v>ACTIVE</v>
      </c>
    </row>
    <row r="202" spans="2:12" ht="16.5" thickTop="1" thickBot="1" x14ac:dyDescent="0.3">
      <c r="B202" s="7">
        <v>199</v>
      </c>
      <c r="C202" s="8">
        <v>44910</v>
      </c>
      <c r="D202" s="9" t="s">
        <v>212</v>
      </c>
      <c r="E202" s="9"/>
      <c r="F202" s="9" t="s">
        <v>198</v>
      </c>
      <c r="G202" s="9" t="s">
        <v>199</v>
      </c>
      <c r="H202" s="9" t="s">
        <v>11</v>
      </c>
      <c r="I202" s="33" t="s">
        <v>406</v>
      </c>
      <c r="J202" s="12">
        <f t="shared" ca="1" si="12"/>
        <v>91</v>
      </c>
      <c r="K202" s="12" t="str">
        <f t="shared" si="13"/>
        <v>September</v>
      </c>
      <c r="L202" s="12" t="str">
        <f t="shared" ca="1" si="11"/>
        <v>ACTIVE</v>
      </c>
    </row>
    <row r="203" spans="2:12" ht="16.5" thickTop="1" thickBot="1" x14ac:dyDescent="0.3">
      <c r="B203" s="7">
        <v>200</v>
      </c>
      <c r="C203" s="8">
        <v>44911</v>
      </c>
      <c r="D203" s="9" t="s">
        <v>49</v>
      </c>
      <c r="E203" s="9"/>
      <c r="F203" s="9" t="s">
        <v>333</v>
      </c>
      <c r="G203" s="9" t="s">
        <v>199</v>
      </c>
      <c r="H203" s="9" t="s">
        <v>174</v>
      </c>
      <c r="I203" s="33" t="s">
        <v>406</v>
      </c>
      <c r="J203" s="12">
        <f t="shared" ca="1" si="12"/>
        <v>90</v>
      </c>
      <c r="K203" s="12" t="str">
        <f t="shared" si="13"/>
        <v>September</v>
      </c>
      <c r="L203" s="12" t="str">
        <f t="shared" ca="1" si="11"/>
        <v>ACTIVE</v>
      </c>
    </row>
    <row r="204" spans="2:12" ht="16.5" thickTop="1" thickBot="1" x14ac:dyDescent="0.3">
      <c r="B204" s="7">
        <v>201</v>
      </c>
      <c r="C204" s="8">
        <v>44907</v>
      </c>
      <c r="D204" s="9" t="s">
        <v>213</v>
      </c>
      <c r="E204" s="9" t="s">
        <v>384</v>
      </c>
      <c r="F204" s="9" t="s">
        <v>157</v>
      </c>
      <c r="G204" s="9" t="s">
        <v>228</v>
      </c>
      <c r="H204" s="9" t="s">
        <v>29</v>
      </c>
      <c r="I204" s="33" t="s">
        <v>406</v>
      </c>
      <c r="J204" s="12">
        <f t="shared" ca="1" si="9"/>
        <v>94</v>
      </c>
      <c r="K204" s="12" t="str">
        <f t="shared" si="10"/>
        <v>September</v>
      </c>
      <c r="L204" s="12" t="str">
        <f t="shared" ca="1" si="11"/>
        <v>ACTIVE</v>
      </c>
    </row>
    <row r="205" spans="2:12" ht="16.5" thickTop="1" thickBot="1" x14ac:dyDescent="0.3">
      <c r="B205" s="7">
        <v>202</v>
      </c>
      <c r="C205" s="8">
        <v>44926</v>
      </c>
      <c r="D205" s="9" t="s">
        <v>197</v>
      </c>
      <c r="E205" s="9" t="s">
        <v>384</v>
      </c>
      <c r="F205" s="9" t="s">
        <v>332</v>
      </c>
      <c r="G205" s="9" t="s">
        <v>199</v>
      </c>
      <c r="H205" s="9" t="s">
        <v>11</v>
      </c>
      <c r="I205" s="33" t="s">
        <v>406</v>
      </c>
      <c r="J205" s="12">
        <f t="shared" ca="1" si="9"/>
        <v>75</v>
      </c>
      <c r="K205" s="12" t="str">
        <f t="shared" si="10"/>
        <v>September</v>
      </c>
      <c r="L205" s="12" t="str">
        <f t="shared" ca="1" si="11"/>
        <v>ACTIVE</v>
      </c>
    </row>
    <row r="206" spans="2:12" ht="16.5" thickTop="1" thickBot="1" x14ac:dyDescent="0.3">
      <c r="B206" s="7">
        <v>203</v>
      </c>
      <c r="C206" s="10">
        <v>44926</v>
      </c>
      <c r="D206" s="11" t="s">
        <v>197</v>
      </c>
      <c r="E206" s="11" t="s">
        <v>384</v>
      </c>
      <c r="F206" s="11" t="s">
        <v>143</v>
      </c>
      <c r="G206" s="11" t="s">
        <v>199</v>
      </c>
      <c r="H206" s="11" t="s">
        <v>11</v>
      </c>
      <c r="I206" s="34" t="s">
        <v>406</v>
      </c>
      <c r="J206" s="12">
        <f t="shared" ca="1" si="9"/>
        <v>75</v>
      </c>
      <c r="K206" s="12" t="str">
        <f t="shared" si="10"/>
        <v>September</v>
      </c>
      <c r="L206" s="12" t="str">
        <f t="shared" ca="1" si="11"/>
        <v>ACTIVE</v>
      </c>
    </row>
    <row r="207" spans="2:12" ht="15.75" thickTop="1" x14ac:dyDescent="0.25"/>
  </sheetData>
  <phoneticPr fontId="6" type="noConversion"/>
  <conditionalFormatting sqref="L2:L1048576">
    <cfRule type="containsText" dxfId="14" priority="1" operator="containsText" text="ACTIVE">
      <formula>NOT(ISERROR(SEARCH("ACTIVE",L2)))</formula>
    </cfRule>
    <cfRule type="containsText" dxfId="13" priority="2" operator="containsText" text="DUE">
      <formula>NOT(ISERROR(SEARCH("DUE",L2)))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2FF1-D769-4321-AE3C-7E7860977E0B}">
  <dimension ref="A1:Z92"/>
  <sheetViews>
    <sheetView showGridLines="0" tabSelected="1" zoomScale="110" zoomScaleNormal="110" workbookViewId="0">
      <selection activeCell="D95" sqref="D95"/>
    </sheetView>
  </sheetViews>
  <sheetFormatPr defaultRowHeight="15" x14ac:dyDescent="0.25"/>
  <cols>
    <col min="1" max="1" width="15.42578125" style="49" bestFit="1" customWidth="1"/>
    <col min="2" max="2" width="51.42578125" style="47" bestFit="1" customWidth="1"/>
    <col min="3" max="3" width="17.42578125" customWidth="1"/>
    <col min="4" max="4" width="9.5703125" customWidth="1"/>
    <col min="7" max="18" width="9.140625" hidden="1" customWidth="1"/>
    <col min="19" max="19" width="13.42578125" customWidth="1"/>
    <col min="20" max="20" width="15.5703125" customWidth="1"/>
    <col min="21" max="22" width="17.42578125" customWidth="1"/>
    <col min="23" max="23" width="9.85546875" customWidth="1"/>
    <col min="24" max="24" width="14.7109375" customWidth="1"/>
  </cols>
  <sheetData>
    <row r="1" spans="1:26" ht="80.25" customHeight="1" x14ac:dyDescent="0.25">
      <c r="A1" s="62" t="s">
        <v>533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26" ht="45" x14ac:dyDescent="0.25">
      <c r="A2" s="45" t="s">
        <v>2</v>
      </c>
      <c r="B2" s="45" t="s">
        <v>3</v>
      </c>
      <c r="C2" s="35" t="s">
        <v>407</v>
      </c>
      <c r="D2" s="35" t="s">
        <v>535</v>
      </c>
      <c r="E2" s="35" t="s">
        <v>536</v>
      </c>
      <c r="F2" s="35" t="s">
        <v>4</v>
      </c>
      <c r="G2" s="35" t="s">
        <v>385</v>
      </c>
      <c r="H2" s="35" t="s">
        <v>389</v>
      </c>
      <c r="I2" s="35" t="s">
        <v>391</v>
      </c>
      <c r="J2" s="35" t="s">
        <v>394</v>
      </c>
      <c r="K2" s="35" t="s">
        <v>399</v>
      </c>
      <c r="L2" s="35" t="s">
        <v>412</v>
      </c>
      <c r="M2" s="35" t="s">
        <v>413</v>
      </c>
      <c r="N2" s="35" t="s">
        <v>402</v>
      </c>
      <c r="O2" s="35" t="s">
        <v>414</v>
      </c>
      <c r="P2" s="35" t="s">
        <v>415</v>
      </c>
      <c r="Q2" s="35" t="s">
        <v>404</v>
      </c>
      <c r="R2" s="35" t="s">
        <v>406</v>
      </c>
      <c r="S2" s="35" t="s">
        <v>416</v>
      </c>
      <c r="T2" s="35" t="s">
        <v>408</v>
      </c>
      <c r="U2" s="35" t="s">
        <v>409</v>
      </c>
      <c r="V2" s="35" t="s">
        <v>410</v>
      </c>
      <c r="W2" s="35" t="s">
        <v>382</v>
      </c>
      <c r="X2" s="35" t="s">
        <v>411</v>
      </c>
      <c r="Y2" s="35"/>
      <c r="Z2" s="36"/>
    </row>
    <row r="3" spans="1:26" ht="18.75" x14ac:dyDescent="0.25">
      <c r="A3" s="48" t="s">
        <v>417</v>
      </c>
      <c r="B3" s="46" t="s">
        <v>159</v>
      </c>
      <c r="C3" s="37"/>
      <c r="D3" s="37"/>
      <c r="E3" s="37"/>
      <c r="F3" s="37"/>
      <c r="G3" s="37">
        <f>SUMIF('JAN23'!D:D,Table10[[#This Row],[ITEM DESCRIPTION]],'JAN23'!E:E)</f>
        <v>0</v>
      </c>
      <c r="H3" s="37">
        <f>SUMIF('FEB23'!D:D,Table10[[#This Row],[ITEM DESCRIPTION]],'FEB23'!E:E)</f>
        <v>0</v>
      </c>
      <c r="I3" s="37">
        <f>SUMIF('MAR23'!D:D,Table10[[#This Row],[ITEM DESCRIPTION]],'MAR23'!E:E)</f>
        <v>0</v>
      </c>
      <c r="J3" s="37">
        <f>SUMIF('APR23'!D:D,Table10[[#This Row],[ITEM DESCRIPTION]],'APR23'!E:E)</f>
        <v>0</v>
      </c>
      <c r="K3" s="37">
        <f>SUMIF('MAY23'!D:D,Table10[[#This Row],[ITEM DESCRIPTION]],'MAY23'!E:E)</f>
        <v>0</v>
      </c>
      <c r="L3" s="37">
        <f>SUMIF(JUNE23!D:D,Table10[[#This Row],[ITEM DESCRIPTION]],JUNE23!E:E)</f>
        <v>0</v>
      </c>
      <c r="M3" s="37">
        <f>SUMIF(JULY23!D:D,Table10[[#This Row],[ITEM DESCRIPTION]],JULY23!E:E)</f>
        <v>0</v>
      </c>
      <c r="N3" s="37">
        <f>SUMIF('AUG23'!D:D,Table10[[#This Row],[ITEM DESCRIPTION]],'AUG23'!E:E)</f>
        <v>0</v>
      </c>
      <c r="O3" s="37">
        <f>SUMIF(SEPT23!D:D,Table10[[#This Row],[ITEM DESCRIPTION]],SEPT23!E:E)</f>
        <v>0</v>
      </c>
      <c r="P3" s="37">
        <f>SUMIF('OCT23'!D:D,Table10[[#This Row],[ITEM DESCRIPTION]],'OCT23'!E:E)</f>
        <v>0</v>
      </c>
      <c r="Q3" s="37">
        <f>SUMIF('NOV23'!D:D,Table10[[#This Row],[ITEM DESCRIPTION]],'NOV23'!E:E)</f>
        <v>0</v>
      </c>
      <c r="R3" s="37">
        <f>SUMIF('DEC23'!D:D,Table10[[#This Row],[ITEM DESCRIPTION]],'DEC23'!E:E)</f>
        <v>0</v>
      </c>
      <c r="S3" s="37">
        <f>SUM(Table10[[#This Row],[JAN]:[DEC]])</f>
        <v>0</v>
      </c>
      <c r="T3" s="37">
        <f>SUMIF(PURCHASE!D:D,Inventory!B3,PURCHASE!E:E)</f>
        <v>0</v>
      </c>
      <c r="U3" s="37"/>
      <c r="V3" s="37"/>
      <c r="W3" s="37"/>
      <c r="X3" s="38"/>
    </row>
    <row r="4" spans="1:26" ht="18.75" x14ac:dyDescent="0.25">
      <c r="A4" s="48" t="s">
        <v>418</v>
      </c>
      <c r="B4" s="46" t="s">
        <v>70</v>
      </c>
      <c r="C4" s="37"/>
      <c r="D4" s="37"/>
      <c r="E4" s="37"/>
      <c r="F4" s="37"/>
      <c r="G4" s="37">
        <f>SUMIF('JAN23'!D:D,Table10[[#This Row],[ITEM DESCRIPTION]],'JAN23'!E:E)</f>
        <v>0</v>
      </c>
      <c r="H4" s="37">
        <f>SUMIF('FEB23'!D:D,Table10[[#This Row],[ITEM DESCRIPTION]],'FEB23'!E:E)</f>
        <v>0</v>
      </c>
      <c r="I4" s="37">
        <f>SUMIF('MAR23'!D:D,Table10[[#This Row],[ITEM DESCRIPTION]],'MAR23'!E:E)</f>
        <v>0</v>
      </c>
      <c r="J4" s="37">
        <f>SUMIF('APR23'!D:D,Table10[[#This Row],[ITEM DESCRIPTION]],'APR23'!E:E)</f>
        <v>0</v>
      </c>
      <c r="K4" s="37">
        <f>SUMIF('MAY23'!D:D,Table10[[#This Row],[ITEM DESCRIPTION]],'MAY23'!E:E)</f>
        <v>0</v>
      </c>
      <c r="L4" s="37">
        <f>SUMIF(JUNE23!D:D,Table10[[#This Row],[ITEM DESCRIPTION]],JUNE23!E:E)</f>
        <v>0</v>
      </c>
      <c r="M4" s="37">
        <f>SUMIF(JULY23!D:D,Table10[[#This Row],[ITEM DESCRIPTION]],JULY23!E:E)</f>
        <v>0</v>
      </c>
      <c r="N4" s="37">
        <f>SUMIF('AUG23'!D:D,Table10[[#This Row],[ITEM DESCRIPTION]],'AUG23'!E:E)</f>
        <v>0</v>
      </c>
      <c r="O4" s="37">
        <f>SUMIF(SEPT23!D:D,Table10[[#This Row],[ITEM DESCRIPTION]],SEPT23!E:E)</f>
        <v>0</v>
      </c>
      <c r="P4" s="37">
        <f>SUMIF('OCT23'!D:D,Table10[[#This Row],[ITEM DESCRIPTION]],'OCT23'!E:E)</f>
        <v>0</v>
      </c>
      <c r="Q4" s="37">
        <f>SUMIF('NOV23'!D:D,Table10[[#This Row],[ITEM DESCRIPTION]],'NOV23'!E:E)</f>
        <v>0</v>
      </c>
      <c r="R4" s="37">
        <f>SUMIF('DEC23'!D:D,Table10[[#This Row],[ITEM DESCRIPTION]],'DEC23'!E:E)</f>
        <v>0</v>
      </c>
      <c r="S4" s="37">
        <f>SUM(Table10[[#This Row],[JAN]:[DEC]])</f>
        <v>0</v>
      </c>
      <c r="T4" s="37">
        <f>SUMIF(PURCHASE!D:D,Inventory!B4,PURCHASE!E:E)</f>
        <v>0</v>
      </c>
      <c r="U4" s="37"/>
      <c r="V4" s="37"/>
      <c r="W4" s="37"/>
      <c r="X4" s="38"/>
    </row>
    <row r="5" spans="1:26" ht="18.75" x14ac:dyDescent="0.25">
      <c r="A5" s="48" t="s">
        <v>419</v>
      </c>
      <c r="B5" s="46" t="s">
        <v>72</v>
      </c>
      <c r="C5" s="37"/>
      <c r="D5" s="37"/>
      <c r="E5" s="37"/>
      <c r="F5" s="37"/>
      <c r="G5" s="37">
        <f>SUMIF('JAN23'!D:D,Table10[[#This Row],[ITEM DESCRIPTION]],'JAN23'!E:E)</f>
        <v>0</v>
      </c>
      <c r="H5" s="37">
        <f>SUMIF('FEB23'!D:D,Table10[[#This Row],[ITEM DESCRIPTION]],'FEB23'!E:E)</f>
        <v>0</v>
      </c>
      <c r="I5" s="37">
        <f>SUMIF('MAR23'!D:D,Table10[[#This Row],[ITEM DESCRIPTION]],'MAR23'!E:E)</f>
        <v>0</v>
      </c>
      <c r="J5" s="37">
        <f>SUMIF('APR23'!D:D,Table10[[#This Row],[ITEM DESCRIPTION]],'APR23'!E:E)</f>
        <v>0</v>
      </c>
      <c r="K5" s="37">
        <f>SUMIF('MAY23'!D:D,Table10[[#This Row],[ITEM DESCRIPTION]],'MAY23'!E:E)</f>
        <v>0</v>
      </c>
      <c r="L5" s="37">
        <f>SUMIF(JUNE23!D:D,Table10[[#This Row],[ITEM DESCRIPTION]],JUNE23!E:E)</f>
        <v>0</v>
      </c>
      <c r="M5" s="37">
        <f>SUMIF(JULY23!D:D,Table10[[#This Row],[ITEM DESCRIPTION]],JULY23!E:E)</f>
        <v>0</v>
      </c>
      <c r="N5" s="37">
        <f>SUMIF('AUG23'!D:D,Table10[[#This Row],[ITEM DESCRIPTION]],'AUG23'!E:E)</f>
        <v>0</v>
      </c>
      <c r="O5" s="37">
        <f>SUMIF(SEPT23!D:D,Table10[[#This Row],[ITEM DESCRIPTION]],SEPT23!E:E)</f>
        <v>0</v>
      </c>
      <c r="P5" s="37">
        <f>SUMIF('OCT23'!D:D,Table10[[#This Row],[ITEM DESCRIPTION]],'OCT23'!E:E)</f>
        <v>0</v>
      </c>
      <c r="Q5" s="37">
        <f>SUMIF('NOV23'!D:D,Table10[[#This Row],[ITEM DESCRIPTION]],'NOV23'!E:E)</f>
        <v>0</v>
      </c>
      <c r="R5" s="37">
        <f>SUMIF('DEC23'!D:D,Table10[[#This Row],[ITEM DESCRIPTION]],'DEC23'!E:E)</f>
        <v>0</v>
      </c>
      <c r="S5" s="37">
        <f>SUM(Table10[[#This Row],[JAN]:[DEC]])</f>
        <v>0</v>
      </c>
      <c r="T5" s="37">
        <f>SUMIF(PURCHASE!D:D,Inventory!B5,PURCHASE!E:E)</f>
        <v>0</v>
      </c>
      <c r="U5" s="37"/>
      <c r="V5" s="37"/>
      <c r="W5" s="37"/>
      <c r="X5" s="38"/>
    </row>
    <row r="6" spans="1:26" ht="18.75" x14ac:dyDescent="0.25">
      <c r="A6" s="48" t="s">
        <v>420</v>
      </c>
      <c r="B6" s="46" t="s">
        <v>56</v>
      </c>
      <c r="C6" s="37"/>
      <c r="D6" s="37"/>
      <c r="E6" s="37"/>
      <c r="F6" s="37"/>
      <c r="G6" s="37">
        <f>SUMIF('JAN23'!D:D,Table10[[#This Row],[ITEM DESCRIPTION]],'JAN23'!E:E)</f>
        <v>0</v>
      </c>
      <c r="H6" s="37">
        <f>SUMIF('FEB23'!D:D,Table10[[#This Row],[ITEM DESCRIPTION]],'FEB23'!E:E)</f>
        <v>0</v>
      </c>
      <c r="I6" s="37">
        <f>SUMIF('MAR23'!D:D,Table10[[#This Row],[ITEM DESCRIPTION]],'MAR23'!E:E)</f>
        <v>0</v>
      </c>
      <c r="J6" s="37">
        <f>SUMIF('APR23'!D:D,Table10[[#This Row],[ITEM DESCRIPTION]],'APR23'!E:E)</f>
        <v>0</v>
      </c>
      <c r="K6" s="37">
        <f>SUMIF('MAY23'!D:D,Table10[[#This Row],[ITEM DESCRIPTION]],'MAY23'!E:E)</f>
        <v>0</v>
      </c>
      <c r="L6" s="37">
        <f>SUMIF(JUNE23!D:D,Table10[[#This Row],[ITEM DESCRIPTION]],JUNE23!E:E)</f>
        <v>0</v>
      </c>
      <c r="M6" s="37">
        <f>SUMIF(JULY23!D:D,Table10[[#This Row],[ITEM DESCRIPTION]],JULY23!E:E)</f>
        <v>0</v>
      </c>
      <c r="N6" s="37">
        <f>SUMIF('AUG23'!D:D,Table10[[#This Row],[ITEM DESCRIPTION]],'AUG23'!E:E)</f>
        <v>0</v>
      </c>
      <c r="O6" s="37">
        <f>SUMIF(SEPT23!D:D,Table10[[#This Row],[ITEM DESCRIPTION]],SEPT23!E:E)</f>
        <v>0</v>
      </c>
      <c r="P6" s="37">
        <f>SUMIF('OCT23'!D:D,Table10[[#This Row],[ITEM DESCRIPTION]],'OCT23'!E:E)</f>
        <v>0</v>
      </c>
      <c r="Q6" s="37">
        <f>SUMIF('NOV23'!D:D,Table10[[#This Row],[ITEM DESCRIPTION]],'NOV23'!E:E)</f>
        <v>0</v>
      </c>
      <c r="R6" s="37">
        <f>SUMIF('DEC23'!D:D,Table10[[#This Row],[ITEM DESCRIPTION]],'DEC23'!E:E)</f>
        <v>0</v>
      </c>
      <c r="S6" s="37">
        <f>SUM(Table10[[#This Row],[JAN]:[DEC]])</f>
        <v>0</v>
      </c>
      <c r="T6" s="37">
        <f>SUMIF(PURCHASE!D:D,Inventory!B6,PURCHASE!E:E)</f>
        <v>6000</v>
      </c>
      <c r="U6" s="37"/>
      <c r="V6" s="37"/>
      <c r="W6" s="37"/>
      <c r="X6" s="38"/>
    </row>
    <row r="7" spans="1:26" ht="18.75" x14ac:dyDescent="0.25">
      <c r="A7" s="48" t="s">
        <v>421</v>
      </c>
      <c r="B7" s="46" t="s">
        <v>31</v>
      </c>
      <c r="C7" s="37"/>
      <c r="D7" s="37"/>
      <c r="E7" s="37"/>
      <c r="F7" s="37"/>
      <c r="G7" s="37">
        <f>SUMIF('JAN23'!D:D,Table10[[#This Row],[ITEM DESCRIPTION]],'JAN23'!E:E)</f>
        <v>0</v>
      </c>
      <c r="H7" s="37">
        <f>SUMIF('FEB23'!D:D,Table10[[#This Row],[ITEM DESCRIPTION]],'FEB23'!E:E)</f>
        <v>0</v>
      </c>
      <c r="I7" s="37">
        <f>SUMIF('MAR23'!D:D,Table10[[#This Row],[ITEM DESCRIPTION]],'MAR23'!E:E)</f>
        <v>0</v>
      </c>
      <c r="J7" s="37">
        <f>SUMIF('APR23'!D:D,Table10[[#This Row],[ITEM DESCRIPTION]],'APR23'!E:E)</f>
        <v>0</v>
      </c>
      <c r="K7" s="37">
        <f>SUMIF('MAY23'!D:D,Table10[[#This Row],[ITEM DESCRIPTION]],'MAY23'!E:E)</f>
        <v>0</v>
      </c>
      <c r="L7" s="37">
        <f>SUMIF(JUNE23!D:D,Table10[[#This Row],[ITEM DESCRIPTION]],JUNE23!E:E)</f>
        <v>0</v>
      </c>
      <c r="M7" s="37">
        <f>SUMIF(JULY23!D:D,Table10[[#This Row],[ITEM DESCRIPTION]],JULY23!E:E)</f>
        <v>0</v>
      </c>
      <c r="N7" s="37">
        <f>SUMIF('AUG23'!D:D,Table10[[#This Row],[ITEM DESCRIPTION]],'AUG23'!E:E)</f>
        <v>0</v>
      </c>
      <c r="O7" s="37">
        <f>SUMIF(SEPT23!D:D,Table10[[#This Row],[ITEM DESCRIPTION]],SEPT23!E:E)</f>
        <v>0</v>
      </c>
      <c r="P7" s="37">
        <f>SUMIF('OCT23'!D:D,Table10[[#This Row],[ITEM DESCRIPTION]],'OCT23'!E:E)</f>
        <v>0</v>
      </c>
      <c r="Q7" s="37">
        <f>SUMIF('NOV23'!D:D,Table10[[#This Row],[ITEM DESCRIPTION]],'NOV23'!E:E)</f>
        <v>0</v>
      </c>
      <c r="R7" s="37">
        <f>SUMIF('DEC23'!D:D,Table10[[#This Row],[ITEM DESCRIPTION]],'DEC23'!E:E)</f>
        <v>0</v>
      </c>
      <c r="S7" s="37">
        <f>SUM(Table10[[#This Row],[JAN]:[DEC]])</f>
        <v>0</v>
      </c>
      <c r="T7" s="37">
        <f>SUMIF(PURCHASE!D:D,Inventory!B7,PURCHASE!E:E)</f>
        <v>0</v>
      </c>
      <c r="U7" s="37"/>
      <c r="V7" s="37"/>
      <c r="W7" s="37"/>
      <c r="X7" s="38"/>
    </row>
    <row r="8" spans="1:26" ht="18.75" x14ac:dyDescent="0.25">
      <c r="A8" s="48" t="s">
        <v>422</v>
      </c>
      <c r="B8" s="46" t="s">
        <v>68</v>
      </c>
      <c r="C8" s="37"/>
      <c r="D8" s="37"/>
      <c r="E8" s="37"/>
      <c r="F8" s="37"/>
      <c r="G8" s="37">
        <f>SUMIF('JAN23'!D:D,Table10[[#This Row],[ITEM DESCRIPTION]],'JAN23'!E:E)</f>
        <v>0</v>
      </c>
      <c r="H8" s="37">
        <f>SUMIF('FEB23'!D:D,Table10[[#This Row],[ITEM DESCRIPTION]],'FEB23'!E:E)</f>
        <v>0</v>
      </c>
      <c r="I8" s="37">
        <f>SUMIF('MAR23'!D:D,Table10[[#This Row],[ITEM DESCRIPTION]],'MAR23'!E:E)</f>
        <v>0</v>
      </c>
      <c r="J8" s="37">
        <f>SUMIF('APR23'!D:D,Table10[[#This Row],[ITEM DESCRIPTION]],'APR23'!E:E)</f>
        <v>0</v>
      </c>
      <c r="K8" s="37">
        <f>SUMIF('MAY23'!D:D,Table10[[#This Row],[ITEM DESCRIPTION]],'MAY23'!E:E)</f>
        <v>0</v>
      </c>
      <c r="L8" s="37">
        <f>SUMIF(JUNE23!D:D,Table10[[#This Row],[ITEM DESCRIPTION]],JUNE23!E:E)</f>
        <v>0</v>
      </c>
      <c r="M8" s="37">
        <f>SUMIF(JULY23!D:D,Table10[[#This Row],[ITEM DESCRIPTION]],JULY23!E:E)</f>
        <v>0</v>
      </c>
      <c r="N8" s="37">
        <f>SUMIF('AUG23'!D:D,Table10[[#This Row],[ITEM DESCRIPTION]],'AUG23'!E:E)</f>
        <v>0</v>
      </c>
      <c r="O8" s="37">
        <f>SUMIF(SEPT23!D:D,Table10[[#This Row],[ITEM DESCRIPTION]],SEPT23!E:E)</f>
        <v>0</v>
      </c>
      <c r="P8" s="37">
        <f>SUMIF('OCT23'!D:D,Table10[[#This Row],[ITEM DESCRIPTION]],'OCT23'!E:E)</f>
        <v>0</v>
      </c>
      <c r="Q8" s="37">
        <f>SUMIF('NOV23'!D:D,Table10[[#This Row],[ITEM DESCRIPTION]],'NOV23'!E:E)</f>
        <v>0</v>
      </c>
      <c r="R8" s="37">
        <f>SUMIF('DEC23'!D:D,Table10[[#This Row],[ITEM DESCRIPTION]],'DEC23'!E:E)</f>
        <v>0</v>
      </c>
      <c r="S8" s="37">
        <f>SUM(Table10[[#This Row],[JAN]:[DEC]])</f>
        <v>0</v>
      </c>
      <c r="T8" s="37">
        <f>SUMIF(PURCHASE!D:D,Inventory!B8,PURCHASE!E:E)</f>
        <v>0</v>
      </c>
      <c r="U8" s="37"/>
      <c r="V8" s="37"/>
      <c r="W8" s="37"/>
      <c r="X8" s="38"/>
    </row>
    <row r="9" spans="1:26" ht="18.75" x14ac:dyDescent="0.25">
      <c r="A9" s="48" t="s">
        <v>423</v>
      </c>
      <c r="B9" s="46" t="s">
        <v>359</v>
      </c>
      <c r="C9" s="37"/>
      <c r="D9" s="37"/>
      <c r="E9" s="37"/>
      <c r="F9" s="37"/>
      <c r="G9" s="37">
        <f>SUMIF('JAN23'!D:D,Table10[[#This Row],[ITEM DESCRIPTION]],'JAN23'!E:E)</f>
        <v>0</v>
      </c>
      <c r="H9" s="37">
        <f>SUMIF('FEB23'!D:D,Table10[[#This Row],[ITEM DESCRIPTION]],'FEB23'!E:E)</f>
        <v>0</v>
      </c>
      <c r="I9" s="37">
        <f>SUMIF('MAR23'!D:D,Table10[[#This Row],[ITEM DESCRIPTION]],'MAR23'!E:E)</f>
        <v>0</v>
      </c>
      <c r="J9" s="37">
        <f>SUMIF('APR23'!D:D,Table10[[#This Row],[ITEM DESCRIPTION]],'APR23'!E:E)</f>
        <v>0</v>
      </c>
      <c r="K9" s="37">
        <f>SUMIF('MAY23'!D:D,Table10[[#This Row],[ITEM DESCRIPTION]],'MAY23'!E:E)</f>
        <v>0</v>
      </c>
      <c r="L9" s="37">
        <f>SUMIF(JUNE23!D:D,Table10[[#This Row],[ITEM DESCRIPTION]],JUNE23!E:E)</f>
        <v>0</v>
      </c>
      <c r="M9" s="37">
        <f>SUMIF(JULY23!D:D,Table10[[#This Row],[ITEM DESCRIPTION]],JULY23!E:E)</f>
        <v>0</v>
      </c>
      <c r="N9" s="37">
        <f>SUMIF('AUG23'!D:D,Table10[[#This Row],[ITEM DESCRIPTION]],'AUG23'!E:E)</f>
        <v>0</v>
      </c>
      <c r="O9" s="37">
        <f>SUMIF(SEPT23!D:D,Table10[[#This Row],[ITEM DESCRIPTION]],SEPT23!E:E)</f>
        <v>0</v>
      </c>
      <c r="P9" s="37">
        <f>SUMIF('OCT23'!D:D,Table10[[#This Row],[ITEM DESCRIPTION]],'OCT23'!E:E)</f>
        <v>0</v>
      </c>
      <c r="Q9" s="37">
        <f>SUMIF('NOV23'!D:D,Table10[[#This Row],[ITEM DESCRIPTION]],'NOV23'!E:E)</f>
        <v>0</v>
      </c>
      <c r="R9" s="37">
        <f>SUMIF('DEC23'!D:D,Table10[[#This Row],[ITEM DESCRIPTION]],'DEC23'!E:E)</f>
        <v>0</v>
      </c>
      <c r="S9" s="37">
        <f>SUM(Table10[[#This Row],[JAN]:[DEC]])</f>
        <v>0</v>
      </c>
      <c r="T9" s="37">
        <f>SUMIF(PURCHASE!D:D,Inventory!B9,PURCHASE!E:E)</f>
        <v>0</v>
      </c>
      <c r="U9" s="37"/>
      <c r="V9" s="37"/>
      <c r="W9" s="37"/>
      <c r="X9" s="38"/>
    </row>
    <row r="10" spans="1:26" ht="18.75" x14ac:dyDescent="0.25">
      <c r="A10" s="48" t="s">
        <v>424</v>
      </c>
      <c r="B10" s="46" t="s">
        <v>354</v>
      </c>
      <c r="C10" s="37"/>
      <c r="D10" s="37"/>
      <c r="E10" s="37"/>
      <c r="F10" s="37"/>
      <c r="G10" s="37">
        <f>SUMIF('JAN23'!D:D,Table10[[#This Row],[ITEM DESCRIPTION]],'JAN23'!E:E)</f>
        <v>0</v>
      </c>
      <c r="H10" s="37">
        <f>SUMIF('FEB23'!D:D,Table10[[#This Row],[ITEM DESCRIPTION]],'FEB23'!E:E)</f>
        <v>0</v>
      </c>
      <c r="I10" s="37">
        <f>SUMIF('MAR23'!D:D,Table10[[#This Row],[ITEM DESCRIPTION]],'MAR23'!E:E)</f>
        <v>0</v>
      </c>
      <c r="J10" s="37">
        <f>SUMIF('APR23'!D:D,Table10[[#This Row],[ITEM DESCRIPTION]],'APR23'!E:E)</f>
        <v>0</v>
      </c>
      <c r="K10" s="37">
        <f>SUMIF('MAY23'!D:D,Table10[[#This Row],[ITEM DESCRIPTION]],'MAY23'!E:E)</f>
        <v>0</v>
      </c>
      <c r="L10" s="37">
        <f>SUMIF(JUNE23!D:D,Table10[[#This Row],[ITEM DESCRIPTION]],JUNE23!E:E)</f>
        <v>0</v>
      </c>
      <c r="M10" s="37">
        <f>SUMIF(JULY23!D:D,Table10[[#This Row],[ITEM DESCRIPTION]],JULY23!E:E)</f>
        <v>0</v>
      </c>
      <c r="N10" s="37">
        <f>SUMIF('AUG23'!D:D,Table10[[#This Row],[ITEM DESCRIPTION]],'AUG23'!E:E)</f>
        <v>0</v>
      </c>
      <c r="O10" s="37">
        <f>SUMIF(SEPT23!D:D,Table10[[#This Row],[ITEM DESCRIPTION]],SEPT23!E:E)</f>
        <v>0</v>
      </c>
      <c r="P10" s="37">
        <f>SUMIF('OCT23'!D:D,Table10[[#This Row],[ITEM DESCRIPTION]],'OCT23'!E:E)</f>
        <v>0</v>
      </c>
      <c r="Q10" s="37">
        <f>SUMIF('NOV23'!D:D,Table10[[#This Row],[ITEM DESCRIPTION]],'NOV23'!E:E)</f>
        <v>0</v>
      </c>
      <c r="R10" s="37">
        <f>SUMIF('DEC23'!D:D,Table10[[#This Row],[ITEM DESCRIPTION]],'DEC23'!E:E)</f>
        <v>0</v>
      </c>
      <c r="S10" s="37">
        <f>SUM(Table10[[#This Row],[JAN]:[DEC]])</f>
        <v>0</v>
      </c>
      <c r="T10" s="37">
        <f>SUMIF(PURCHASE!D:D,Inventory!B10,PURCHASE!E:E)</f>
        <v>0</v>
      </c>
      <c r="U10" s="37"/>
      <c r="V10" s="37"/>
      <c r="W10" s="37"/>
      <c r="X10" s="38"/>
    </row>
    <row r="11" spans="1:26" ht="18.75" x14ac:dyDescent="0.25">
      <c r="A11" s="48" t="s">
        <v>425</v>
      </c>
      <c r="B11" s="46" t="s">
        <v>34</v>
      </c>
      <c r="C11" s="37"/>
      <c r="D11" s="37"/>
      <c r="E11" s="37"/>
      <c r="F11" s="37"/>
      <c r="G11" s="37">
        <f>SUMIF('JAN23'!D:D,Table10[[#This Row],[ITEM DESCRIPTION]],'JAN23'!E:E)</f>
        <v>0</v>
      </c>
      <c r="H11" s="37">
        <f>SUMIF('FEB23'!D:D,Table10[[#This Row],[ITEM DESCRIPTION]],'FEB23'!E:E)</f>
        <v>0</v>
      </c>
      <c r="I11" s="37">
        <f>SUMIF('MAR23'!D:D,Table10[[#This Row],[ITEM DESCRIPTION]],'MAR23'!E:E)</f>
        <v>0</v>
      </c>
      <c r="J11" s="37">
        <f>SUMIF('APR23'!D:D,Table10[[#This Row],[ITEM DESCRIPTION]],'APR23'!E:E)</f>
        <v>0</v>
      </c>
      <c r="K11" s="37">
        <f>SUMIF('MAY23'!D:D,Table10[[#This Row],[ITEM DESCRIPTION]],'MAY23'!E:E)</f>
        <v>0</v>
      </c>
      <c r="L11" s="37">
        <f>SUMIF(JUNE23!D:D,Table10[[#This Row],[ITEM DESCRIPTION]],JUNE23!E:E)</f>
        <v>0</v>
      </c>
      <c r="M11" s="37">
        <f>SUMIF(JULY23!D:D,Table10[[#This Row],[ITEM DESCRIPTION]],JULY23!E:E)</f>
        <v>0</v>
      </c>
      <c r="N11" s="37">
        <f>SUMIF('AUG23'!D:D,Table10[[#This Row],[ITEM DESCRIPTION]],'AUG23'!E:E)</f>
        <v>0</v>
      </c>
      <c r="O11" s="37">
        <f>SUMIF(SEPT23!D:D,Table10[[#This Row],[ITEM DESCRIPTION]],SEPT23!E:E)</f>
        <v>0</v>
      </c>
      <c r="P11" s="37">
        <f>SUMIF('OCT23'!D:D,Table10[[#This Row],[ITEM DESCRIPTION]],'OCT23'!E:E)</f>
        <v>0</v>
      </c>
      <c r="Q11" s="37">
        <f>SUMIF('NOV23'!D:D,Table10[[#This Row],[ITEM DESCRIPTION]],'NOV23'!E:E)</f>
        <v>0</v>
      </c>
      <c r="R11" s="37">
        <f>SUMIF('DEC23'!D:D,Table10[[#This Row],[ITEM DESCRIPTION]],'DEC23'!E:E)</f>
        <v>0</v>
      </c>
      <c r="S11" s="37">
        <f>SUM(Table10[[#This Row],[JAN]:[DEC]])</f>
        <v>0</v>
      </c>
      <c r="T11" s="37">
        <f>SUMIF(PURCHASE!D:D,Inventory!B11,PURCHASE!E:E)</f>
        <v>0</v>
      </c>
      <c r="U11" s="37"/>
      <c r="V11" s="37"/>
      <c r="W11" s="37"/>
      <c r="X11" s="38"/>
    </row>
    <row r="12" spans="1:26" ht="18.75" x14ac:dyDescent="0.25">
      <c r="A12" s="48" t="s">
        <v>426</v>
      </c>
      <c r="B12" s="46" t="s">
        <v>132</v>
      </c>
      <c r="C12" s="37"/>
      <c r="D12" s="37"/>
      <c r="E12" s="37"/>
      <c r="F12" s="37"/>
      <c r="G12" s="37">
        <f>SUMIF('JAN23'!D:D,Table10[[#This Row],[ITEM DESCRIPTION]],'JAN23'!E:E)</f>
        <v>0</v>
      </c>
      <c r="H12" s="37">
        <f>SUMIF('FEB23'!D:D,Table10[[#This Row],[ITEM DESCRIPTION]],'FEB23'!E:E)</f>
        <v>0</v>
      </c>
      <c r="I12" s="37">
        <f>SUMIF('MAR23'!D:D,Table10[[#This Row],[ITEM DESCRIPTION]],'MAR23'!E:E)</f>
        <v>0</v>
      </c>
      <c r="J12" s="37">
        <f>SUMIF('APR23'!D:D,Table10[[#This Row],[ITEM DESCRIPTION]],'APR23'!E:E)</f>
        <v>0</v>
      </c>
      <c r="K12" s="37">
        <f>SUMIF('MAY23'!D:D,Table10[[#This Row],[ITEM DESCRIPTION]],'MAY23'!E:E)</f>
        <v>0</v>
      </c>
      <c r="L12" s="37">
        <f>SUMIF(JUNE23!D:D,Table10[[#This Row],[ITEM DESCRIPTION]],JUNE23!E:E)</f>
        <v>0</v>
      </c>
      <c r="M12" s="37">
        <f>SUMIF(JULY23!D:D,Table10[[#This Row],[ITEM DESCRIPTION]],JULY23!E:E)</f>
        <v>0</v>
      </c>
      <c r="N12" s="37">
        <f>SUMIF('AUG23'!D:D,Table10[[#This Row],[ITEM DESCRIPTION]],'AUG23'!E:E)</f>
        <v>0</v>
      </c>
      <c r="O12" s="37">
        <f>SUMIF(SEPT23!D:D,Table10[[#This Row],[ITEM DESCRIPTION]],SEPT23!E:E)</f>
        <v>0</v>
      </c>
      <c r="P12" s="37">
        <f>SUMIF('OCT23'!D:D,Table10[[#This Row],[ITEM DESCRIPTION]],'OCT23'!E:E)</f>
        <v>0</v>
      </c>
      <c r="Q12" s="37">
        <f>SUMIF('NOV23'!D:D,Table10[[#This Row],[ITEM DESCRIPTION]],'NOV23'!E:E)</f>
        <v>0</v>
      </c>
      <c r="R12" s="37">
        <f>SUMIF('DEC23'!D:D,Table10[[#This Row],[ITEM DESCRIPTION]],'DEC23'!E:E)</f>
        <v>0</v>
      </c>
      <c r="S12" s="37">
        <f>SUM(Table10[[#This Row],[JAN]:[DEC]])</f>
        <v>0</v>
      </c>
      <c r="T12" s="37">
        <f>SUMIF(PURCHASE!D:D,Inventory!B12,PURCHASE!E:E)</f>
        <v>0</v>
      </c>
      <c r="U12" s="37"/>
      <c r="V12" s="37"/>
      <c r="W12" s="37"/>
      <c r="X12" s="38"/>
    </row>
    <row r="13" spans="1:26" ht="18.75" x14ac:dyDescent="0.25">
      <c r="A13" s="48" t="s">
        <v>427</v>
      </c>
      <c r="B13" s="46" t="s">
        <v>73</v>
      </c>
      <c r="C13" s="37"/>
      <c r="D13" s="37"/>
      <c r="E13" s="37"/>
      <c r="F13" s="37"/>
      <c r="G13" s="37">
        <f>SUMIF('JAN23'!D:D,Table10[[#This Row],[ITEM DESCRIPTION]],'JAN23'!E:E)</f>
        <v>0</v>
      </c>
      <c r="H13" s="37">
        <f>SUMIF('FEB23'!D:D,Table10[[#This Row],[ITEM DESCRIPTION]],'FEB23'!E:E)</f>
        <v>0</v>
      </c>
      <c r="I13" s="37">
        <f>SUMIF('MAR23'!D:D,Table10[[#This Row],[ITEM DESCRIPTION]],'MAR23'!E:E)</f>
        <v>0</v>
      </c>
      <c r="J13" s="37">
        <f>SUMIF('APR23'!D:D,Table10[[#This Row],[ITEM DESCRIPTION]],'APR23'!E:E)</f>
        <v>0</v>
      </c>
      <c r="K13" s="37">
        <f>SUMIF('MAY23'!D:D,Table10[[#This Row],[ITEM DESCRIPTION]],'MAY23'!E:E)</f>
        <v>0</v>
      </c>
      <c r="L13" s="37">
        <f>SUMIF(JUNE23!D:D,Table10[[#This Row],[ITEM DESCRIPTION]],JUNE23!E:E)</f>
        <v>0</v>
      </c>
      <c r="M13" s="37">
        <f>SUMIF(JULY23!D:D,Table10[[#This Row],[ITEM DESCRIPTION]],JULY23!E:E)</f>
        <v>0</v>
      </c>
      <c r="N13" s="37">
        <f>SUMIF('AUG23'!D:D,Table10[[#This Row],[ITEM DESCRIPTION]],'AUG23'!E:E)</f>
        <v>0</v>
      </c>
      <c r="O13" s="37">
        <f>SUMIF(SEPT23!D:D,Table10[[#This Row],[ITEM DESCRIPTION]],SEPT23!E:E)</f>
        <v>0</v>
      </c>
      <c r="P13" s="37">
        <f>SUMIF('OCT23'!D:D,Table10[[#This Row],[ITEM DESCRIPTION]],'OCT23'!E:E)</f>
        <v>0</v>
      </c>
      <c r="Q13" s="37">
        <f>SUMIF('NOV23'!D:D,Table10[[#This Row],[ITEM DESCRIPTION]],'NOV23'!E:E)</f>
        <v>0</v>
      </c>
      <c r="R13" s="37">
        <f>SUMIF('DEC23'!D:D,Table10[[#This Row],[ITEM DESCRIPTION]],'DEC23'!E:E)</f>
        <v>0</v>
      </c>
      <c r="S13" s="37">
        <f>SUM(Table10[[#This Row],[JAN]:[DEC]])</f>
        <v>0</v>
      </c>
      <c r="T13" s="37">
        <f>SUMIF(PURCHASE!D:D,Inventory!B13,PURCHASE!E:E)</f>
        <v>0</v>
      </c>
      <c r="U13" s="37"/>
      <c r="V13" s="37"/>
      <c r="W13" s="37"/>
      <c r="X13" s="38"/>
    </row>
    <row r="14" spans="1:26" ht="18.75" x14ac:dyDescent="0.25">
      <c r="A14" s="48" t="s">
        <v>428</v>
      </c>
      <c r="B14" s="46" t="s">
        <v>507</v>
      </c>
      <c r="C14" s="37"/>
      <c r="D14" s="37"/>
      <c r="E14" s="37"/>
      <c r="F14" s="37"/>
      <c r="G14" s="37">
        <f>SUMIF('JAN23'!D:D,Table10[[#This Row],[ITEM DESCRIPTION]],'JAN23'!E:E)</f>
        <v>0</v>
      </c>
      <c r="H14" s="37">
        <f>SUMIF('FEB23'!D:D,Table10[[#This Row],[ITEM DESCRIPTION]],'FEB23'!E:E)</f>
        <v>0</v>
      </c>
      <c r="I14" s="37">
        <f>SUMIF('MAR23'!D:D,Table10[[#This Row],[ITEM DESCRIPTION]],'MAR23'!E:E)</f>
        <v>0</v>
      </c>
      <c r="J14" s="37">
        <f>SUMIF('APR23'!D:D,Table10[[#This Row],[ITEM DESCRIPTION]],'APR23'!E:E)</f>
        <v>0</v>
      </c>
      <c r="K14" s="37">
        <f>SUMIF('MAY23'!D:D,Table10[[#This Row],[ITEM DESCRIPTION]],'MAY23'!E:E)</f>
        <v>0</v>
      </c>
      <c r="L14" s="37">
        <f>SUMIF(JUNE23!D:D,Table10[[#This Row],[ITEM DESCRIPTION]],JUNE23!E:E)</f>
        <v>0</v>
      </c>
      <c r="M14" s="37">
        <f>SUMIF(JULY23!D:D,Table10[[#This Row],[ITEM DESCRIPTION]],JULY23!E:E)</f>
        <v>0</v>
      </c>
      <c r="N14" s="37">
        <f>SUMIF('AUG23'!D:D,Table10[[#This Row],[ITEM DESCRIPTION]],'AUG23'!E:E)</f>
        <v>0</v>
      </c>
      <c r="O14" s="37">
        <f>SUMIF(SEPT23!D:D,Table10[[#This Row],[ITEM DESCRIPTION]],SEPT23!E:E)</f>
        <v>0</v>
      </c>
      <c r="P14" s="37">
        <f>SUMIF('OCT23'!D:D,Table10[[#This Row],[ITEM DESCRIPTION]],'OCT23'!E:E)</f>
        <v>0</v>
      </c>
      <c r="Q14" s="37">
        <f>SUMIF('NOV23'!D:D,Table10[[#This Row],[ITEM DESCRIPTION]],'NOV23'!E:E)</f>
        <v>0</v>
      </c>
      <c r="R14" s="37">
        <f>SUMIF('DEC23'!D:D,Table10[[#This Row],[ITEM DESCRIPTION]],'DEC23'!E:E)</f>
        <v>0</v>
      </c>
      <c r="S14" s="37">
        <f>SUM(Table10[[#This Row],[JAN]:[DEC]])</f>
        <v>0</v>
      </c>
      <c r="T14" s="37">
        <f>SUMIF(PURCHASE!D:D,Inventory!B14,PURCHASE!E:E)</f>
        <v>0</v>
      </c>
      <c r="U14" s="37"/>
      <c r="V14" s="37"/>
      <c r="W14" s="37"/>
      <c r="X14" s="38"/>
    </row>
    <row r="15" spans="1:26" ht="18.75" x14ac:dyDescent="0.25">
      <c r="A15" s="48" t="s">
        <v>429</v>
      </c>
      <c r="B15" s="46" t="s">
        <v>508</v>
      </c>
      <c r="C15" s="37"/>
      <c r="D15" s="37"/>
      <c r="E15" s="37"/>
      <c r="F15" s="37"/>
      <c r="G15" s="37">
        <f>SUMIF('JAN23'!D:D,Table10[[#This Row],[ITEM DESCRIPTION]],'JAN23'!E:E)</f>
        <v>0</v>
      </c>
      <c r="H15" s="37">
        <f>SUMIF('FEB23'!D:D,Table10[[#This Row],[ITEM DESCRIPTION]],'FEB23'!E:E)</f>
        <v>0</v>
      </c>
      <c r="I15" s="37">
        <f>SUMIF('MAR23'!D:D,Table10[[#This Row],[ITEM DESCRIPTION]],'MAR23'!E:E)</f>
        <v>0</v>
      </c>
      <c r="J15" s="37">
        <f>SUMIF('APR23'!D:D,Table10[[#This Row],[ITEM DESCRIPTION]],'APR23'!E:E)</f>
        <v>0</v>
      </c>
      <c r="K15" s="37">
        <f>SUMIF('MAY23'!D:D,Table10[[#This Row],[ITEM DESCRIPTION]],'MAY23'!E:E)</f>
        <v>0</v>
      </c>
      <c r="L15" s="37">
        <f>SUMIF(JUNE23!D:D,Table10[[#This Row],[ITEM DESCRIPTION]],JUNE23!E:E)</f>
        <v>0</v>
      </c>
      <c r="M15" s="37">
        <f>SUMIF(JULY23!D:D,Table10[[#This Row],[ITEM DESCRIPTION]],JULY23!E:E)</f>
        <v>0</v>
      </c>
      <c r="N15" s="37">
        <f>SUMIF('AUG23'!D:D,Table10[[#This Row],[ITEM DESCRIPTION]],'AUG23'!E:E)</f>
        <v>0</v>
      </c>
      <c r="O15" s="37">
        <f>SUMIF(SEPT23!D:D,Table10[[#This Row],[ITEM DESCRIPTION]],SEPT23!E:E)</f>
        <v>0</v>
      </c>
      <c r="P15" s="37">
        <f>SUMIF('OCT23'!D:D,Table10[[#This Row],[ITEM DESCRIPTION]],'OCT23'!E:E)</f>
        <v>0</v>
      </c>
      <c r="Q15" s="37">
        <f>SUMIF('NOV23'!D:D,Table10[[#This Row],[ITEM DESCRIPTION]],'NOV23'!E:E)</f>
        <v>0</v>
      </c>
      <c r="R15" s="37">
        <f>SUMIF('DEC23'!D:D,Table10[[#This Row],[ITEM DESCRIPTION]],'DEC23'!E:E)</f>
        <v>0</v>
      </c>
      <c r="S15" s="37">
        <f>SUM(Table10[[#This Row],[JAN]:[DEC]])</f>
        <v>0</v>
      </c>
      <c r="T15" s="37">
        <f>SUMIF(PURCHASE!D:D,Inventory!B15,PURCHASE!E:E)</f>
        <v>0</v>
      </c>
      <c r="U15" s="37"/>
      <c r="V15" s="37"/>
      <c r="W15" s="37"/>
      <c r="X15" s="38"/>
    </row>
    <row r="16" spans="1:26" ht="18.75" x14ac:dyDescent="0.25">
      <c r="A16" s="48" t="s">
        <v>430</v>
      </c>
      <c r="B16" s="46" t="s">
        <v>67</v>
      </c>
      <c r="C16" s="37"/>
      <c r="D16" s="37"/>
      <c r="E16" s="37"/>
      <c r="F16" s="37"/>
      <c r="G16" s="37">
        <f>SUMIF('JAN23'!D:D,Table10[[#This Row],[ITEM DESCRIPTION]],'JAN23'!E:E)</f>
        <v>0</v>
      </c>
      <c r="H16" s="37">
        <f>SUMIF('FEB23'!D:D,Table10[[#This Row],[ITEM DESCRIPTION]],'FEB23'!E:E)</f>
        <v>0</v>
      </c>
      <c r="I16" s="37">
        <f>SUMIF('MAR23'!D:D,Table10[[#This Row],[ITEM DESCRIPTION]],'MAR23'!E:E)</f>
        <v>0</v>
      </c>
      <c r="J16" s="37">
        <f>SUMIF('APR23'!D:D,Table10[[#This Row],[ITEM DESCRIPTION]],'APR23'!E:E)</f>
        <v>0</v>
      </c>
      <c r="K16" s="37">
        <f>SUMIF('MAY23'!D:D,Table10[[#This Row],[ITEM DESCRIPTION]],'MAY23'!E:E)</f>
        <v>0</v>
      </c>
      <c r="L16" s="37">
        <f>SUMIF(JUNE23!D:D,Table10[[#This Row],[ITEM DESCRIPTION]],JUNE23!E:E)</f>
        <v>0</v>
      </c>
      <c r="M16" s="37">
        <f>SUMIF(JULY23!D:D,Table10[[#This Row],[ITEM DESCRIPTION]],JULY23!E:E)</f>
        <v>0</v>
      </c>
      <c r="N16" s="37">
        <f>SUMIF('AUG23'!D:D,Table10[[#This Row],[ITEM DESCRIPTION]],'AUG23'!E:E)</f>
        <v>0</v>
      </c>
      <c r="O16" s="37">
        <f>SUMIF(SEPT23!D:D,Table10[[#This Row],[ITEM DESCRIPTION]],SEPT23!E:E)</f>
        <v>0</v>
      </c>
      <c r="P16" s="37">
        <f>SUMIF('OCT23'!D:D,Table10[[#This Row],[ITEM DESCRIPTION]],'OCT23'!E:E)</f>
        <v>0</v>
      </c>
      <c r="Q16" s="37">
        <f>SUMIF('NOV23'!D:D,Table10[[#This Row],[ITEM DESCRIPTION]],'NOV23'!E:E)</f>
        <v>0</v>
      </c>
      <c r="R16" s="37">
        <f>SUMIF('DEC23'!D:D,Table10[[#This Row],[ITEM DESCRIPTION]],'DEC23'!E:E)</f>
        <v>0</v>
      </c>
      <c r="S16" s="37">
        <f>SUM(Table10[[#This Row],[JAN]:[DEC]])</f>
        <v>0</v>
      </c>
      <c r="T16" s="37">
        <f>SUMIF(PURCHASE!D:D,Inventory!B16,PURCHASE!E:E)</f>
        <v>4000</v>
      </c>
      <c r="U16" s="37"/>
      <c r="V16" s="37"/>
      <c r="W16" s="37"/>
      <c r="X16" s="38"/>
    </row>
    <row r="17" spans="1:24" ht="18.75" x14ac:dyDescent="0.25">
      <c r="A17" s="48" t="s">
        <v>431</v>
      </c>
      <c r="B17" s="46" t="s">
        <v>83</v>
      </c>
      <c r="C17" s="37"/>
      <c r="D17" s="37"/>
      <c r="E17" s="37"/>
      <c r="F17" s="37"/>
      <c r="G17" s="37">
        <f>SUMIF('JAN23'!D:D,Table10[[#This Row],[ITEM DESCRIPTION]],'JAN23'!E:E)</f>
        <v>0</v>
      </c>
      <c r="H17" s="37">
        <f>SUMIF('FEB23'!D:D,Table10[[#This Row],[ITEM DESCRIPTION]],'FEB23'!E:E)</f>
        <v>0</v>
      </c>
      <c r="I17" s="37">
        <f>SUMIF('MAR23'!D:D,Table10[[#This Row],[ITEM DESCRIPTION]],'MAR23'!E:E)</f>
        <v>0</v>
      </c>
      <c r="J17" s="37">
        <f>SUMIF('APR23'!D:D,Table10[[#This Row],[ITEM DESCRIPTION]],'APR23'!E:E)</f>
        <v>0</v>
      </c>
      <c r="K17" s="37">
        <f>SUMIF('MAY23'!D:D,Table10[[#This Row],[ITEM DESCRIPTION]],'MAY23'!E:E)</f>
        <v>0</v>
      </c>
      <c r="L17" s="37">
        <f>SUMIF(JUNE23!D:D,Table10[[#This Row],[ITEM DESCRIPTION]],JUNE23!E:E)</f>
        <v>0</v>
      </c>
      <c r="M17" s="37">
        <f>SUMIF(JULY23!D:D,Table10[[#This Row],[ITEM DESCRIPTION]],JULY23!E:E)</f>
        <v>0</v>
      </c>
      <c r="N17" s="37">
        <f>SUMIF('AUG23'!D:D,Table10[[#This Row],[ITEM DESCRIPTION]],'AUG23'!E:E)</f>
        <v>0</v>
      </c>
      <c r="O17" s="37">
        <f>SUMIF(SEPT23!D:D,Table10[[#This Row],[ITEM DESCRIPTION]],SEPT23!E:E)</f>
        <v>0</v>
      </c>
      <c r="P17" s="37">
        <f>SUMIF('OCT23'!D:D,Table10[[#This Row],[ITEM DESCRIPTION]],'OCT23'!E:E)</f>
        <v>0</v>
      </c>
      <c r="Q17" s="37">
        <f>SUMIF('NOV23'!D:D,Table10[[#This Row],[ITEM DESCRIPTION]],'NOV23'!E:E)</f>
        <v>0</v>
      </c>
      <c r="R17" s="37">
        <f>SUMIF('DEC23'!D:D,Table10[[#This Row],[ITEM DESCRIPTION]],'DEC23'!E:E)</f>
        <v>0</v>
      </c>
      <c r="S17" s="37">
        <f>SUM(Table10[[#This Row],[JAN]:[DEC]])</f>
        <v>0</v>
      </c>
      <c r="T17" s="37">
        <f>SUMIF(PURCHASE!D:D,Inventory!B17,PURCHASE!E:E)</f>
        <v>10</v>
      </c>
      <c r="U17" s="37"/>
      <c r="V17" s="37"/>
      <c r="W17" s="37"/>
      <c r="X17" s="38"/>
    </row>
    <row r="18" spans="1:24" ht="18.75" x14ac:dyDescent="0.25">
      <c r="A18" s="48" t="s">
        <v>432</v>
      </c>
      <c r="B18" s="46" t="s">
        <v>509</v>
      </c>
      <c r="C18" s="37"/>
      <c r="D18" s="37"/>
      <c r="E18" s="37"/>
      <c r="F18" s="37"/>
      <c r="G18" s="37">
        <f>SUMIF('JAN23'!D:D,Table10[[#This Row],[ITEM DESCRIPTION]],'JAN23'!E:E)</f>
        <v>0</v>
      </c>
      <c r="H18" s="37">
        <f>SUMIF('FEB23'!D:D,Table10[[#This Row],[ITEM DESCRIPTION]],'FEB23'!E:E)</f>
        <v>0</v>
      </c>
      <c r="I18" s="37">
        <f>SUMIF('MAR23'!D:D,Table10[[#This Row],[ITEM DESCRIPTION]],'MAR23'!E:E)</f>
        <v>0</v>
      </c>
      <c r="J18" s="37">
        <f>SUMIF('APR23'!D:D,Table10[[#This Row],[ITEM DESCRIPTION]],'APR23'!E:E)</f>
        <v>0</v>
      </c>
      <c r="K18" s="37">
        <f>SUMIF('MAY23'!D:D,Table10[[#This Row],[ITEM DESCRIPTION]],'MAY23'!E:E)</f>
        <v>0</v>
      </c>
      <c r="L18" s="37">
        <f>SUMIF(JUNE23!D:D,Table10[[#This Row],[ITEM DESCRIPTION]],JUNE23!E:E)</f>
        <v>0</v>
      </c>
      <c r="M18" s="37">
        <f>SUMIF(JULY23!D:D,Table10[[#This Row],[ITEM DESCRIPTION]],JULY23!E:E)</f>
        <v>0</v>
      </c>
      <c r="N18" s="37">
        <f>SUMIF('AUG23'!D:D,Table10[[#This Row],[ITEM DESCRIPTION]],'AUG23'!E:E)</f>
        <v>0</v>
      </c>
      <c r="O18" s="37">
        <f>SUMIF(SEPT23!D:D,Table10[[#This Row],[ITEM DESCRIPTION]],SEPT23!E:E)</f>
        <v>0</v>
      </c>
      <c r="P18" s="37">
        <f>SUMIF('OCT23'!D:D,Table10[[#This Row],[ITEM DESCRIPTION]],'OCT23'!E:E)</f>
        <v>0</v>
      </c>
      <c r="Q18" s="37">
        <f>SUMIF('NOV23'!D:D,Table10[[#This Row],[ITEM DESCRIPTION]],'NOV23'!E:E)</f>
        <v>0</v>
      </c>
      <c r="R18" s="37">
        <f>SUMIF('DEC23'!D:D,Table10[[#This Row],[ITEM DESCRIPTION]],'DEC23'!E:E)</f>
        <v>0</v>
      </c>
      <c r="S18" s="37">
        <f>SUM(Table10[[#This Row],[JAN]:[DEC]])</f>
        <v>0</v>
      </c>
      <c r="T18" s="37">
        <f>SUMIF(PURCHASE!D:D,Inventory!B18,PURCHASE!E:E)</f>
        <v>0</v>
      </c>
      <c r="U18" s="37"/>
      <c r="V18" s="37"/>
      <c r="W18" s="37"/>
      <c r="X18" s="38"/>
    </row>
    <row r="19" spans="1:24" ht="18.75" x14ac:dyDescent="0.25">
      <c r="A19" s="48" t="s">
        <v>433</v>
      </c>
      <c r="B19" s="46" t="s">
        <v>510</v>
      </c>
      <c r="C19" s="37"/>
      <c r="D19" s="37"/>
      <c r="E19" s="37"/>
      <c r="F19" s="37"/>
      <c r="G19" s="37">
        <f>SUMIF('JAN23'!D:D,Table10[[#This Row],[ITEM DESCRIPTION]],'JAN23'!E:E)</f>
        <v>0</v>
      </c>
      <c r="H19" s="37">
        <f>SUMIF('FEB23'!D:D,Table10[[#This Row],[ITEM DESCRIPTION]],'FEB23'!E:E)</f>
        <v>0</v>
      </c>
      <c r="I19" s="37">
        <f>SUMIF('MAR23'!D:D,Table10[[#This Row],[ITEM DESCRIPTION]],'MAR23'!E:E)</f>
        <v>0</v>
      </c>
      <c r="J19" s="37">
        <f>SUMIF('APR23'!D:D,Table10[[#This Row],[ITEM DESCRIPTION]],'APR23'!E:E)</f>
        <v>0</v>
      </c>
      <c r="K19" s="37">
        <f>SUMIF('MAY23'!D:D,Table10[[#This Row],[ITEM DESCRIPTION]],'MAY23'!E:E)</f>
        <v>0</v>
      </c>
      <c r="L19" s="37">
        <f>SUMIF(JUNE23!D:D,Table10[[#This Row],[ITEM DESCRIPTION]],JUNE23!E:E)</f>
        <v>0</v>
      </c>
      <c r="M19" s="37">
        <f>SUMIF(JULY23!D:D,Table10[[#This Row],[ITEM DESCRIPTION]],JULY23!E:E)</f>
        <v>0</v>
      </c>
      <c r="N19" s="37">
        <f>SUMIF('AUG23'!D:D,Table10[[#This Row],[ITEM DESCRIPTION]],'AUG23'!E:E)</f>
        <v>0</v>
      </c>
      <c r="O19" s="37">
        <f>SUMIF(SEPT23!D:D,Table10[[#This Row],[ITEM DESCRIPTION]],SEPT23!E:E)</f>
        <v>0</v>
      </c>
      <c r="P19" s="37">
        <f>SUMIF('OCT23'!D:D,Table10[[#This Row],[ITEM DESCRIPTION]],'OCT23'!E:E)</f>
        <v>0</v>
      </c>
      <c r="Q19" s="37">
        <f>SUMIF('NOV23'!D:D,Table10[[#This Row],[ITEM DESCRIPTION]],'NOV23'!E:E)</f>
        <v>0</v>
      </c>
      <c r="R19" s="37">
        <f>SUMIF('DEC23'!D:D,Table10[[#This Row],[ITEM DESCRIPTION]],'DEC23'!E:E)</f>
        <v>0</v>
      </c>
      <c r="S19" s="37">
        <f>SUM(Table10[[#This Row],[JAN]:[DEC]])</f>
        <v>0</v>
      </c>
      <c r="T19" s="37">
        <f>SUMIF(PURCHASE!D:D,Inventory!B19,PURCHASE!E:E)</f>
        <v>0</v>
      </c>
      <c r="U19" s="37"/>
      <c r="V19" s="37"/>
      <c r="W19" s="37"/>
      <c r="X19" s="38"/>
    </row>
    <row r="20" spans="1:24" ht="18.75" x14ac:dyDescent="0.25">
      <c r="A20" s="48" t="s">
        <v>434</v>
      </c>
      <c r="B20" s="46" t="s">
        <v>360</v>
      </c>
      <c r="C20" s="37"/>
      <c r="D20" s="37"/>
      <c r="E20" s="37"/>
      <c r="F20" s="37"/>
      <c r="G20" s="37">
        <f>SUMIF('JAN23'!D:D,Table10[[#This Row],[ITEM DESCRIPTION]],'JAN23'!E:E)</f>
        <v>0</v>
      </c>
      <c r="H20" s="37">
        <f>SUMIF('FEB23'!D:D,Table10[[#This Row],[ITEM DESCRIPTION]],'FEB23'!E:E)</f>
        <v>0</v>
      </c>
      <c r="I20" s="37">
        <f>SUMIF('MAR23'!D:D,Table10[[#This Row],[ITEM DESCRIPTION]],'MAR23'!E:E)</f>
        <v>0</v>
      </c>
      <c r="J20" s="37">
        <f>SUMIF('APR23'!D:D,Table10[[#This Row],[ITEM DESCRIPTION]],'APR23'!E:E)</f>
        <v>0</v>
      </c>
      <c r="K20" s="37">
        <f>SUMIF('MAY23'!D:D,Table10[[#This Row],[ITEM DESCRIPTION]],'MAY23'!E:E)</f>
        <v>0</v>
      </c>
      <c r="L20" s="37">
        <f>SUMIF(JUNE23!D:D,Table10[[#This Row],[ITEM DESCRIPTION]],JUNE23!E:E)</f>
        <v>0</v>
      </c>
      <c r="M20" s="37">
        <f>SUMIF(JULY23!D:D,Table10[[#This Row],[ITEM DESCRIPTION]],JULY23!E:E)</f>
        <v>0</v>
      </c>
      <c r="N20" s="37">
        <f>SUMIF('AUG23'!D:D,Table10[[#This Row],[ITEM DESCRIPTION]],'AUG23'!E:E)</f>
        <v>0</v>
      </c>
      <c r="O20" s="37">
        <f>SUMIF(SEPT23!D:D,Table10[[#This Row],[ITEM DESCRIPTION]],SEPT23!E:E)</f>
        <v>0</v>
      </c>
      <c r="P20" s="37">
        <f>SUMIF('OCT23'!D:D,Table10[[#This Row],[ITEM DESCRIPTION]],'OCT23'!E:E)</f>
        <v>0</v>
      </c>
      <c r="Q20" s="37">
        <f>SUMIF('NOV23'!D:D,Table10[[#This Row],[ITEM DESCRIPTION]],'NOV23'!E:E)</f>
        <v>0</v>
      </c>
      <c r="R20" s="37">
        <f>SUMIF('DEC23'!D:D,Table10[[#This Row],[ITEM DESCRIPTION]],'DEC23'!E:E)</f>
        <v>0</v>
      </c>
      <c r="S20" s="37">
        <f>SUM(Table10[[#This Row],[JAN]:[DEC]])</f>
        <v>0</v>
      </c>
      <c r="T20" s="37">
        <f>SUMIF(PURCHASE!D:D,Inventory!B20,PURCHASE!E:E)</f>
        <v>0</v>
      </c>
      <c r="U20" s="37"/>
      <c r="V20" s="37"/>
      <c r="W20" s="37"/>
      <c r="X20" s="38"/>
    </row>
    <row r="21" spans="1:24" ht="18.75" x14ac:dyDescent="0.25">
      <c r="A21" s="48" t="s">
        <v>435</v>
      </c>
      <c r="B21" s="46" t="s">
        <v>361</v>
      </c>
      <c r="C21" s="37"/>
      <c r="D21" s="37"/>
      <c r="E21" s="37"/>
      <c r="F21" s="37"/>
      <c r="G21" s="37">
        <f>SUMIF('JAN23'!D:D,Table10[[#This Row],[ITEM DESCRIPTION]],'JAN23'!E:E)</f>
        <v>0</v>
      </c>
      <c r="H21" s="37">
        <f>SUMIF('FEB23'!D:D,Table10[[#This Row],[ITEM DESCRIPTION]],'FEB23'!E:E)</f>
        <v>0</v>
      </c>
      <c r="I21" s="37">
        <f>SUMIF('MAR23'!D:D,Table10[[#This Row],[ITEM DESCRIPTION]],'MAR23'!E:E)</f>
        <v>0</v>
      </c>
      <c r="J21" s="37">
        <f>SUMIF('APR23'!D:D,Table10[[#This Row],[ITEM DESCRIPTION]],'APR23'!E:E)</f>
        <v>0</v>
      </c>
      <c r="K21" s="37">
        <f>SUMIF('MAY23'!D:D,Table10[[#This Row],[ITEM DESCRIPTION]],'MAY23'!E:E)</f>
        <v>0</v>
      </c>
      <c r="L21" s="37">
        <f>SUMIF(JUNE23!D:D,Table10[[#This Row],[ITEM DESCRIPTION]],JUNE23!E:E)</f>
        <v>0</v>
      </c>
      <c r="M21" s="37">
        <f>SUMIF(JULY23!D:D,Table10[[#This Row],[ITEM DESCRIPTION]],JULY23!E:E)</f>
        <v>0</v>
      </c>
      <c r="N21" s="37">
        <f>SUMIF('AUG23'!D:D,Table10[[#This Row],[ITEM DESCRIPTION]],'AUG23'!E:E)</f>
        <v>0</v>
      </c>
      <c r="O21" s="37">
        <f>SUMIF(SEPT23!D:D,Table10[[#This Row],[ITEM DESCRIPTION]],SEPT23!E:E)</f>
        <v>0</v>
      </c>
      <c r="P21" s="37">
        <f>SUMIF('OCT23'!D:D,Table10[[#This Row],[ITEM DESCRIPTION]],'OCT23'!E:E)</f>
        <v>0</v>
      </c>
      <c r="Q21" s="37">
        <f>SUMIF('NOV23'!D:D,Table10[[#This Row],[ITEM DESCRIPTION]],'NOV23'!E:E)</f>
        <v>0</v>
      </c>
      <c r="R21" s="37">
        <f>SUMIF('DEC23'!D:D,Table10[[#This Row],[ITEM DESCRIPTION]],'DEC23'!E:E)</f>
        <v>0</v>
      </c>
      <c r="S21" s="37">
        <f>SUM(Table10[[#This Row],[JAN]:[DEC]])</f>
        <v>0</v>
      </c>
      <c r="T21" s="37">
        <f>SUMIF(PURCHASE!D:D,Inventory!B21,PURCHASE!E:E)</f>
        <v>0</v>
      </c>
      <c r="U21" s="37"/>
      <c r="V21" s="37"/>
      <c r="W21" s="37"/>
      <c r="X21" s="38"/>
    </row>
    <row r="22" spans="1:24" ht="18.75" x14ac:dyDescent="0.25">
      <c r="A22" s="48" t="s">
        <v>436</v>
      </c>
      <c r="B22" s="46" t="s">
        <v>102</v>
      </c>
      <c r="C22" s="37"/>
      <c r="D22" s="37"/>
      <c r="E22" s="37"/>
      <c r="F22" s="37"/>
      <c r="G22" s="37">
        <f>SUMIF('JAN23'!D:D,Table10[[#This Row],[ITEM DESCRIPTION]],'JAN23'!E:E)</f>
        <v>0</v>
      </c>
      <c r="H22" s="37">
        <f>SUMIF('FEB23'!D:D,Table10[[#This Row],[ITEM DESCRIPTION]],'FEB23'!E:E)</f>
        <v>0</v>
      </c>
      <c r="I22" s="37">
        <f>SUMIF('MAR23'!D:D,Table10[[#This Row],[ITEM DESCRIPTION]],'MAR23'!E:E)</f>
        <v>0</v>
      </c>
      <c r="J22" s="37">
        <f>SUMIF('APR23'!D:D,Table10[[#This Row],[ITEM DESCRIPTION]],'APR23'!E:E)</f>
        <v>0</v>
      </c>
      <c r="K22" s="37">
        <f>SUMIF('MAY23'!D:D,Table10[[#This Row],[ITEM DESCRIPTION]],'MAY23'!E:E)</f>
        <v>0</v>
      </c>
      <c r="L22" s="37">
        <f>SUMIF(JUNE23!D:D,Table10[[#This Row],[ITEM DESCRIPTION]],JUNE23!E:E)</f>
        <v>0</v>
      </c>
      <c r="M22" s="37">
        <f>SUMIF(JULY23!D:D,Table10[[#This Row],[ITEM DESCRIPTION]],JULY23!E:E)</f>
        <v>0</v>
      </c>
      <c r="N22" s="37">
        <f>SUMIF('AUG23'!D:D,Table10[[#This Row],[ITEM DESCRIPTION]],'AUG23'!E:E)</f>
        <v>0</v>
      </c>
      <c r="O22" s="37">
        <f>SUMIF(SEPT23!D:D,Table10[[#This Row],[ITEM DESCRIPTION]],SEPT23!E:E)</f>
        <v>0</v>
      </c>
      <c r="P22" s="37">
        <f>SUMIF('OCT23'!D:D,Table10[[#This Row],[ITEM DESCRIPTION]],'OCT23'!E:E)</f>
        <v>0</v>
      </c>
      <c r="Q22" s="37">
        <f>SUMIF('NOV23'!D:D,Table10[[#This Row],[ITEM DESCRIPTION]],'NOV23'!E:E)</f>
        <v>0</v>
      </c>
      <c r="R22" s="37">
        <f>SUMIF('DEC23'!D:D,Table10[[#This Row],[ITEM DESCRIPTION]],'DEC23'!E:E)</f>
        <v>0</v>
      </c>
      <c r="S22" s="37">
        <f>SUM(Table10[[#This Row],[JAN]:[DEC]])</f>
        <v>0</v>
      </c>
      <c r="T22" s="37">
        <f>SUMIF(PURCHASE!D:D,Inventory!B22,PURCHASE!E:E)</f>
        <v>50</v>
      </c>
      <c r="U22" s="37"/>
      <c r="V22" s="37"/>
      <c r="W22" s="37"/>
      <c r="X22" s="38"/>
    </row>
    <row r="23" spans="1:24" ht="18.75" x14ac:dyDescent="0.25">
      <c r="A23" s="48" t="s">
        <v>437</v>
      </c>
      <c r="B23" s="46" t="s">
        <v>511</v>
      </c>
      <c r="C23" s="37"/>
      <c r="D23" s="37"/>
      <c r="E23" s="37"/>
      <c r="F23" s="37"/>
      <c r="G23" s="37">
        <f>SUMIF('JAN23'!D:D,Table10[[#This Row],[ITEM DESCRIPTION]],'JAN23'!E:E)</f>
        <v>0</v>
      </c>
      <c r="H23" s="37">
        <f>SUMIF('FEB23'!D:D,Table10[[#This Row],[ITEM DESCRIPTION]],'FEB23'!E:E)</f>
        <v>0</v>
      </c>
      <c r="I23" s="37">
        <f>SUMIF('MAR23'!D:D,Table10[[#This Row],[ITEM DESCRIPTION]],'MAR23'!E:E)</f>
        <v>0</v>
      </c>
      <c r="J23" s="37">
        <f>SUMIF('APR23'!D:D,Table10[[#This Row],[ITEM DESCRIPTION]],'APR23'!E:E)</f>
        <v>0</v>
      </c>
      <c r="K23" s="37">
        <f>SUMIF('MAY23'!D:D,Table10[[#This Row],[ITEM DESCRIPTION]],'MAY23'!E:E)</f>
        <v>0</v>
      </c>
      <c r="L23" s="37">
        <f>SUMIF(JUNE23!D:D,Table10[[#This Row],[ITEM DESCRIPTION]],JUNE23!E:E)</f>
        <v>0</v>
      </c>
      <c r="M23" s="37">
        <f>SUMIF(JULY23!D:D,Table10[[#This Row],[ITEM DESCRIPTION]],JULY23!E:E)</f>
        <v>0</v>
      </c>
      <c r="N23" s="37">
        <f>SUMIF('AUG23'!D:D,Table10[[#This Row],[ITEM DESCRIPTION]],'AUG23'!E:E)</f>
        <v>0</v>
      </c>
      <c r="O23" s="37">
        <f>SUMIF(SEPT23!D:D,Table10[[#This Row],[ITEM DESCRIPTION]],SEPT23!E:E)</f>
        <v>0</v>
      </c>
      <c r="P23" s="37">
        <f>SUMIF('OCT23'!D:D,Table10[[#This Row],[ITEM DESCRIPTION]],'OCT23'!E:E)</f>
        <v>0</v>
      </c>
      <c r="Q23" s="37">
        <f>SUMIF('NOV23'!D:D,Table10[[#This Row],[ITEM DESCRIPTION]],'NOV23'!E:E)</f>
        <v>0</v>
      </c>
      <c r="R23" s="37">
        <f>SUMIF('DEC23'!D:D,Table10[[#This Row],[ITEM DESCRIPTION]],'DEC23'!E:E)</f>
        <v>0</v>
      </c>
      <c r="S23" s="37">
        <f>SUM(Table10[[#This Row],[JAN]:[DEC]])</f>
        <v>0</v>
      </c>
      <c r="T23" s="37">
        <f>SUMIF(PURCHASE!D:D,Inventory!B23,PURCHASE!E:E)</f>
        <v>0</v>
      </c>
      <c r="U23" s="37"/>
      <c r="V23" s="37"/>
      <c r="W23" s="37"/>
      <c r="X23" s="38"/>
    </row>
    <row r="24" spans="1:24" ht="18.75" x14ac:dyDescent="0.25">
      <c r="A24" s="48" t="s">
        <v>438</v>
      </c>
      <c r="B24" s="46" t="s">
        <v>77</v>
      </c>
      <c r="C24" s="37"/>
      <c r="D24" s="37"/>
      <c r="E24" s="37"/>
      <c r="F24" s="37"/>
      <c r="G24" s="37">
        <f>SUMIF('JAN23'!D:D,Table10[[#This Row],[ITEM DESCRIPTION]],'JAN23'!E:E)</f>
        <v>0</v>
      </c>
      <c r="H24" s="37">
        <f>SUMIF('FEB23'!D:D,Table10[[#This Row],[ITEM DESCRIPTION]],'FEB23'!E:E)</f>
        <v>0</v>
      </c>
      <c r="I24" s="37">
        <f>SUMIF('MAR23'!D:D,Table10[[#This Row],[ITEM DESCRIPTION]],'MAR23'!E:E)</f>
        <v>0</v>
      </c>
      <c r="J24" s="37">
        <f>SUMIF('APR23'!D:D,Table10[[#This Row],[ITEM DESCRIPTION]],'APR23'!E:E)</f>
        <v>0</v>
      </c>
      <c r="K24" s="37">
        <f>SUMIF('MAY23'!D:D,Table10[[#This Row],[ITEM DESCRIPTION]],'MAY23'!E:E)</f>
        <v>0</v>
      </c>
      <c r="L24" s="37">
        <f>SUMIF(JUNE23!D:D,Table10[[#This Row],[ITEM DESCRIPTION]],JUNE23!E:E)</f>
        <v>0</v>
      </c>
      <c r="M24" s="37">
        <f>SUMIF(JULY23!D:D,Table10[[#This Row],[ITEM DESCRIPTION]],JULY23!E:E)</f>
        <v>0</v>
      </c>
      <c r="N24" s="37">
        <f>SUMIF('AUG23'!D:D,Table10[[#This Row],[ITEM DESCRIPTION]],'AUG23'!E:E)</f>
        <v>0</v>
      </c>
      <c r="O24" s="37">
        <f>SUMIF(SEPT23!D:D,Table10[[#This Row],[ITEM DESCRIPTION]],SEPT23!E:E)</f>
        <v>0</v>
      </c>
      <c r="P24" s="37">
        <f>SUMIF('OCT23'!D:D,Table10[[#This Row],[ITEM DESCRIPTION]],'OCT23'!E:E)</f>
        <v>0</v>
      </c>
      <c r="Q24" s="37">
        <f>SUMIF('NOV23'!D:D,Table10[[#This Row],[ITEM DESCRIPTION]],'NOV23'!E:E)</f>
        <v>0</v>
      </c>
      <c r="R24" s="37">
        <f>SUMIF('DEC23'!D:D,Table10[[#This Row],[ITEM DESCRIPTION]],'DEC23'!E:E)</f>
        <v>0</v>
      </c>
      <c r="S24" s="37">
        <f>SUM(Table10[[#This Row],[JAN]:[DEC]])</f>
        <v>0</v>
      </c>
      <c r="T24" s="37">
        <f>SUMIF(PURCHASE!D:D,Inventory!B24,PURCHASE!E:E)</f>
        <v>0</v>
      </c>
      <c r="U24" s="37"/>
      <c r="V24" s="37"/>
      <c r="W24" s="37"/>
      <c r="X24" s="38"/>
    </row>
    <row r="25" spans="1:24" ht="18.75" x14ac:dyDescent="0.25">
      <c r="A25" s="48" t="s">
        <v>439</v>
      </c>
      <c r="B25" s="46" t="s">
        <v>275</v>
      </c>
      <c r="C25" s="37"/>
      <c r="D25" s="37"/>
      <c r="E25" s="37"/>
      <c r="F25" s="37"/>
      <c r="G25" s="37">
        <f>SUMIF('JAN23'!D:D,Table10[[#This Row],[ITEM DESCRIPTION]],'JAN23'!E:E)</f>
        <v>0</v>
      </c>
      <c r="H25" s="37">
        <f>SUMIF('FEB23'!D:D,Table10[[#This Row],[ITEM DESCRIPTION]],'FEB23'!E:E)</f>
        <v>0</v>
      </c>
      <c r="I25" s="37">
        <f>SUMIF('MAR23'!D:D,Table10[[#This Row],[ITEM DESCRIPTION]],'MAR23'!E:E)</f>
        <v>0</v>
      </c>
      <c r="J25" s="37">
        <f>SUMIF('APR23'!D:D,Table10[[#This Row],[ITEM DESCRIPTION]],'APR23'!E:E)</f>
        <v>0</v>
      </c>
      <c r="K25" s="37">
        <f>SUMIF('MAY23'!D:D,Table10[[#This Row],[ITEM DESCRIPTION]],'MAY23'!E:E)</f>
        <v>0</v>
      </c>
      <c r="L25" s="37">
        <f>SUMIF(JUNE23!D:D,Table10[[#This Row],[ITEM DESCRIPTION]],JUNE23!E:E)</f>
        <v>0</v>
      </c>
      <c r="M25" s="37">
        <f>SUMIF(JULY23!D:D,Table10[[#This Row],[ITEM DESCRIPTION]],JULY23!E:E)</f>
        <v>0</v>
      </c>
      <c r="N25" s="37">
        <f>SUMIF('AUG23'!D:D,Table10[[#This Row],[ITEM DESCRIPTION]],'AUG23'!E:E)</f>
        <v>0</v>
      </c>
      <c r="O25" s="37">
        <f>SUMIF(SEPT23!D:D,Table10[[#This Row],[ITEM DESCRIPTION]],SEPT23!E:E)</f>
        <v>0</v>
      </c>
      <c r="P25" s="37">
        <f>SUMIF('OCT23'!D:D,Table10[[#This Row],[ITEM DESCRIPTION]],'OCT23'!E:E)</f>
        <v>0</v>
      </c>
      <c r="Q25" s="37">
        <f>SUMIF('NOV23'!D:D,Table10[[#This Row],[ITEM DESCRIPTION]],'NOV23'!E:E)</f>
        <v>0</v>
      </c>
      <c r="R25" s="37">
        <f>SUMIF('DEC23'!D:D,Table10[[#This Row],[ITEM DESCRIPTION]],'DEC23'!E:E)</f>
        <v>0</v>
      </c>
      <c r="S25" s="37">
        <f>SUM(Table10[[#This Row],[JAN]:[DEC]])</f>
        <v>0</v>
      </c>
      <c r="T25" s="37">
        <f>SUMIF(PURCHASE!D:D,Inventory!B25,PURCHASE!E:E)</f>
        <v>100</v>
      </c>
      <c r="U25" s="37"/>
      <c r="V25" s="37"/>
      <c r="W25" s="37"/>
      <c r="X25" s="38"/>
    </row>
    <row r="26" spans="1:24" ht="18.75" x14ac:dyDescent="0.25">
      <c r="A26" s="48" t="s">
        <v>440</v>
      </c>
      <c r="B26" s="46" t="s">
        <v>362</v>
      </c>
      <c r="C26" s="37"/>
      <c r="D26" s="37"/>
      <c r="E26" s="37"/>
      <c r="F26" s="37"/>
      <c r="G26" s="37">
        <f>SUMIF('JAN23'!D:D,Table10[[#This Row],[ITEM DESCRIPTION]],'JAN23'!E:E)</f>
        <v>0</v>
      </c>
      <c r="H26" s="37">
        <f>SUMIF('FEB23'!D:D,Table10[[#This Row],[ITEM DESCRIPTION]],'FEB23'!E:E)</f>
        <v>0</v>
      </c>
      <c r="I26" s="37">
        <f>SUMIF('MAR23'!D:D,Table10[[#This Row],[ITEM DESCRIPTION]],'MAR23'!E:E)</f>
        <v>0</v>
      </c>
      <c r="J26" s="37">
        <f>SUMIF('APR23'!D:D,Table10[[#This Row],[ITEM DESCRIPTION]],'APR23'!E:E)</f>
        <v>0</v>
      </c>
      <c r="K26" s="37">
        <f>SUMIF('MAY23'!D:D,Table10[[#This Row],[ITEM DESCRIPTION]],'MAY23'!E:E)</f>
        <v>0</v>
      </c>
      <c r="L26" s="37">
        <f>SUMIF(JUNE23!D:D,Table10[[#This Row],[ITEM DESCRIPTION]],JUNE23!E:E)</f>
        <v>0</v>
      </c>
      <c r="M26" s="37">
        <f>SUMIF(JULY23!D:D,Table10[[#This Row],[ITEM DESCRIPTION]],JULY23!E:E)</f>
        <v>0</v>
      </c>
      <c r="N26" s="37">
        <f>SUMIF('AUG23'!D:D,Table10[[#This Row],[ITEM DESCRIPTION]],'AUG23'!E:E)</f>
        <v>0</v>
      </c>
      <c r="O26" s="37">
        <f>SUMIF(SEPT23!D:D,Table10[[#This Row],[ITEM DESCRIPTION]],SEPT23!E:E)</f>
        <v>0</v>
      </c>
      <c r="P26" s="37">
        <f>SUMIF('OCT23'!D:D,Table10[[#This Row],[ITEM DESCRIPTION]],'OCT23'!E:E)</f>
        <v>0</v>
      </c>
      <c r="Q26" s="37">
        <f>SUMIF('NOV23'!D:D,Table10[[#This Row],[ITEM DESCRIPTION]],'NOV23'!E:E)</f>
        <v>0</v>
      </c>
      <c r="R26" s="37">
        <f>SUMIF('DEC23'!D:D,Table10[[#This Row],[ITEM DESCRIPTION]],'DEC23'!E:E)</f>
        <v>0</v>
      </c>
      <c r="S26" s="37">
        <f>SUM(Table10[[#This Row],[JAN]:[DEC]])</f>
        <v>0</v>
      </c>
      <c r="T26" s="37">
        <f>SUMIF(PURCHASE!D:D,Inventory!B26,PURCHASE!E:E)</f>
        <v>0</v>
      </c>
      <c r="U26" s="37"/>
      <c r="V26" s="37"/>
      <c r="W26" s="37"/>
      <c r="X26" s="38"/>
    </row>
    <row r="27" spans="1:24" ht="18.75" x14ac:dyDescent="0.25">
      <c r="A27" s="48" t="s">
        <v>441</v>
      </c>
      <c r="B27" s="46" t="s">
        <v>512</v>
      </c>
      <c r="C27" s="37"/>
      <c r="D27" s="37"/>
      <c r="E27" s="37"/>
      <c r="F27" s="37"/>
      <c r="G27" s="37">
        <f>SUMIF('JAN23'!D:D,Table10[[#This Row],[ITEM DESCRIPTION]],'JAN23'!E:E)</f>
        <v>0</v>
      </c>
      <c r="H27" s="37">
        <f>SUMIF('FEB23'!D:D,Table10[[#This Row],[ITEM DESCRIPTION]],'FEB23'!E:E)</f>
        <v>0</v>
      </c>
      <c r="I27" s="37">
        <f>SUMIF('MAR23'!D:D,Table10[[#This Row],[ITEM DESCRIPTION]],'MAR23'!E:E)</f>
        <v>0</v>
      </c>
      <c r="J27" s="37">
        <f>SUMIF('APR23'!D:D,Table10[[#This Row],[ITEM DESCRIPTION]],'APR23'!E:E)</f>
        <v>0</v>
      </c>
      <c r="K27" s="37">
        <f>SUMIF('MAY23'!D:D,Table10[[#This Row],[ITEM DESCRIPTION]],'MAY23'!E:E)</f>
        <v>0</v>
      </c>
      <c r="L27" s="37">
        <f>SUMIF(JUNE23!D:D,Table10[[#This Row],[ITEM DESCRIPTION]],JUNE23!E:E)</f>
        <v>0</v>
      </c>
      <c r="M27" s="37">
        <f>SUMIF(JULY23!D:D,Table10[[#This Row],[ITEM DESCRIPTION]],JULY23!E:E)</f>
        <v>0</v>
      </c>
      <c r="N27" s="37">
        <f>SUMIF('AUG23'!D:D,Table10[[#This Row],[ITEM DESCRIPTION]],'AUG23'!E:E)</f>
        <v>0</v>
      </c>
      <c r="O27" s="37">
        <f>SUMIF(SEPT23!D:D,Table10[[#This Row],[ITEM DESCRIPTION]],SEPT23!E:E)</f>
        <v>0</v>
      </c>
      <c r="P27" s="37">
        <f>SUMIF('OCT23'!D:D,Table10[[#This Row],[ITEM DESCRIPTION]],'OCT23'!E:E)</f>
        <v>0</v>
      </c>
      <c r="Q27" s="37">
        <f>SUMIF('NOV23'!D:D,Table10[[#This Row],[ITEM DESCRIPTION]],'NOV23'!E:E)</f>
        <v>0</v>
      </c>
      <c r="R27" s="37">
        <f>SUMIF('DEC23'!D:D,Table10[[#This Row],[ITEM DESCRIPTION]],'DEC23'!E:E)</f>
        <v>0</v>
      </c>
      <c r="S27" s="37">
        <f>SUM(Table10[[#This Row],[JAN]:[DEC]])</f>
        <v>0</v>
      </c>
      <c r="T27" s="37">
        <f>SUMIF(PURCHASE!D:D,Inventory!B27,PURCHASE!E:E)</f>
        <v>0</v>
      </c>
      <c r="U27" s="37"/>
      <c r="V27" s="37"/>
      <c r="W27" s="37"/>
      <c r="X27" s="38"/>
    </row>
    <row r="28" spans="1:24" ht="18.75" x14ac:dyDescent="0.25">
      <c r="A28" s="48" t="s">
        <v>442</v>
      </c>
      <c r="B28" s="46" t="s">
        <v>363</v>
      </c>
      <c r="C28" s="37"/>
      <c r="D28" s="37"/>
      <c r="E28" s="37"/>
      <c r="F28" s="37"/>
      <c r="G28" s="37">
        <f>SUMIF('JAN23'!D:D,Table10[[#This Row],[ITEM DESCRIPTION]],'JAN23'!E:E)</f>
        <v>0</v>
      </c>
      <c r="H28" s="37">
        <f>SUMIF('FEB23'!D:D,Table10[[#This Row],[ITEM DESCRIPTION]],'FEB23'!E:E)</f>
        <v>0</v>
      </c>
      <c r="I28" s="37">
        <f>SUMIF('MAR23'!D:D,Table10[[#This Row],[ITEM DESCRIPTION]],'MAR23'!E:E)</f>
        <v>0</v>
      </c>
      <c r="J28" s="37">
        <f>SUMIF('APR23'!D:D,Table10[[#This Row],[ITEM DESCRIPTION]],'APR23'!E:E)</f>
        <v>0</v>
      </c>
      <c r="K28" s="37">
        <f>SUMIF('MAY23'!D:D,Table10[[#This Row],[ITEM DESCRIPTION]],'MAY23'!E:E)</f>
        <v>0</v>
      </c>
      <c r="L28" s="37">
        <f>SUMIF(JUNE23!D:D,Table10[[#This Row],[ITEM DESCRIPTION]],JUNE23!E:E)</f>
        <v>0</v>
      </c>
      <c r="M28" s="37">
        <f>SUMIF(JULY23!D:D,Table10[[#This Row],[ITEM DESCRIPTION]],JULY23!E:E)</f>
        <v>0</v>
      </c>
      <c r="N28" s="37">
        <f>SUMIF('AUG23'!D:D,Table10[[#This Row],[ITEM DESCRIPTION]],'AUG23'!E:E)</f>
        <v>0</v>
      </c>
      <c r="O28" s="37">
        <f>SUMIF(SEPT23!D:D,Table10[[#This Row],[ITEM DESCRIPTION]],SEPT23!E:E)</f>
        <v>0</v>
      </c>
      <c r="P28" s="37">
        <f>SUMIF('OCT23'!D:D,Table10[[#This Row],[ITEM DESCRIPTION]],'OCT23'!E:E)</f>
        <v>0</v>
      </c>
      <c r="Q28" s="37">
        <f>SUMIF('NOV23'!D:D,Table10[[#This Row],[ITEM DESCRIPTION]],'NOV23'!E:E)</f>
        <v>0</v>
      </c>
      <c r="R28" s="37">
        <f>SUMIF('DEC23'!D:D,Table10[[#This Row],[ITEM DESCRIPTION]],'DEC23'!E:E)</f>
        <v>0</v>
      </c>
      <c r="S28" s="37">
        <f>SUM(Table10[[#This Row],[JAN]:[DEC]])</f>
        <v>0</v>
      </c>
      <c r="T28" s="37">
        <f>SUMIF(PURCHASE!D:D,Inventory!B28,PURCHASE!E:E)</f>
        <v>0</v>
      </c>
      <c r="U28" s="37"/>
      <c r="V28" s="37"/>
      <c r="W28" s="37"/>
      <c r="X28" s="38"/>
    </row>
    <row r="29" spans="1:24" ht="18.75" x14ac:dyDescent="0.25">
      <c r="A29" s="48" t="s">
        <v>443</v>
      </c>
      <c r="B29" s="46" t="s">
        <v>513</v>
      </c>
      <c r="C29" s="37"/>
      <c r="D29" s="37"/>
      <c r="E29" s="37"/>
      <c r="F29" s="37"/>
      <c r="G29" s="37">
        <f>SUMIF('JAN23'!D:D,Table10[[#This Row],[ITEM DESCRIPTION]],'JAN23'!E:E)</f>
        <v>0</v>
      </c>
      <c r="H29" s="37">
        <f>SUMIF('FEB23'!D:D,Table10[[#This Row],[ITEM DESCRIPTION]],'FEB23'!E:E)</f>
        <v>0</v>
      </c>
      <c r="I29" s="37">
        <f>SUMIF('MAR23'!D:D,Table10[[#This Row],[ITEM DESCRIPTION]],'MAR23'!E:E)</f>
        <v>0</v>
      </c>
      <c r="J29" s="37">
        <f>SUMIF('APR23'!D:D,Table10[[#This Row],[ITEM DESCRIPTION]],'APR23'!E:E)</f>
        <v>0</v>
      </c>
      <c r="K29" s="37">
        <f>SUMIF('MAY23'!D:D,Table10[[#This Row],[ITEM DESCRIPTION]],'MAY23'!E:E)</f>
        <v>0</v>
      </c>
      <c r="L29" s="37">
        <f>SUMIF(JUNE23!D:D,Table10[[#This Row],[ITEM DESCRIPTION]],JUNE23!E:E)</f>
        <v>0</v>
      </c>
      <c r="M29" s="37">
        <f>SUMIF(JULY23!D:D,Table10[[#This Row],[ITEM DESCRIPTION]],JULY23!E:E)</f>
        <v>0</v>
      </c>
      <c r="N29" s="37">
        <f>SUMIF('AUG23'!D:D,Table10[[#This Row],[ITEM DESCRIPTION]],'AUG23'!E:E)</f>
        <v>0</v>
      </c>
      <c r="O29" s="37">
        <f>SUMIF(SEPT23!D:D,Table10[[#This Row],[ITEM DESCRIPTION]],SEPT23!E:E)</f>
        <v>0</v>
      </c>
      <c r="P29" s="37">
        <f>SUMIF('OCT23'!D:D,Table10[[#This Row],[ITEM DESCRIPTION]],'OCT23'!E:E)</f>
        <v>0</v>
      </c>
      <c r="Q29" s="37">
        <f>SUMIF('NOV23'!D:D,Table10[[#This Row],[ITEM DESCRIPTION]],'NOV23'!E:E)</f>
        <v>0</v>
      </c>
      <c r="R29" s="37">
        <f>SUMIF('DEC23'!D:D,Table10[[#This Row],[ITEM DESCRIPTION]],'DEC23'!E:E)</f>
        <v>0</v>
      </c>
      <c r="S29" s="37">
        <f>SUM(Table10[[#This Row],[JAN]:[DEC]])</f>
        <v>0</v>
      </c>
      <c r="T29" s="37">
        <f>SUMIF(PURCHASE!D:D,Inventory!B29,PURCHASE!E:E)</f>
        <v>0</v>
      </c>
      <c r="U29" s="37"/>
      <c r="V29" s="37"/>
      <c r="W29" s="37"/>
      <c r="X29" s="38"/>
    </row>
    <row r="30" spans="1:24" ht="18.75" x14ac:dyDescent="0.25">
      <c r="A30" s="48" t="s">
        <v>444</v>
      </c>
      <c r="B30" s="46" t="s">
        <v>299</v>
      </c>
      <c r="C30" s="37"/>
      <c r="D30" s="37"/>
      <c r="E30" s="37"/>
      <c r="F30" s="37"/>
      <c r="G30" s="37">
        <f>SUMIF('JAN23'!D:D,Table10[[#This Row],[ITEM DESCRIPTION]],'JAN23'!E:E)</f>
        <v>0</v>
      </c>
      <c r="H30" s="37">
        <f>SUMIF('FEB23'!D:D,Table10[[#This Row],[ITEM DESCRIPTION]],'FEB23'!E:E)</f>
        <v>0</v>
      </c>
      <c r="I30" s="37">
        <f>SUMIF('MAR23'!D:D,Table10[[#This Row],[ITEM DESCRIPTION]],'MAR23'!E:E)</f>
        <v>0</v>
      </c>
      <c r="J30" s="37">
        <f>SUMIF('APR23'!D:D,Table10[[#This Row],[ITEM DESCRIPTION]],'APR23'!E:E)</f>
        <v>0</v>
      </c>
      <c r="K30" s="37">
        <f>SUMIF('MAY23'!D:D,Table10[[#This Row],[ITEM DESCRIPTION]],'MAY23'!E:E)</f>
        <v>0</v>
      </c>
      <c r="L30" s="37">
        <f>SUMIF(JUNE23!D:D,Table10[[#This Row],[ITEM DESCRIPTION]],JUNE23!E:E)</f>
        <v>0</v>
      </c>
      <c r="M30" s="37">
        <f>SUMIF(JULY23!D:D,Table10[[#This Row],[ITEM DESCRIPTION]],JULY23!E:E)</f>
        <v>0</v>
      </c>
      <c r="N30" s="37">
        <f>SUMIF('AUG23'!D:D,Table10[[#This Row],[ITEM DESCRIPTION]],'AUG23'!E:E)</f>
        <v>0</v>
      </c>
      <c r="O30" s="37">
        <f>SUMIF(SEPT23!D:D,Table10[[#This Row],[ITEM DESCRIPTION]],SEPT23!E:E)</f>
        <v>0</v>
      </c>
      <c r="P30" s="37">
        <f>SUMIF('OCT23'!D:D,Table10[[#This Row],[ITEM DESCRIPTION]],'OCT23'!E:E)</f>
        <v>0</v>
      </c>
      <c r="Q30" s="37">
        <f>SUMIF('NOV23'!D:D,Table10[[#This Row],[ITEM DESCRIPTION]],'NOV23'!E:E)</f>
        <v>0</v>
      </c>
      <c r="R30" s="37">
        <f>SUMIF('DEC23'!D:D,Table10[[#This Row],[ITEM DESCRIPTION]],'DEC23'!E:E)</f>
        <v>0</v>
      </c>
      <c r="S30" s="37">
        <f>SUM(Table10[[#This Row],[JAN]:[DEC]])</f>
        <v>0</v>
      </c>
      <c r="T30" s="37">
        <f>SUMIF(PURCHASE!D:D,Inventory!B30,PURCHASE!E:E)</f>
        <v>0</v>
      </c>
      <c r="U30" s="37"/>
      <c r="V30" s="37"/>
      <c r="W30" s="37"/>
      <c r="X30" s="38"/>
    </row>
    <row r="31" spans="1:24" ht="18.75" x14ac:dyDescent="0.25">
      <c r="A31" s="48" t="s">
        <v>445</v>
      </c>
      <c r="B31" s="46" t="s">
        <v>358</v>
      </c>
      <c r="C31" s="37"/>
      <c r="D31" s="37"/>
      <c r="E31" s="37"/>
      <c r="F31" s="37"/>
      <c r="G31" s="37">
        <f>SUMIF('JAN23'!D:D,Table10[[#This Row],[ITEM DESCRIPTION]],'JAN23'!E:E)</f>
        <v>0</v>
      </c>
      <c r="H31" s="37">
        <f>SUMIF('FEB23'!D:D,Table10[[#This Row],[ITEM DESCRIPTION]],'FEB23'!E:E)</f>
        <v>0</v>
      </c>
      <c r="I31" s="37">
        <f>SUMIF('MAR23'!D:D,Table10[[#This Row],[ITEM DESCRIPTION]],'MAR23'!E:E)</f>
        <v>0</v>
      </c>
      <c r="J31" s="37">
        <f>SUMIF('APR23'!D:D,Table10[[#This Row],[ITEM DESCRIPTION]],'APR23'!E:E)</f>
        <v>0</v>
      </c>
      <c r="K31" s="37">
        <f>SUMIF('MAY23'!D:D,Table10[[#This Row],[ITEM DESCRIPTION]],'MAY23'!E:E)</f>
        <v>0</v>
      </c>
      <c r="L31" s="37">
        <f>SUMIF(JUNE23!D:D,Table10[[#This Row],[ITEM DESCRIPTION]],JUNE23!E:E)</f>
        <v>0</v>
      </c>
      <c r="M31" s="37">
        <f>SUMIF(JULY23!D:D,Table10[[#This Row],[ITEM DESCRIPTION]],JULY23!E:E)</f>
        <v>0</v>
      </c>
      <c r="N31" s="37">
        <f>SUMIF('AUG23'!D:D,Table10[[#This Row],[ITEM DESCRIPTION]],'AUG23'!E:E)</f>
        <v>0</v>
      </c>
      <c r="O31" s="37">
        <f>SUMIF(SEPT23!D:D,Table10[[#This Row],[ITEM DESCRIPTION]],SEPT23!E:E)</f>
        <v>0</v>
      </c>
      <c r="P31" s="37">
        <f>SUMIF('OCT23'!D:D,Table10[[#This Row],[ITEM DESCRIPTION]],'OCT23'!E:E)</f>
        <v>0</v>
      </c>
      <c r="Q31" s="37">
        <f>SUMIF('NOV23'!D:D,Table10[[#This Row],[ITEM DESCRIPTION]],'NOV23'!E:E)</f>
        <v>0</v>
      </c>
      <c r="R31" s="37">
        <f>SUMIF('DEC23'!D:D,Table10[[#This Row],[ITEM DESCRIPTION]],'DEC23'!E:E)</f>
        <v>0</v>
      </c>
      <c r="S31" s="37">
        <f>SUM(Table10[[#This Row],[JAN]:[DEC]])</f>
        <v>0</v>
      </c>
      <c r="T31" s="37">
        <f>SUMIF(PURCHASE!D:D,Inventory!B31,PURCHASE!E:E)</f>
        <v>0</v>
      </c>
      <c r="U31" s="37"/>
      <c r="V31" s="37"/>
      <c r="W31" s="37"/>
      <c r="X31" s="38"/>
    </row>
    <row r="32" spans="1:24" ht="18.75" x14ac:dyDescent="0.25">
      <c r="A32" s="48" t="s">
        <v>446</v>
      </c>
      <c r="B32" s="46" t="s">
        <v>514</v>
      </c>
      <c r="C32" s="37"/>
      <c r="D32" s="37"/>
      <c r="E32" s="37"/>
      <c r="F32" s="37"/>
      <c r="G32" s="37">
        <f>SUMIF('JAN23'!D:D,Table10[[#This Row],[ITEM DESCRIPTION]],'JAN23'!E:E)</f>
        <v>0</v>
      </c>
      <c r="H32" s="37">
        <f>SUMIF('FEB23'!D:D,Table10[[#This Row],[ITEM DESCRIPTION]],'FEB23'!E:E)</f>
        <v>0</v>
      </c>
      <c r="I32" s="37">
        <f>SUMIF('MAR23'!D:D,Table10[[#This Row],[ITEM DESCRIPTION]],'MAR23'!E:E)</f>
        <v>0</v>
      </c>
      <c r="J32" s="37">
        <f>SUMIF('APR23'!D:D,Table10[[#This Row],[ITEM DESCRIPTION]],'APR23'!E:E)</f>
        <v>0</v>
      </c>
      <c r="K32" s="37">
        <f>SUMIF('MAY23'!D:D,Table10[[#This Row],[ITEM DESCRIPTION]],'MAY23'!E:E)</f>
        <v>0</v>
      </c>
      <c r="L32" s="37">
        <f>SUMIF(JUNE23!D:D,Table10[[#This Row],[ITEM DESCRIPTION]],JUNE23!E:E)</f>
        <v>0</v>
      </c>
      <c r="M32" s="37">
        <f>SUMIF(JULY23!D:D,Table10[[#This Row],[ITEM DESCRIPTION]],JULY23!E:E)</f>
        <v>0</v>
      </c>
      <c r="N32" s="37">
        <f>SUMIF('AUG23'!D:D,Table10[[#This Row],[ITEM DESCRIPTION]],'AUG23'!E:E)</f>
        <v>0</v>
      </c>
      <c r="O32" s="37">
        <f>SUMIF(SEPT23!D:D,Table10[[#This Row],[ITEM DESCRIPTION]],SEPT23!E:E)</f>
        <v>0</v>
      </c>
      <c r="P32" s="37">
        <f>SUMIF('OCT23'!D:D,Table10[[#This Row],[ITEM DESCRIPTION]],'OCT23'!E:E)</f>
        <v>0</v>
      </c>
      <c r="Q32" s="37">
        <f>SUMIF('NOV23'!D:D,Table10[[#This Row],[ITEM DESCRIPTION]],'NOV23'!E:E)</f>
        <v>0</v>
      </c>
      <c r="R32" s="37">
        <f>SUMIF('DEC23'!D:D,Table10[[#This Row],[ITEM DESCRIPTION]],'DEC23'!E:E)</f>
        <v>0</v>
      </c>
      <c r="S32" s="37">
        <f>SUM(Table10[[#This Row],[JAN]:[DEC]])</f>
        <v>0</v>
      </c>
      <c r="T32" s="37">
        <f>SUMIF(PURCHASE!D:D,Inventory!B32,PURCHASE!E:E)</f>
        <v>0</v>
      </c>
      <c r="U32" s="37"/>
      <c r="V32" s="37"/>
      <c r="W32" s="37"/>
      <c r="X32" s="38"/>
    </row>
    <row r="33" spans="1:24" ht="18.75" x14ac:dyDescent="0.25">
      <c r="A33" s="48" t="s">
        <v>447</v>
      </c>
      <c r="B33" s="46" t="s">
        <v>74</v>
      </c>
      <c r="C33" s="37"/>
      <c r="D33" s="37"/>
      <c r="E33" s="37"/>
      <c r="F33" s="37"/>
      <c r="G33" s="37">
        <f>SUMIF('JAN23'!D:D,Table10[[#This Row],[ITEM DESCRIPTION]],'JAN23'!E:E)</f>
        <v>0</v>
      </c>
      <c r="H33" s="37">
        <f>SUMIF('FEB23'!D:D,Table10[[#This Row],[ITEM DESCRIPTION]],'FEB23'!E:E)</f>
        <v>0</v>
      </c>
      <c r="I33" s="37">
        <f>SUMIF('MAR23'!D:D,Table10[[#This Row],[ITEM DESCRIPTION]],'MAR23'!E:E)</f>
        <v>0</v>
      </c>
      <c r="J33" s="37">
        <f>SUMIF('APR23'!D:D,Table10[[#This Row],[ITEM DESCRIPTION]],'APR23'!E:E)</f>
        <v>0</v>
      </c>
      <c r="K33" s="37">
        <f>SUMIF('MAY23'!D:D,Table10[[#This Row],[ITEM DESCRIPTION]],'MAY23'!E:E)</f>
        <v>0</v>
      </c>
      <c r="L33" s="37">
        <f>SUMIF(JUNE23!D:D,Table10[[#This Row],[ITEM DESCRIPTION]],JUNE23!E:E)</f>
        <v>0</v>
      </c>
      <c r="M33" s="37">
        <f>SUMIF(JULY23!D:D,Table10[[#This Row],[ITEM DESCRIPTION]],JULY23!E:E)</f>
        <v>0</v>
      </c>
      <c r="N33" s="37">
        <f>SUMIF('AUG23'!D:D,Table10[[#This Row],[ITEM DESCRIPTION]],'AUG23'!E:E)</f>
        <v>0</v>
      </c>
      <c r="O33" s="37">
        <f>SUMIF(SEPT23!D:D,Table10[[#This Row],[ITEM DESCRIPTION]],SEPT23!E:E)</f>
        <v>0</v>
      </c>
      <c r="P33" s="37">
        <f>SUMIF('OCT23'!D:D,Table10[[#This Row],[ITEM DESCRIPTION]],'OCT23'!E:E)</f>
        <v>0</v>
      </c>
      <c r="Q33" s="37">
        <f>SUMIF('NOV23'!D:D,Table10[[#This Row],[ITEM DESCRIPTION]],'NOV23'!E:E)</f>
        <v>0</v>
      </c>
      <c r="R33" s="37">
        <f>SUMIF('DEC23'!D:D,Table10[[#This Row],[ITEM DESCRIPTION]],'DEC23'!E:E)</f>
        <v>0</v>
      </c>
      <c r="S33" s="37">
        <f>SUM(Table10[[#This Row],[JAN]:[DEC]])</f>
        <v>0</v>
      </c>
      <c r="T33" s="37">
        <f>SUMIF(PURCHASE!D:D,Inventory!B33,PURCHASE!E:E)</f>
        <v>0</v>
      </c>
      <c r="U33" s="37"/>
      <c r="V33" s="37"/>
      <c r="W33" s="37"/>
      <c r="X33" s="38"/>
    </row>
    <row r="34" spans="1:24" ht="18.75" x14ac:dyDescent="0.25">
      <c r="A34" s="48" t="s">
        <v>448</v>
      </c>
      <c r="B34" s="46" t="s">
        <v>364</v>
      </c>
      <c r="C34" s="37"/>
      <c r="D34" s="37"/>
      <c r="E34" s="37"/>
      <c r="F34" s="37"/>
      <c r="G34" s="37">
        <f>SUMIF('JAN23'!D:D,Table10[[#This Row],[ITEM DESCRIPTION]],'JAN23'!E:E)</f>
        <v>0</v>
      </c>
      <c r="H34" s="37">
        <f>SUMIF('FEB23'!D:D,Table10[[#This Row],[ITEM DESCRIPTION]],'FEB23'!E:E)</f>
        <v>0</v>
      </c>
      <c r="I34" s="37">
        <f>SUMIF('MAR23'!D:D,Table10[[#This Row],[ITEM DESCRIPTION]],'MAR23'!E:E)</f>
        <v>0</v>
      </c>
      <c r="J34" s="37">
        <f>SUMIF('APR23'!D:D,Table10[[#This Row],[ITEM DESCRIPTION]],'APR23'!E:E)</f>
        <v>0</v>
      </c>
      <c r="K34" s="37">
        <f>SUMIF('MAY23'!D:D,Table10[[#This Row],[ITEM DESCRIPTION]],'MAY23'!E:E)</f>
        <v>0</v>
      </c>
      <c r="L34" s="37">
        <f>SUMIF(JUNE23!D:D,Table10[[#This Row],[ITEM DESCRIPTION]],JUNE23!E:E)</f>
        <v>0</v>
      </c>
      <c r="M34" s="37">
        <f>SUMIF(JULY23!D:D,Table10[[#This Row],[ITEM DESCRIPTION]],JULY23!E:E)</f>
        <v>0</v>
      </c>
      <c r="N34" s="37">
        <f>SUMIF('AUG23'!D:D,Table10[[#This Row],[ITEM DESCRIPTION]],'AUG23'!E:E)</f>
        <v>0</v>
      </c>
      <c r="O34" s="37">
        <f>SUMIF(SEPT23!D:D,Table10[[#This Row],[ITEM DESCRIPTION]],SEPT23!E:E)</f>
        <v>0</v>
      </c>
      <c r="P34" s="37">
        <f>SUMIF('OCT23'!D:D,Table10[[#This Row],[ITEM DESCRIPTION]],'OCT23'!E:E)</f>
        <v>0</v>
      </c>
      <c r="Q34" s="37">
        <f>SUMIF('NOV23'!D:D,Table10[[#This Row],[ITEM DESCRIPTION]],'NOV23'!E:E)</f>
        <v>0</v>
      </c>
      <c r="R34" s="37">
        <f>SUMIF('DEC23'!D:D,Table10[[#This Row],[ITEM DESCRIPTION]],'DEC23'!E:E)</f>
        <v>0</v>
      </c>
      <c r="S34" s="37">
        <f>SUM(Table10[[#This Row],[JAN]:[DEC]])</f>
        <v>0</v>
      </c>
      <c r="T34" s="37">
        <f>SUMIF(PURCHASE!D:D,Inventory!B34,PURCHASE!E:E)</f>
        <v>0</v>
      </c>
      <c r="U34" s="37"/>
      <c r="V34" s="37"/>
      <c r="W34" s="37"/>
      <c r="X34" s="38"/>
    </row>
    <row r="35" spans="1:24" ht="18.75" x14ac:dyDescent="0.25">
      <c r="A35" s="48" t="s">
        <v>449</v>
      </c>
      <c r="B35" s="46" t="s">
        <v>193</v>
      </c>
      <c r="C35" s="37"/>
      <c r="D35" s="37"/>
      <c r="E35" s="37"/>
      <c r="F35" s="37"/>
      <c r="G35" s="37">
        <f>SUMIF('JAN23'!D:D,Table10[[#This Row],[ITEM DESCRIPTION]],'JAN23'!E:E)</f>
        <v>0</v>
      </c>
      <c r="H35" s="37">
        <f>SUMIF('FEB23'!D:D,Table10[[#This Row],[ITEM DESCRIPTION]],'FEB23'!E:E)</f>
        <v>0</v>
      </c>
      <c r="I35" s="37">
        <f>SUMIF('MAR23'!D:D,Table10[[#This Row],[ITEM DESCRIPTION]],'MAR23'!E:E)</f>
        <v>0</v>
      </c>
      <c r="J35" s="37">
        <f>SUMIF('APR23'!D:D,Table10[[#This Row],[ITEM DESCRIPTION]],'APR23'!E:E)</f>
        <v>0</v>
      </c>
      <c r="K35" s="37">
        <f>SUMIF('MAY23'!D:D,Table10[[#This Row],[ITEM DESCRIPTION]],'MAY23'!E:E)</f>
        <v>0</v>
      </c>
      <c r="L35" s="37">
        <f>SUMIF(JUNE23!D:D,Table10[[#This Row],[ITEM DESCRIPTION]],JUNE23!E:E)</f>
        <v>0</v>
      </c>
      <c r="M35" s="37">
        <f>SUMIF(JULY23!D:D,Table10[[#This Row],[ITEM DESCRIPTION]],JULY23!E:E)</f>
        <v>0</v>
      </c>
      <c r="N35" s="37">
        <f>SUMIF('AUG23'!D:D,Table10[[#This Row],[ITEM DESCRIPTION]],'AUG23'!E:E)</f>
        <v>0</v>
      </c>
      <c r="O35" s="37">
        <f>SUMIF(SEPT23!D:D,Table10[[#This Row],[ITEM DESCRIPTION]],SEPT23!E:E)</f>
        <v>0</v>
      </c>
      <c r="P35" s="37">
        <f>SUMIF('OCT23'!D:D,Table10[[#This Row],[ITEM DESCRIPTION]],'OCT23'!E:E)</f>
        <v>0</v>
      </c>
      <c r="Q35" s="37">
        <f>SUMIF('NOV23'!D:D,Table10[[#This Row],[ITEM DESCRIPTION]],'NOV23'!E:E)</f>
        <v>0</v>
      </c>
      <c r="R35" s="37">
        <f>SUMIF('DEC23'!D:D,Table10[[#This Row],[ITEM DESCRIPTION]],'DEC23'!E:E)</f>
        <v>0</v>
      </c>
      <c r="S35" s="37">
        <f>SUM(Table10[[#This Row],[JAN]:[DEC]])</f>
        <v>0</v>
      </c>
      <c r="T35" s="37">
        <f>SUMIF(PURCHASE!D:D,Inventory!B35,PURCHASE!E:E)</f>
        <v>0</v>
      </c>
      <c r="U35" s="37"/>
      <c r="V35" s="37"/>
      <c r="W35" s="37"/>
      <c r="X35" s="38"/>
    </row>
    <row r="36" spans="1:24" ht="18.75" x14ac:dyDescent="0.25">
      <c r="A36" s="48" t="s">
        <v>450</v>
      </c>
      <c r="B36" s="46" t="s">
        <v>75</v>
      </c>
      <c r="C36" s="37"/>
      <c r="D36" s="37"/>
      <c r="E36" s="37"/>
      <c r="F36" s="37"/>
      <c r="G36" s="37">
        <f>SUMIF('JAN23'!D:D,Table10[[#This Row],[ITEM DESCRIPTION]],'JAN23'!E:E)</f>
        <v>0</v>
      </c>
      <c r="H36" s="37">
        <f>SUMIF('FEB23'!D:D,Table10[[#This Row],[ITEM DESCRIPTION]],'FEB23'!E:E)</f>
        <v>0</v>
      </c>
      <c r="I36" s="37">
        <f>SUMIF('MAR23'!D:D,Table10[[#This Row],[ITEM DESCRIPTION]],'MAR23'!E:E)</f>
        <v>0</v>
      </c>
      <c r="J36" s="37">
        <f>SUMIF('APR23'!D:D,Table10[[#This Row],[ITEM DESCRIPTION]],'APR23'!E:E)</f>
        <v>0</v>
      </c>
      <c r="K36" s="37">
        <f>SUMIF('MAY23'!D:D,Table10[[#This Row],[ITEM DESCRIPTION]],'MAY23'!E:E)</f>
        <v>0</v>
      </c>
      <c r="L36" s="37">
        <f>SUMIF(JUNE23!D:D,Table10[[#This Row],[ITEM DESCRIPTION]],JUNE23!E:E)</f>
        <v>0</v>
      </c>
      <c r="M36" s="37">
        <f>SUMIF(JULY23!D:D,Table10[[#This Row],[ITEM DESCRIPTION]],JULY23!E:E)</f>
        <v>0</v>
      </c>
      <c r="N36" s="37">
        <f>SUMIF('AUG23'!D:D,Table10[[#This Row],[ITEM DESCRIPTION]],'AUG23'!E:E)</f>
        <v>0</v>
      </c>
      <c r="O36" s="37">
        <f>SUMIF(SEPT23!D:D,Table10[[#This Row],[ITEM DESCRIPTION]],SEPT23!E:E)</f>
        <v>0</v>
      </c>
      <c r="P36" s="37">
        <f>SUMIF('OCT23'!D:D,Table10[[#This Row],[ITEM DESCRIPTION]],'OCT23'!E:E)</f>
        <v>0</v>
      </c>
      <c r="Q36" s="37">
        <f>SUMIF('NOV23'!D:D,Table10[[#This Row],[ITEM DESCRIPTION]],'NOV23'!E:E)</f>
        <v>0</v>
      </c>
      <c r="R36" s="37">
        <f>SUMIF('DEC23'!D:D,Table10[[#This Row],[ITEM DESCRIPTION]],'DEC23'!E:E)</f>
        <v>0</v>
      </c>
      <c r="S36" s="37">
        <f>SUM(Table10[[#This Row],[JAN]:[DEC]])</f>
        <v>0</v>
      </c>
      <c r="T36" s="37">
        <f>SUMIF(PURCHASE!D:D,Inventory!B36,PURCHASE!E:E)</f>
        <v>0</v>
      </c>
      <c r="U36" s="37"/>
      <c r="V36" s="37"/>
      <c r="W36" s="37"/>
      <c r="X36" s="38"/>
    </row>
    <row r="37" spans="1:24" ht="18.75" x14ac:dyDescent="0.25">
      <c r="A37" s="48" t="s">
        <v>451</v>
      </c>
      <c r="B37" s="46" t="s">
        <v>76</v>
      </c>
      <c r="C37" s="37"/>
      <c r="D37" s="37"/>
      <c r="E37" s="37"/>
      <c r="F37" s="37"/>
      <c r="G37" s="37">
        <f>SUMIF('JAN23'!D:D,Table10[[#This Row],[ITEM DESCRIPTION]],'JAN23'!E:E)</f>
        <v>0</v>
      </c>
      <c r="H37" s="37">
        <f>SUMIF('FEB23'!D:D,Table10[[#This Row],[ITEM DESCRIPTION]],'FEB23'!E:E)</f>
        <v>0</v>
      </c>
      <c r="I37" s="37">
        <f>SUMIF('MAR23'!D:D,Table10[[#This Row],[ITEM DESCRIPTION]],'MAR23'!E:E)</f>
        <v>0</v>
      </c>
      <c r="J37" s="37">
        <f>SUMIF('APR23'!D:D,Table10[[#This Row],[ITEM DESCRIPTION]],'APR23'!E:E)</f>
        <v>0</v>
      </c>
      <c r="K37" s="37">
        <f>SUMIF('MAY23'!D:D,Table10[[#This Row],[ITEM DESCRIPTION]],'MAY23'!E:E)</f>
        <v>0</v>
      </c>
      <c r="L37" s="37">
        <f>SUMIF(JUNE23!D:D,Table10[[#This Row],[ITEM DESCRIPTION]],JUNE23!E:E)</f>
        <v>0</v>
      </c>
      <c r="M37" s="37">
        <f>SUMIF(JULY23!D:D,Table10[[#This Row],[ITEM DESCRIPTION]],JULY23!E:E)</f>
        <v>0</v>
      </c>
      <c r="N37" s="37">
        <f>SUMIF('AUG23'!D:D,Table10[[#This Row],[ITEM DESCRIPTION]],'AUG23'!E:E)</f>
        <v>0</v>
      </c>
      <c r="O37" s="37">
        <f>SUMIF(SEPT23!D:D,Table10[[#This Row],[ITEM DESCRIPTION]],SEPT23!E:E)</f>
        <v>0</v>
      </c>
      <c r="P37" s="37">
        <f>SUMIF('OCT23'!D:D,Table10[[#This Row],[ITEM DESCRIPTION]],'OCT23'!E:E)</f>
        <v>0</v>
      </c>
      <c r="Q37" s="37">
        <f>SUMIF('NOV23'!D:D,Table10[[#This Row],[ITEM DESCRIPTION]],'NOV23'!E:E)</f>
        <v>0</v>
      </c>
      <c r="R37" s="37">
        <f>SUMIF('DEC23'!D:D,Table10[[#This Row],[ITEM DESCRIPTION]],'DEC23'!E:E)</f>
        <v>0</v>
      </c>
      <c r="S37" s="37">
        <f>SUM(Table10[[#This Row],[JAN]:[DEC]])</f>
        <v>0</v>
      </c>
      <c r="T37" s="37">
        <f>SUMIF(PURCHASE!D:D,Inventory!B37,PURCHASE!E:E)</f>
        <v>0</v>
      </c>
      <c r="U37" s="37"/>
      <c r="V37" s="37"/>
      <c r="W37" s="37"/>
      <c r="X37" s="38"/>
    </row>
    <row r="38" spans="1:24" ht="18.75" x14ac:dyDescent="0.25">
      <c r="A38" s="48" t="s">
        <v>452</v>
      </c>
      <c r="B38" s="46" t="s">
        <v>191</v>
      </c>
      <c r="C38" s="37"/>
      <c r="D38" s="37"/>
      <c r="E38" s="37"/>
      <c r="F38" s="37"/>
      <c r="G38" s="37">
        <f>SUMIF('JAN23'!D:D,Table10[[#This Row],[ITEM DESCRIPTION]],'JAN23'!E:E)</f>
        <v>0</v>
      </c>
      <c r="H38" s="37">
        <f>SUMIF('FEB23'!D:D,Table10[[#This Row],[ITEM DESCRIPTION]],'FEB23'!E:E)</f>
        <v>0</v>
      </c>
      <c r="I38" s="37">
        <f>SUMIF('MAR23'!D:D,Table10[[#This Row],[ITEM DESCRIPTION]],'MAR23'!E:E)</f>
        <v>0</v>
      </c>
      <c r="J38" s="37">
        <f>SUMIF('APR23'!D:D,Table10[[#This Row],[ITEM DESCRIPTION]],'APR23'!E:E)</f>
        <v>0</v>
      </c>
      <c r="K38" s="37">
        <f>SUMIF('MAY23'!D:D,Table10[[#This Row],[ITEM DESCRIPTION]],'MAY23'!E:E)</f>
        <v>0</v>
      </c>
      <c r="L38" s="37">
        <f>SUMIF(JUNE23!D:D,Table10[[#This Row],[ITEM DESCRIPTION]],JUNE23!E:E)</f>
        <v>0</v>
      </c>
      <c r="M38" s="37">
        <f>SUMIF(JULY23!D:D,Table10[[#This Row],[ITEM DESCRIPTION]],JULY23!E:E)</f>
        <v>0</v>
      </c>
      <c r="N38" s="37">
        <f>SUMIF('AUG23'!D:D,Table10[[#This Row],[ITEM DESCRIPTION]],'AUG23'!E:E)</f>
        <v>0</v>
      </c>
      <c r="O38" s="37">
        <f>SUMIF(SEPT23!D:D,Table10[[#This Row],[ITEM DESCRIPTION]],SEPT23!E:E)</f>
        <v>0</v>
      </c>
      <c r="P38" s="37">
        <f>SUMIF('OCT23'!D:D,Table10[[#This Row],[ITEM DESCRIPTION]],'OCT23'!E:E)</f>
        <v>0</v>
      </c>
      <c r="Q38" s="37">
        <f>SUMIF('NOV23'!D:D,Table10[[#This Row],[ITEM DESCRIPTION]],'NOV23'!E:E)</f>
        <v>0</v>
      </c>
      <c r="R38" s="37">
        <f>SUMIF('DEC23'!D:D,Table10[[#This Row],[ITEM DESCRIPTION]],'DEC23'!E:E)</f>
        <v>0</v>
      </c>
      <c r="S38" s="37">
        <f>SUM(Table10[[#This Row],[JAN]:[DEC]])</f>
        <v>0</v>
      </c>
      <c r="T38" s="37">
        <f>SUMIF(PURCHASE!D:D,Inventory!B38,PURCHASE!E:E)</f>
        <v>0</v>
      </c>
      <c r="U38" s="37"/>
      <c r="V38" s="37"/>
      <c r="W38" s="37"/>
      <c r="X38" s="38"/>
    </row>
    <row r="39" spans="1:24" ht="18.75" x14ac:dyDescent="0.25">
      <c r="A39" s="48" t="s">
        <v>453</v>
      </c>
      <c r="B39" s="46" t="s">
        <v>515</v>
      </c>
      <c r="C39" s="37"/>
      <c r="D39" s="37"/>
      <c r="E39" s="37"/>
      <c r="F39" s="37"/>
      <c r="G39" s="37">
        <f>SUMIF('JAN23'!D:D,Table10[[#This Row],[ITEM DESCRIPTION]],'JAN23'!E:E)</f>
        <v>0</v>
      </c>
      <c r="H39" s="37">
        <f>SUMIF('FEB23'!D:D,Table10[[#This Row],[ITEM DESCRIPTION]],'FEB23'!E:E)</f>
        <v>0</v>
      </c>
      <c r="I39" s="37">
        <f>SUMIF('MAR23'!D:D,Table10[[#This Row],[ITEM DESCRIPTION]],'MAR23'!E:E)</f>
        <v>0</v>
      </c>
      <c r="J39" s="37">
        <f>SUMIF('APR23'!D:D,Table10[[#This Row],[ITEM DESCRIPTION]],'APR23'!E:E)</f>
        <v>0</v>
      </c>
      <c r="K39" s="37">
        <f>SUMIF('MAY23'!D:D,Table10[[#This Row],[ITEM DESCRIPTION]],'MAY23'!E:E)</f>
        <v>0</v>
      </c>
      <c r="L39" s="37">
        <f>SUMIF(JUNE23!D:D,Table10[[#This Row],[ITEM DESCRIPTION]],JUNE23!E:E)</f>
        <v>0</v>
      </c>
      <c r="M39" s="37">
        <f>SUMIF(JULY23!D:D,Table10[[#This Row],[ITEM DESCRIPTION]],JULY23!E:E)</f>
        <v>0</v>
      </c>
      <c r="N39" s="37">
        <f>SUMIF('AUG23'!D:D,Table10[[#This Row],[ITEM DESCRIPTION]],'AUG23'!E:E)</f>
        <v>0</v>
      </c>
      <c r="O39" s="37">
        <f>SUMIF(SEPT23!D:D,Table10[[#This Row],[ITEM DESCRIPTION]],SEPT23!E:E)</f>
        <v>0</v>
      </c>
      <c r="P39" s="37">
        <f>SUMIF('OCT23'!D:D,Table10[[#This Row],[ITEM DESCRIPTION]],'OCT23'!E:E)</f>
        <v>0</v>
      </c>
      <c r="Q39" s="37">
        <f>SUMIF('NOV23'!D:D,Table10[[#This Row],[ITEM DESCRIPTION]],'NOV23'!E:E)</f>
        <v>0</v>
      </c>
      <c r="R39" s="37">
        <f>SUMIF('DEC23'!D:D,Table10[[#This Row],[ITEM DESCRIPTION]],'DEC23'!E:E)</f>
        <v>0</v>
      </c>
      <c r="S39" s="37">
        <f>SUM(Table10[[#This Row],[JAN]:[DEC]])</f>
        <v>0</v>
      </c>
      <c r="T39" s="37">
        <f>SUMIF(PURCHASE!D:D,Inventory!B39,PURCHASE!E:E)</f>
        <v>0</v>
      </c>
      <c r="U39" s="37"/>
      <c r="V39" s="37"/>
      <c r="W39" s="37"/>
      <c r="X39" s="38"/>
    </row>
    <row r="40" spans="1:24" ht="18.75" x14ac:dyDescent="0.25">
      <c r="A40" s="48" t="s">
        <v>454</v>
      </c>
      <c r="B40" s="46" t="s">
        <v>516</v>
      </c>
      <c r="C40" s="37"/>
      <c r="D40" s="37"/>
      <c r="E40" s="37"/>
      <c r="F40" s="37"/>
      <c r="G40" s="37">
        <f>SUMIF('JAN23'!D:D,Table10[[#This Row],[ITEM DESCRIPTION]],'JAN23'!E:E)</f>
        <v>0</v>
      </c>
      <c r="H40" s="37">
        <f>SUMIF('FEB23'!D:D,Table10[[#This Row],[ITEM DESCRIPTION]],'FEB23'!E:E)</f>
        <v>0</v>
      </c>
      <c r="I40" s="37">
        <f>SUMIF('MAR23'!D:D,Table10[[#This Row],[ITEM DESCRIPTION]],'MAR23'!E:E)</f>
        <v>0</v>
      </c>
      <c r="J40" s="37">
        <f>SUMIF('APR23'!D:D,Table10[[#This Row],[ITEM DESCRIPTION]],'APR23'!E:E)</f>
        <v>0</v>
      </c>
      <c r="K40" s="37">
        <f>SUMIF('MAY23'!D:D,Table10[[#This Row],[ITEM DESCRIPTION]],'MAY23'!E:E)</f>
        <v>0</v>
      </c>
      <c r="L40" s="37">
        <f>SUMIF(JUNE23!D:D,Table10[[#This Row],[ITEM DESCRIPTION]],JUNE23!E:E)</f>
        <v>0</v>
      </c>
      <c r="M40" s="37">
        <f>SUMIF(JULY23!D:D,Table10[[#This Row],[ITEM DESCRIPTION]],JULY23!E:E)</f>
        <v>0</v>
      </c>
      <c r="N40" s="37">
        <f>SUMIF('AUG23'!D:D,Table10[[#This Row],[ITEM DESCRIPTION]],'AUG23'!E:E)</f>
        <v>0</v>
      </c>
      <c r="O40" s="37">
        <f>SUMIF(SEPT23!D:D,Table10[[#This Row],[ITEM DESCRIPTION]],SEPT23!E:E)</f>
        <v>0</v>
      </c>
      <c r="P40" s="37">
        <f>SUMIF('OCT23'!D:D,Table10[[#This Row],[ITEM DESCRIPTION]],'OCT23'!E:E)</f>
        <v>0</v>
      </c>
      <c r="Q40" s="37">
        <f>SUMIF('NOV23'!D:D,Table10[[#This Row],[ITEM DESCRIPTION]],'NOV23'!E:E)</f>
        <v>0</v>
      </c>
      <c r="R40" s="37">
        <f>SUMIF('DEC23'!D:D,Table10[[#This Row],[ITEM DESCRIPTION]],'DEC23'!E:E)</f>
        <v>0</v>
      </c>
      <c r="S40" s="37">
        <f>SUM(Table10[[#This Row],[JAN]:[DEC]])</f>
        <v>0</v>
      </c>
      <c r="T40" s="37">
        <f>SUMIF(PURCHASE!D:D,Inventory!B40,PURCHASE!E:E)</f>
        <v>0</v>
      </c>
      <c r="U40" s="37"/>
      <c r="V40" s="37"/>
      <c r="W40" s="37"/>
      <c r="X40" s="38"/>
    </row>
    <row r="41" spans="1:24" ht="18.75" x14ac:dyDescent="0.25">
      <c r="A41" s="48" t="s">
        <v>455</v>
      </c>
      <c r="B41" s="46" t="s">
        <v>517</v>
      </c>
      <c r="C41" s="37"/>
      <c r="D41" s="37"/>
      <c r="E41" s="37"/>
      <c r="F41" s="37"/>
      <c r="G41" s="37">
        <f>SUMIF('JAN23'!D:D,Table10[[#This Row],[ITEM DESCRIPTION]],'JAN23'!E:E)</f>
        <v>0</v>
      </c>
      <c r="H41" s="37">
        <f>SUMIF('FEB23'!D:D,Table10[[#This Row],[ITEM DESCRIPTION]],'FEB23'!E:E)</f>
        <v>0</v>
      </c>
      <c r="I41" s="37">
        <f>SUMIF('MAR23'!D:D,Table10[[#This Row],[ITEM DESCRIPTION]],'MAR23'!E:E)</f>
        <v>0</v>
      </c>
      <c r="J41" s="37">
        <f>SUMIF('APR23'!D:D,Table10[[#This Row],[ITEM DESCRIPTION]],'APR23'!E:E)</f>
        <v>0</v>
      </c>
      <c r="K41" s="37">
        <f>SUMIF('MAY23'!D:D,Table10[[#This Row],[ITEM DESCRIPTION]],'MAY23'!E:E)</f>
        <v>0</v>
      </c>
      <c r="L41" s="37">
        <f>SUMIF(JUNE23!D:D,Table10[[#This Row],[ITEM DESCRIPTION]],JUNE23!E:E)</f>
        <v>0</v>
      </c>
      <c r="M41" s="37">
        <f>SUMIF(JULY23!D:D,Table10[[#This Row],[ITEM DESCRIPTION]],JULY23!E:E)</f>
        <v>0</v>
      </c>
      <c r="N41" s="37">
        <f>SUMIF('AUG23'!D:D,Table10[[#This Row],[ITEM DESCRIPTION]],'AUG23'!E:E)</f>
        <v>0</v>
      </c>
      <c r="O41" s="37">
        <f>SUMIF(SEPT23!D:D,Table10[[#This Row],[ITEM DESCRIPTION]],SEPT23!E:E)</f>
        <v>0</v>
      </c>
      <c r="P41" s="37">
        <f>SUMIF('OCT23'!D:D,Table10[[#This Row],[ITEM DESCRIPTION]],'OCT23'!E:E)</f>
        <v>0</v>
      </c>
      <c r="Q41" s="37">
        <f>SUMIF('NOV23'!D:D,Table10[[#This Row],[ITEM DESCRIPTION]],'NOV23'!E:E)</f>
        <v>0</v>
      </c>
      <c r="R41" s="37">
        <f>SUMIF('DEC23'!D:D,Table10[[#This Row],[ITEM DESCRIPTION]],'DEC23'!E:E)</f>
        <v>0</v>
      </c>
      <c r="S41" s="37">
        <f>SUM(Table10[[#This Row],[JAN]:[DEC]])</f>
        <v>0</v>
      </c>
      <c r="T41" s="37">
        <f>SUMIF(PURCHASE!D:D,Inventory!B41,PURCHASE!E:E)</f>
        <v>0</v>
      </c>
      <c r="U41" s="37"/>
      <c r="V41" s="37"/>
      <c r="W41" s="37"/>
      <c r="X41" s="38"/>
    </row>
    <row r="42" spans="1:24" ht="18.75" x14ac:dyDescent="0.25">
      <c r="A42" s="48" t="s">
        <v>456</v>
      </c>
      <c r="B42" s="46" t="s">
        <v>518</v>
      </c>
      <c r="C42" s="37"/>
      <c r="D42" s="37"/>
      <c r="E42" s="37"/>
      <c r="F42" s="37"/>
      <c r="G42" s="37">
        <f>SUMIF('JAN23'!D:D,Table10[[#This Row],[ITEM DESCRIPTION]],'JAN23'!E:E)</f>
        <v>0</v>
      </c>
      <c r="H42" s="37">
        <f>SUMIF('FEB23'!D:D,Table10[[#This Row],[ITEM DESCRIPTION]],'FEB23'!E:E)</f>
        <v>0</v>
      </c>
      <c r="I42" s="37">
        <f>SUMIF('MAR23'!D:D,Table10[[#This Row],[ITEM DESCRIPTION]],'MAR23'!E:E)</f>
        <v>0</v>
      </c>
      <c r="J42" s="37">
        <f>SUMIF('APR23'!D:D,Table10[[#This Row],[ITEM DESCRIPTION]],'APR23'!E:E)</f>
        <v>0</v>
      </c>
      <c r="K42" s="37">
        <f>SUMIF('MAY23'!D:D,Table10[[#This Row],[ITEM DESCRIPTION]],'MAY23'!E:E)</f>
        <v>0</v>
      </c>
      <c r="L42" s="37">
        <f>SUMIF(JUNE23!D:D,Table10[[#This Row],[ITEM DESCRIPTION]],JUNE23!E:E)</f>
        <v>0</v>
      </c>
      <c r="M42" s="37">
        <f>SUMIF(JULY23!D:D,Table10[[#This Row],[ITEM DESCRIPTION]],JULY23!E:E)</f>
        <v>0</v>
      </c>
      <c r="N42" s="37">
        <f>SUMIF('AUG23'!D:D,Table10[[#This Row],[ITEM DESCRIPTION]],'AUG23'!E:E)</f>
        <v>0</v>
      </c>
      <c r="O42" s="37">
        <f>SUMIF(SEPT23!D:D,Table10[[#This Row],[ITEM DESCRIPTION]],SEPT23!E:E)</f>
        <v>0</v>
      </c>
      <c r="P42" s="37">
        <f>SUMIF('OCT23'!D:D,Table10[[#This Row],[ITEM DESCRIPTION]],'OCT23'!E:E)</f>
        <v>0</v>
      </c>
      <c r="Q42" s="37">
        <f>SUMIF('NOV23'!D:D,Table10[[#This Row],[ITEM DESCRIPTION]],'NOV23'!E:E)</f>
        <v>0</v>
      </c>
      <c r="R42" s="37">
        <f>SUMIF('DEC23'!D:D,Table10[[#This Row],[ITEM DESCRIPTION]],'DEC23'!E:E)</f>
        <v>0</v>
      </c>
      <c r="S42" s="37">
        <f>SUM(Table10[[#This Row],[JAN]:[DEC]])</f>
        <v>0</v>
      </c>
      <c r="T42" s="37">
        <f>SUMIF(PURCHASE!D:D,Inventory!B42,PURCHASE!E:E)</f>
        <v>0</v>
      </c>
      <c r="U42" s="37"/>
      <c r="V42" s="37"/>
      <c r="W42" s="37"/>
      <c r="X42" s="38"/>
    </row>
    <row r="43" spans="1:24" ht="18.75" x14ac:dyDescent="0.25">
      <c r="A43" s="48" t="s">
        <v>457</v>
      </c>
      <c r="B43" s="46" t="s">
        <v>519</v>
      </c>
      <c r="C43" s="37"/>
      <c r="D43" s="37"/>
      <c r="E43" s="37"/>
      <c r="F43" s="37"/>
      <c r="G43" s="37">
        <f>SUMIF('JAN23'!D:D,Table10[[#This Row],[ITEM DESCRIPTION]],'JAN23'!E:E)</f>
        <v>0</v>
      </c>
      <c r="H43" s="37">
        <f>SUMIF('FEB23'!D:D,Table10[[#This Row],[ITEM DESCRIPTION]],'FEB23'!E:E)</f>
        <v>0</v>
      </c>
      <c r="I43" s="37">
        <f>SUMIF('MAR23'!D:D,Table10[[#This Row],[ITEM DESCRIPTION]],'MAR23'!E:E)</f>
        <v>0</v>
      </c>
      <c r="J43" s="37">
        <f>SUMIF('APR23'!D:D,Table10[[#This Row],[ITEM DESCRIPTION]],'APR23'!E:E)</f>
        <v>0</v>
      </c>
      <c r="K43" s="37">
        <f>SUMIF('MAY23'!D:D,Table10[[#This Row],[ITEM DESCRIPTION]],'MAY23'!E:E)</f>
        <v>0</v>
      </c>
      <c r="L43" s="37">
        <f>SUMIF(JUNE23!D:D,Table10[[#This Row],[ITEM DESCRIPTION]],JUNE23!E:E)</f>
        <v>0</v>
      </c>
      <c r="M43" s="37">
        <f>SUMIF(JULY23!D:D,Table10[[#This Row],[ITEM DESCRIPTION]],JULY23!E:E)</f>
        <v>0</v>
      </c>
      <c r="N43" s="37">
        <f>SUMIF('AUG23'!D:D,Table10[[#This Row],[ITEM DESCRIPTION]],'AUG23'!E:E)</f>
        <v>0</v>
      </c>
      <c r="O43" s="37">
        <f>SUMIF(SEPT23!D:D,Table10[[#This Row],[ITEM DESCRIPTION]],SEPT23!E:E)</f>
        <v>0</v>
      </c>
      <c r="P43" s="37">
        <f>SUMIF('OCT23'!D:D,Table10[[#This Row],[ITEM DESCRIPTION]],'OCT23'!E:E)</f>
        <v>0</v>
      </c>
      <c r="Q43" s="37">
        <f>SUMIF('NOV23'!D:D,Table10[[#This Row],[ITEM DESCRIPTION]],'NOV23'!E:E)</f>
        <v>0</v>
      </c>
      <c r="R43" s="37">
        <f>SUMIF('DEC23'!D:D,Table10[[#This Row],[ITEM DESCRIPTION]],'DEC23'!E:E)</f>
        <v>0</v>
      </c>
      <c r="S43" s="37">
        <f>SUM(Table10[[#This Row],[JAN]:[DEC]])</f>
        <v>0</v>
      </c>
      <c r="T43" s="37">
        <f>SUMIF(PURCHASE!D:D,Inventory!B43,PURCHASE!E:E)</f>
        <v>0</v>
      </c>
      <c r="U43" s="37"/>
      <c r="V43" s="37"/>
      <c r="W43" s="37"/>
      <c r="X43" s="38"/>
    </row>
    <row r="44" spans="1:24" ht="18.75" x14ac:dyDescent="0.25">
      <c r="A44" s="48" t="s">
        <v>458</v>
      </c>
      <c r="B44" s="46" t="s">
        <v>520</v>
      </c>
      <c r="C44" s="37"/>
      <c r="D44" s="37"/>
      <c r="E44" s="37"/>
      <c r="F44" s="37"/>
      <c r="G44" s="37">
        <f>SUMIF('JAN23'!D:D,Table10[[#This Row],[ITEM DESCRIPTION]],'JAN23'!E:E)</f>
        <v>0</v>
      </c>
      <c r="H44" s="37">
        <f>SUMIF('FEB23'!D:D,Table10[[#This Row],[ITEM DESCRIPTION]],'FEB23'!E:E)</f>
        <v>0</v>
      </c>
      <c r="I44" s="37">
        <f>SUMIF('MAR23'!D:D,Table10[[#This Row],[ITEM DESCRIPTION]],'MAR23'!E:E)</f>
        <v>0</v>
      </c>
      <c r="J44" s="37">
        <f>SUMIF('APR23'!D:D,Table10[[#This Row],[ITEM DESCRIPTION]],'APR23'!E:E)</f>
        <v>0</v>
      </c>
      <c r="K44" s="37">
        <f>SUMIF('MAY23'!D:D,Table10[[#This Row],[ITEM DESCRIPTION]],'MAY23'!E:E)</f>
        <v>0</v>
      </c>
      <c r="L44" s="37">
        <f>SUMIF(JUNE23!D:D,Table10[[#This Row],[ITEM DESCRIPTION]],JUNE23!E:E)</f>
        <v>0</v>
      </c>
      <c r="M44" s="37">
        <f>SUMIF(JULY23!D:D,Table10[[#This Row],[ITEM DESCRIPTION]],JULY23!E:E)</f>
        <v>0</v>
      </c>
      <c r="N44" s="37">
        <f>SUMIF('AUG23'!D:D,Table10[[#This Row],[ITEM DESCRIPTION]],'AUG23'!E:E)</f>
        <v>0</v>
      </c>
      <c r="O44" s="37">
        <f>SUMIF(SEPT23!D:D,Table10[[#This Row],[ITEM DESCRIPTION]],SEPT23!E:E)</f>
        <v>0</v>
      </c>
      <c r="P44" s="37">
        <f>SUMIF('OCT23'!D:D,Table10[[#This Row],[ITEM DESCRIPTION]],'OCT23'!E:E)</f>
        <v>0</v>
      </c>
      <c r="Q44" s="37">
        <f>SUMIF('NOV23'!D:D,Table10[[#This Row],[ITEM DESCRIPTION]],'NOV23'!E:E)</f>
        <v>0</v>
      </c>
      <c r="R44" s="37">
        <f>SUMIF('DEC23'!D:D,Table10[[#This Row],[ITEM DESCRIPTION]],'DEC23'!E:E)</f>
        <v>0</v>
      </c>
      <c r="S44" s="37">
        <f>SUM(Table10[[#This Row],[JAN]:[DEC]])</f>
        <v>0</v>
      </c>
      <c r="T44" s="37">
        <f>SUMIF(PURCHASE!D:D,Inventory!B44,PURCHASE!E:E)</f>
        <v>0</v>
      </c>
      <c r="U44" s="37"/>
      <c r="V44" s="37"/>
      <c r="W44" s="37"/>
      <c r="X44" s="38"/>
    </row>
    <row r="45" spans="1:24" ht="18.75" x14ac:dyDescent="0.25">
      <c r="A45" s="48" t="s">
        <v>459</v>
      </c>
      <c r="B45" s="46" t="s">
        <v>521</v>
      </c>
      <c r="C45" s="37"/>
      <c r="D45" s="37"/>
      <c r="E45" s="37"/>
      <c r="F45" s="37"/>
      <c r="G45" s="37">
        <f>SUMIF('JAN23'!D:D,Table10[[#This Row],[ITEM DESCRIPTION]],'JAN23'!E:E)</f>
        <v>0</v>
      </c>
      <c r="H45" s="37">
        <f>SUMIF('FEB23'!D:D,Table10[[#This Row],[ITEM DESCRIPTION]],'FEB23'!E:E)</f>
        <v>0</v>
      </c>
      <c r="I45" s="37">
        <f>SUMIF('MAR23'!D:D,Table10[[#This Row],[ITEM DESCRIPTION]],'MAR23'!E:E)</f>
        <v>0</v>
      </c>
      <c r="J45" s="37">
        <f>SUMIF('APR23'!D:D,Table10[[#This Row],[ITEM DESCRIPTION]],'APR23'!E:E)</f>
        <v>0</v>
      </c>
      <c r="K45" s="37">
        <f>SUMIF('MAY23'!D:D,Table10[[#This Row],[ITEM DESCRIPTION]],'MAY23'!E:E)</f>
        <v>0</v>
      </c>
      <c r="L45" s="37">
        <f>SUMIF(JUNE23!D:D,Table10[[#This Row],[ITEM DESCRIPTION]],JUNE23!E:E)</f>
        <v>0</v>
      </c>
      <c r="M45" s="37">
        <f>SUMIF(JULY23!D:D,Table10[[#This Row],[ITEM DESCRIPTION]],JULY23!E:E)</f>
        <v>0</v>
      </c>
      <c r="N45" s="37">
        <f>SUMIF('AUG23'!D:D,Table10[[#This Row],[ITEM DESCRIPTION]],'AUG23'!E:E)</f>
        <v>0</v>
      </c>
      <c r="O45" s="37">
        <f>SUMIF(SEPT23!D:D,Table10[[#This Row],[ITEM DESCRIPTION]],SEPT23!E:E)</f>
        <v>0</v>
      </c>
      <c r="P45" s="37">
        <f>SUMIF('OCT23'!D:D,Table10[[#This Row],[ITEM DESCRIPTION]],'OCT23'!E:E)</f>
        <v>0</v>
      </c>
      <c r="Q45" s="37">
        <f>SUMIF('NOV23'!D:D,Table10[[#This Row],[ITEM DESCRIPTION]],'NOV23'!E:E)</f>
        <v>0</v>
      </c>
      <c r="R45" s="37">
        <f>SUMIF('DEC23'!D:D,Table10[[#This Row],[ITEM DESCRIPTION]],'DEC23'!E:E)</f>
        <v>0</v>
      </c>
      <c r="S45" s="37">
        <f>SUM(Table10[[#This Row],[JAN]:[DEC]])</f>
        <v>0</v>
      </c>
      <c r="T45" s="37">
        <f>SUMIF(PURCHASE!D:D,Inventory!B45,PURCHASE!E:E)</f>
        <v>0</v>
      </c>
      <c r="U45" s="37"/>
      <c r="V45" s="37"/>
      <c r="W45" s="37"/>
      <c r="X45" s="38"/>
    </row>
    <row r="46" spans="1:24" ht="18.75" x14ac:dyDescent="0.25">
      <c r="A46" s="48" t="s">
        <v>460</v>
      </c>
      <c r="B46" s="46" t="s">
        <v>522</v>
      </c>
      <c r="C46" s="37"/>
      <c r="D46" s="37"/>
      <c r="E46" s="37"/>
      <c r="F46" s="37"/>
      <c r="G46" s="37">
        <f>SUMIF('JAN23'!D:D,Table10[[#This Row],[ITEM DESCRIPTION]],'JAN23'!E:E)</f>
        <v>0</v>
      </c>
      <c r="H46" s="37">
        <f>SUMIF('FEB23'!D:D,Table10[[#This Row],[ITEM DESCRIPTION]],'FEB23'!E:E)</f>
        <v>0</v>
      </c>
      <c r="I46" s="37">
        <f>SUMIF('MAR23'!D:D,Table10[[#This Row],[ITEM DESCRIPTION]],'MAR23'!E:E)</f>
        <v>0</v>
      </c>
      <c r="J46" s="37">
        <f>SUMIF('APR23'!D:D,Table10[[#This Row],[ITEM DESCRIPTION]],'APR23'!E:E)</f>
        <v>0</v>
      </c>
      <c r="K46" s="37">
        <f>SUMIF('MAY23'!D:D,Table10[[#This Row],[ITEM DESCRIPTION]],'MAY23'!E:E)</f>
        <v>0</v>
      </c>
      <c r="L46" s="37">
        <f>SUMIF(JUNE23!D:D,Table10[[#This Row],[ITEM DESCRIPTION]],JUNE23!E:E)</f>
        <v>0</v>
      </c>
      <c r="M46" s="37">
        <f>SUMIF(JULY23!D:D,Table10[[#This Row],[ITEM DESCRIPTION]],JULY23!E:E)</f>
        <v>0</v>
      </c>
      <c r="N46" s="37">
        <f>SUMIF('AUG23'!D:D,Table10[[#This Row],[ITEM DESCRIPTION]],'AUG23'!E:E)</f>
        <v>0</v>
      </c>
      <c r="O46" s="37">
        <f>SUMIF(SEPT23!D:D,Table10[[#This Row],[ITEM DESCRIPTION]],SEPT23!E:E)</f>
        <v>0</v>
      </c>
      <c r="P46" s="37">
        <f>SUMIF('OCT23'!D:D,Table10[[#This Row],[ITEM DESCRIPTION]],'OCT23'!E:E)</f>
        <v>0</v>
      </c>
      <c r="Q46" s="37">
        <f>SUMIF('NOV23'!D:D,Table10[[#This Row],[ITEM DESCRIPTION]],'NOV23'!E:E)</f>
        <v>0</v>
      </c>
      <c r="R46" s="37">
        <f>SUMIF('DEC23'!D:D,Table10[[#This Row],[ITEM DESCRIPTION]],'DEC23'!E:E)</f>
        <v>0</v>
      </c>
      <c r="S46" s="37">
        <f>SUM(Table10[[#This Row],[JAN]:[DEC]])</f>
        <v>0</v>
      </c>
      <c r="T46" s="37">
        <f>SUMIF(PURCHASE!D:D,Inventory!B46,PURCHASE!E:E)</f>
        <v>0</v>
      </c>
      <c r="U46" s="37"/>
      <c r="V46" s="37"/>
      <c r="W46" s="37"/>
      <c r="X46" s="38"/>
    </row>
    <row r="47" spans="1:24" ht="18.75" x14ac:dyDescent="0.25">
      <c r="A47" s="48" t="s">
        <v>461</v>
      </c>
      <c r="B47" s="46" t="s">
        <v>523</v>
      </c>
      <c r="C47" s="37"/>
      <c r="D47" s="37"/>
      <c r="E47" s="37"/>
      <c r="F47" s="37"/>
      <c r="G47" s="37">
        <f>SUMIF('JAN23'!D:D,Table10[[#This Row],[ITEM DESCRIPTION]],'JAN23'!E:E)</f>
        <v>0</v>
      </c>
      <c r="H47" s="37">
        <f>SUMIF('FEB23'!D:D,Table10[[#This Row],[ITEM DESCRIPTION]],'FEB23'!E:E)</f>
        <v>0</v>
      </c>
      <c r="I47" s="37">
        <f>SUMIF('MAR23'!D:D,Table10[[#This Row],[ITEM DESCRIPTION]],'MAR23'!E:E)</f>
        <v>0</v>
      </c>
      <c r="J47" s="37">
        <f>SUMIF('APR23'!D:D,Table10[[#This Row],[ITEM DESCRIPTION]],'APR23'!E:E)</f>
        <v>0</v>
      </c>
      <c r="K47" s="37">
        <f>SUMIF('MAY23'!D:D,Table10[[#This Row],[ITEM DESCRIPTION]],'MAY23'!E:E)</f>
        <v>0</v>
      </c>
      <c r="L47" s="37">
        <f>SUMIF(JUNE23!D:D,Table10[[#This Row],[ITEM DESCRIPTION]],JUNE23!E:E)</f>
        <v>0</v>
      </c>
      <c r="M47" s="37">
        <f>SUMIF(JULY23!D:D,Table10[[#This Row],[ITEM DESCRIPTION]],JULY23!E:E)</f>
        <v>0</v>
      </c>
      <c r="N47" s="37">
        <f>SUMIF('AUG23'!D:D,Table10[[#This Row],[ITEM DESCRIPTION]],'AUG23'!E:E)</f>
        <v>0</v>
      </c>
      <c r="O47" s="37">
        <f>SUMIF(SEPT23!D:D,Table10[[#This Row],[ITEM DESCRIPTION]],SEPT23!E:E)</f>
        <v>0</v>
      </c>
      <c r="P47" s="37">
        <f>SUMIF('OCT23'!D:D,Table10[[#This Row],[ITEM DESCRIPTION]],'OCT23'!E:E)</f>
        <v>0</v>
      </c>
      <c r="Q47" s="37">
        <f>SUMIF('NOV23'!D:D,Table10[[#This Row],[ITEM DESCRIPTION]],'NOV23'!E:E)</f>
        <v>0</v>
      </c>
      <c r="R47" s="37">
        <f>SUMIF('DEC23'!D:D,Table10[[#This Row],[ITEM DESCRIPTION]],'DEC23'!E:E)</f>
        <v>0</v>
      </c>
      <c r="S47" s="37">
        <f>SUM(Table10[[#This Row],[JAN]:[DEC]])</f>
        <v>0</v>
      </c>
      <c r="T47" s="37">
        <f>SUMIF(PURCHASE!D:D,Inventory!B47,PURCHASE!E:E)</f>
        <v>0</v>
      </c>
      <c r="U47" s="37"/>
      <c r="V47" s="37"/>
      <c r="W47" s="37"/>
      <c r="X47" s="38"/>
    </row>
    <row r="48" spans="1:24" ht="18.75" x14ac:dyDescent="0.25">
      <c r="A48" s="48" t="s">
        <v>462</v>
      </c>
      <c r="B48" s="46" t="s">
        <v>313</v>
      </c>
      <c r="C48" s="37"/>
      <c r="D48" s="37"/>
      <c r="E48" s="37"/>
      <c r="F48" s="37"/>
      <c r="G48" s="37">
        <f>SUMIF('JAN23'!D:D,Table10[[#This Row],[ITEM DESCRIPTION]],'JAN23'!E:E)</f>
        <v>0</v>
      </c>
      <c r="H48" s="37">
        <f>SUMIF('FEB23'!D:D,Table10[[#This Row],[ITEM DESCRIPTION]],'FEB23'!E:E)</f>
        <v>0</v>
      </c>
      <c r="I48" s="37">
        <f>SUMIF('MAR23'!D:D,Table10[[#This Row],[ITEM DESCRIPTION]],'MAR23'!E:E)</f>
        <v>0</v>
      </c>
      <c r="J48" s="37">
        <f>SUMIF('APR23'!D:D,Table10[[#This Row],[ITEM DESCRIPTION]],'APR23'!E:E)</f>
        <v>0</v>
      </c>
      <c r="K48" s="37">
        <f>SUMIF('MAY23'!D:D,Table10[[#This Row],[ITEM DESCRIPTION]],'MAY23'!E:E)</f>
        <v>0</v>
      </c>
      <c r="L48" s="37">
        <f>SUMIF(JUNE23!D:D,Table10[[#This Row],[ITEM DESCRIPTION]],JUNE23!E:E)</f>
        <v>0</v>
      </c>
      <c r="M48" s="37">
        <f>SUMIF(JULY23!D:D,Table10[[#This Row],[ITEM DESCRIPTION]],JULY23!E:E)</f>
        <v>0</v>
      </c>
      <c r="N48" s="37">
        <f>SUMIF('AUG23'!D:D,Table10[[#This Row],[ITEM DESCRIPTION]],'AUG23'!E:E)</f>
        <v>0</v>
      </c>
      <c r="O48" s="37">
        <f>SUMIF(SEPT23!D:D,Table10[[#This Row],[ITEM DESCRIPTION]],SEPT23!E:E)</f>
        <v>0</v>
      </c>
      <c r="P48" s="37">
        <f>SUMIF('OCT23'!D:D,Table10[[#This Row],[ITEM DESCRIPTION]],'OCT23'!E:E)</f>
        <v>0</v>
      </c>
      <c r="Q48" s="37">
        <f>SUMIF('NOV23'!D:D,Table10[[#This Row],[ITEM DESCRIPTION]],'NOV23'!E:E)</f>
        <v>0</v>
      </c>
      <c r="R48" s="37">
        <f>SUMIF('DEC23'!D:D,Table10[[#This Row],[ITEM DESCRIPTION]],'DEC23'!E:E)</f>
        <v>0</v>
      </c>
      <c r="S48" s="37">
        <f>SUM(Table10[[#This Row],[JAN]:[DEC]])</f>
        <v>0</v>
      </c>
      <c r="T48" s="37">
        <f>SUMIF(PURCHASE!D:D,Inventory!B48,PURCHASE!E:E)</f>
        <v>20</v>
      </c>
      <c r="U48" s="37"/>
      <c r="V48" s="37"/>
      <c r="W48" s="37"/>
      <c r="X48" s="38"/>
    </row>
    <row r="49" spans="1:24" ht="18.75" x14ac:dyDescent="0.25">
      <c r="A49" s="48" t="s">
        <v>463</v>
      </c>
      <c r="B49" s="46" t="s">
        <v>310</v>
      </c>
      <c r="C49" s="37"/>
      <c r="D49" s="37"/>
      <c r="E49" s="37"/>
      <c r="F49" s="37"/>
      <c r="G49" s="37">
        <f>SUMIF('JAN23'!D:D,Table10[[#This Row],[ITEM DESCRIPTION]],'JAN23'!E:E)</f>
        <v>0</v>
      </c>
      <c r="H49" s="37">
        <f>SUMIF('FEB23'!D:D,Table10[[#This Row],[ITEM DESCRIPTION]],'FEB23'!E:E)</f>
        <v>0</v>
      </c>
      <c r="I49" s="37">
        <f>SUMIF('MAR23'!D:D,Table10[[#This Row],[ITEM DESCRIPTION]],'MAR23'!E:E)</f>
        <v>0</v>
      </c>
      <c r="J49" s="37">
        <f>SUMIF('APR23'!D:D,Table10[[#This Row],[ITEM DESCRIPTION]],'APR23'!E:E)</f>
        <v>0</v>
      </c>
      <c r="K49" s="37">
        <f>SUMIF('MAY23'!D:D,Table10[[#This Row],[ITEM DESCRIPTION]],'MAY23'!E:E)</f>
        <v>0</v>
      </c>
      <c r="L49" s="37">
        <f>SUMIF(JUNE23!D:D,Table10[[#This Row],[ITEM DESCRIPTION]],JUNE23!E:E)</f>
        <v>0</v>
      </c>
      <c r="M49" s="37">
        <f>SUMIF(JULY23!D:D,Table10[[#This Row],[ITEM DESCRIPTION]],JULY23!E:E)</f>
        <v>0</v>
      </c>
      <c r="N49" s="37">
        <f>SUMIF('AUG23'!D:D,Table10[[#This Row],[ITEM DESCRIPTION]],'AUG23'!E:E)</f>
        <v>0</v>
      </c>
      <c r="O49" s="37">
        <f>SUMIF(SEPT23!D:D,Table10[[#This Row],[ITEM DESCRIPTION]],SEPT23!E:E)</f>
        <v>0</v>
      </c>
      <c r="P49" s="37">
        <f>SUMIF('OCT23'!D:D,Table10[[#This Row],[ITEM DESCRIPTION]],'OCT23'!E:E)</f>
        <v>0</v>
      </c>
      <c r="Q49" s="37">
        <f>SUMIF('NOV23'!D:D,Table10[[#This Row],[ITEM DESCRIPTION]],'NOV23'!E:E)</f>
        <v>0</v>
      </c>
      <c r="R49" s="37">
        <f>SUMIF('DEC23'!D:D,Table10[[#This Row],[ITEM DESCRIPTION]],'DEC23'!E:E)</f>
        <v>0</v>
      </c>
      <c r="S49" s="37">
        <f>SUM(Table10[[#This Row],[JAN]:[DEC]])</f>
        <v>0</v>
      </c>
      <c r="T49" s="37">
        <f>SUMIF(PURCHASE!D:D,Inventory!B49,PURCHASE!E:E)</f>
        <v>60</v>
      </c>
      <c r="U49" s="37"/>
      <c r="V49" s="37"/>
      <c r="W49" s="37"/>
      <c r="X49" s="38"/>
    </row>
    <row r="50" spans="1:24" ht="18.75" x14ac:dyDescent="0.25">
      <c r="A50" s="48" t="s">
        <v>464</v>
      </c>
      <c r="B50" s="46" t="s">
        <v>309</v>
      </c>
      <c r="C50" s="37"/>
      <c r="D50" s="37"/>
      <c r="E50" s="37"/>
      <c r="F50" s="37"/>
      <c r="G50" s="37">
        <f>SUMIF('JAN23'!D:D,Table10[[#This Row],[ITEM DESCRIPTION]],'JAN23'!E:E)</f>
        <v>0</v>
      </c>
      <c r="H50" s="37">
        <f>SUMIF('FEB23'!D:D,Table10[[#This Row],[ITEM DESCRIPTION]],'FEB23'!E:E)</f>
        <v>0</v>
      </c>
      <c r="I50" s="37">
        <f>SUMIF('MAR23'!D:D,Table10[[#This Row],[ITEM DESCRIPTION]],'MAR23'!E:E)</f>
        <v>0</v>
      </c>
      <c r="J50" s="37">
        <f>SUMIF('APR23'!D:D,Table10[[#This Row],[ITEM DESCRIPTION]],'APR23'!E:E)</f>
        <v>0</v>
      </c>
      <c r="K50" s="37">
        <f>SUMIF('MAY23'!D:D,Table10[[#This Row],[ITEM DESCRIPTION]],'MAY23'!E:E)</f>
        <v>0</v>
      </c>
      <c r="L50" s="37">
        <f>SUMIF(JUNE23!D:D,Table10[[#This Row],[ITEM DESCRIPTION]],JUNE23!E:E)</f>
        <v>0</v>
      </c>
      <c r="M50" s="37">
        <f>SUMIF(JULY23!D:D,Table10[[#This Row],[ITEM DESCRIPTION]],JULY23!E:E)</f>
        <v>0</v>
      </c>
      <c r="N50" s="37">
        <f>SUMIF('AUG23'!D:D,Table10[[#This Row],[ITEM DESCRIPTION]],'AUG23'!E:E)</f>
        <v>0</v>
      </c>
      <c r="O50" s="37">
        <f>SUMIF(SEPT23!D:D,Table10[[#This Row],[ITEM DESCRIPTION]],SEPT23!E:E)</f>
        <v>0</v>
      </c>
      <c r="P50" s="37">
        <f>SUMIF('OCT23'!D:D,Table10[[#This Row],[ITEM DESCRIPTION]],'OCT23'!E:E)</f>
        <v>0</v>
      </c>
      <c r="Q50" s="37">
        <f>SUMIF('NOV23'!D:D,Table10[[#This Row],[ITEM DESCRIPTION]],'NOV23'!E:E)</f>
        <v>0</v>
      </c>
      <c r="R50" s="37">
        <f>SUMIF('DEC23'!D:D,Table10[[#This Row],[ITEM DESCRIPTION]],'DEC23'!E:E)</f>
        <v>0</v>
      </c>
      <c r="S50" s="37">
        <f>SUM(Table10[[#This Row],[JAN]:[DEC]])</f>
        <v>0</v>
      </c>
      <c r="T50" s="37">
        <f>SUMIF(PURCHASE!D:D,Inventory!B50,PURCHASE!E:E)</f>
        <v>121</v>
      </c>
      <c r="U50" s="37"/>
      <c r="V50" s="37"/>
      <c r="W50" s="37"/>
      <c r="X50" s="38"/>
    </row>
    <row r="51" spans="1:24" ht="18.75" x14ac:dyDescent="0.25">
      <c r="A51" s="48" t="s">
        <v>465</v>
      </c>
      <c r="B51" s="46" t="s">
        <v>262</v>
      </c>
      <c r="C51" s="37"/>
      <c r="D51" s="37"/>
      <c r="E51" s="37"/>
      <c r="F51" s="37"/>
      <c r="G51" s="37">
        <f>SUMIF('JAN23'!D:D,Table10[[#This Row],[ITEM DESCRIPTION]],'JAN23'!E:E)</f>
        <v>0</v>
      </c>
      <c r="H51" s="37">
        <f>SUMIF('FEB23'!D:D,Table10[[#This Row],[ITEM DESCRIPTION]],'FEB23'!E:E)</f>
        <v>0</v>
      </c>
      <c r="I51" s="37">
        <f>SUMIF('MAR23'!D:D,Table10[[#This Row],[ITEM DESCRIPTION]],'MAR23'!E:E)</f>
        <v>0</v>
      </c>
      <c r="J51" s="37">
        <f>SUMIF('APR23'!D:D,Table10[[#This Row],[ITEM DESCRIPTION]],'APR23'!E:E)</f>
        <v>0</v>
      </c>
      <c r="K51" s="37">
        <f>SUMIF('MAY23'!D:D,Table10[[#This Row],[ITEM DESCRIPTION]],'MAY23'!E:E)</f>
        <v>0</v>
      </c>
      <c r="L51" s="37">
        <f>SUMIF(JUNE23!D:D,Table10[[#This Row],[ITEM DESCRIPTION]],JUNE23!E:E)</f>
        <v>0</v>
      </c>
      <c r="M51" s="37">
        <f>SUMIF(JULY23!D:D,Table10[[#This Row],[ITEM DESCRIPTION]],JULY23!E:E)</f>
        <v>0</v>
      </c>
      <c r="N51" s="37">
        <f>SUMIF('AUG23'!D:D,Table10[[#This Row],[ITEM DESCRIPTION]],'AUG23'!E:E)</f>
        <v>0</v>
      </c>
      <c r="O51" s="37">
        <f>SUMIF(SEPT23!D:D,Table10[[#This Row],[ITEM DESCRIPTION]],SEPT23!E:E)</f>
        <v>0</v>
      </c>
      <c r="P51" s="37">
        <f>SUMIF('OCT23'!D:D,Table10[[#This Row],[ITEM DESCRIPTION]],'OCT23'!E:E)</f>
        <v>0</v>
      </c>
      <c r="Q51" s="37">
        <f>SUMIF('NOV23'!D:D,Table10[[#This Row],[ITEM DESCRIPTION]],'NOV23'!E:E)</f>
        <v>0</v>
      </c>
      <c r="R51" s="37">
        <f>SUMIF('DEC23'!D:D,Table10[[#This Row],[ITEM DESCRIPTION]],'DEC23'!E:E)</f>
        <v>0</v>
      </c>
      <c r="S51" s="37">
        <f>SUM(Table10[[#This Row],[JAN]:[DEC]])</f>
        <v>0</v>
      </c>
      <c r="T51" s="37">
        <f>SUMIF(PURCHASE!D:D,Inventory!B51,PURCHASE!E:E)</f>
        <v>60</v>
      </c>
      <c r="U51" s="37"/>
      <c r="V51" s="37"/>
      <c r="W51" s="37"/>
      <c r="X51" s="38"/>
    </row>
    <row r="52" spans="1:24" ht="18.75" x14ac:dyDescent="0.25">
      <c r="A52" s="48" t="s">
        <v>466</v>
      </c>
      <c r="B52" s="46" t="s">
        <v>119</v>
      </c>
      <c r="C52" s="37"/>
      <c r="D52" s="37"/>
      <c r="E52" s="37"/>
      <c r="F52" s="37"/>
      <c r="G52" s="37">
        <f>SUMIF('JAN23'!D:D,Table10[[#This Row],[ITEM DESCRIPTION]],'JAN23'!E:E)</f>
        <v>0</v>
      </c>
      <c r="H52" s="37">
        <f>SUMIF('FEB23'!D:D,Table10[[#This Row],[ITEM DESCRIPTION]],'FEB23'!E:E)</f>
        <v>0</v>
      </c>
      <c r="I52" s="37">
        <f>SUMIF('MAR23'!D:D,Table10[[#This Row],[ITEM DESCRIPTION]],'MAR23'!E:E)</f>
        <v>0</v>
      </c>
      <c r="J52" s="37">
        <f>SUMIF('APR23'!D:D,Table10[[#This Row],[ITEM DESCRIPTION]],'APR23'!E:E)</f>
        <v>0</v>
      </c>
      <c r="K52" s="37">
        <f>SUMIF('MAY23'!D:D,Table10[[#This Row],[ITEM DESCRIPTION]],'MAY23'!E:E)</f>
        <v>0</v>
      </c>
      <c r="L52" s="37">
        <f>SUMIF(JUNE23!D:D,Table10[[#This Row],[ITEM DESCRIPTION]],JUNE23!E:E)</f>
        <v>0</v>
      </c>
      <c r="M52" s="37">
        <f>SUMIF(JULY23!D:D,Table10[[#This Row],[ITEM DESCRIPTION]],JULY23!E:E)</f>
        <v>0</v>
      </c>
      <c r="N52" s="37">
        <f>SUMIF('AUG23'!D:D,Table10[[#This Row],[ITEM DESCRIPTION]],'AUG23'!E:E)</f>
        <v>0</v>
      </c>
      <c r="O52" s="37">
        <f>SUMIF(SEPT23!D:D,Table10[[#This Row],[ITEM DESCRIPTION]],SEPT23!E:E)</f>
        <v>0</v>
      </c>
      <c r="P52" s="37">
        <f>SUMIF('OCT23'!D:D,Table10[[#This Row],[ITEM DESCRIPTION]],'OCT23'!E:E)</f>
        <v>0</v>
      </c>
      <c r="Q52" s="37">
        <f>SUMIF('NOV23'!D:D,Table10[[#This Row],[ITEM DESCRIPTION]],'NOV23'!E:E)</f>
        <v>0</v>
      </c>
      <c r="R52" s="37">
        <f>SUMIF('DEC23'!D:D,Table10[[#This Row],[ITEM DESCRIPTION]],'DEC23'!E:E)</f>
        <v>0</v>
      </c>
      <c r="S52" s="37">
        <f>SUM(Table10[[#This Row],[JAN]:[DEC]])</f>
        <v>0</v>
      </c>
      <c r="T52" s="37">
        <f>SUMIF(PURCHASE!D:D,Inventory!B52,PURCHASE!E:E)</f>
        <v>0</v>
      </c>
      <c r="U52" s="37"/>
      <c r="V52" s="37"/>
      <c r="W52" s="37"/>
      <c r="X52" s="38"/>
    </row>
    <row r="53" spans="1:24" ht="18.75" x14ac:dyDescent="0.25">
      <c r="A53" s="48" t="s">
        <v>467</v>
      </c>
      <c r="B53" s="46" t="s">
        <v>524</v>
      </c>
      <c r="C53" s="37"/>
      <c r="D53" s="37"/>
      <c r="E53" s="37"/>
      <c r="F53" s="37"/>
      <c r="G53" s="37">
        <f>SUMIF('JAN23'!D:D,Table10[[#This Row],[ITEM DESCRIPTION]],'JAN23'!E:E)</f>
        <v>0</v>
      </c>
      <c r="H53" s="37">
        <f>SUMIF('FEB23'!D:D,Table10[[#This Row],[ITEM DESCRIPTION]],'FEB23'!E:E)</f>
        <v>0</v>
      </c>
      <c r="I53" s="37">
        <f>SUMIF('MAR23'!D:D,Table10[[#This Row],[ITEM DESCRIPTION]],'MAR23'!E:E)</f>
        <v>0</v>
      </c>
      <c r="J53" s="37">
        <f>SUMIF('APR23'!D:D,Table10[[#This Row],[ITEM DESCRIPTION]],'APR23'!E:E)</f>
        <v>0</v>
      </c>
      <c r="K53" s="37">
        <f>SUMIF('MAY23'!D:D,Table10[[#This Row],[ITEM DESCRIPTION]],'MAY23'!E:E)</f>
        <v>0</v>
      </c>
      <c r="L53" s="37">
        <f>SUMIF(JUNE23!D:D,Table10[[#This Row],[ITEM DESCRIPTION]],JUNE23!E:E)</f>
        <v>0</v>
      </c>
      <c r="M53" s="37">
        <f>SUMIF(JULY23!D:D,Table10[[#This Row],[ITEM DESCRIPTION]],JULY23!E:E)</f>
        <v>0</v>
      </c>
      <c r="N53" s="37">
        <f>SUMIF('AUG23'!D:D,Table10[[#This Row],[ITEM DESCRIPTION]],'AUG23'!E:E)</f>
        <v>0</v>
      </c>
      <c r="O53" s="37">
        <f>SUMIF(SEPT23!D:D,Table10[[#This Row],[ITEM DESCRIPTION]],SEPT23!E:E)</f>
        <v>0</v>
      </c>
      <c r="P53" s="37">
        <f>SUMIF('OCT23'!D:D,Table10[[#This Row],[ITEM DESCRIPTION]],'OCT23'!E:E)</f>
        <v>0</v>
      </c>
      <c r="Q53" s="37">
        <f>SUMIF('NOV23'!D:D,Table10[[#This Row],[ITEM DESCRIPTION]],'NOV23'!E:E)</f>
        <v>0</v>
      </c>
      <c r="R53" s="37">
        <f>SUMIF('DEC23'!D:D,Table10[[#This Row],[ITEM DESCRIPTION]],'DEC23'!E:E)</f>
        <v>0</v>
      </c>
      <c r="S53" s="37">
        <f>SUM(Table10[[#This Row],[JAN]:[DEC]])</f>
        <v>0</v>
      </c>
      <c r="T53" s="37">
        <f>SUMIF(PURCHASE!D:D,Inventory!B53,PURCHASE!E:E)</f>
        <v>0</v>
      </c>
      <c r="U53" s="37"/>
      <c r="V53" s="37"/>
      <c r="W53" s="37"/>
      <c r="X53" s="38"/>
    </row>
    <row r="54" spans="1:24" ht="18.75" x14ac:dyDescent="0.25">
      <c r="A54" s="48" t="s">
        <v>468</v>
      </c>
      <c r="B54" s="46" t="s">
        <v>525</v>
      </c>
      <c r="C54" s="37"/>
      <c r="D54" s="37"/>
      <c r="E54" s="37"/>
      <c r="F54" s="37"/>
      <c r="G54" s="37">
        <f>SUMIF('JAN23'!D:D,Table10[[#This Row],[ITEM DESCRIPTION]],'JAN23'!E:E)</f>
        <v>0</v>
      </c>
      <c r="H54" s="37">
        <f>SUMIF('FEB23'!D:D,Table10[[#This Row],[ITEM DESCRIPTION]],'FEB23'!E:E)</f>
        <v>0</v>
      </c>
      <c r="I54" s="37">
        <f>SUMIF('MAR23'!D:D,Table10[[#This Row],[ITEM DESCRIPTION]],'MAR23'!E:E)</f>
        <v>0</v>
      </c>
      <c r="J54" s="37">
        <f>SUMIF('APR23'!D:D,Table10[[#This Row],[ITEM DESCRIPTION]],'APR23'!E:E)</f>
        <v>0</v>
      </c>
      <c r="K54" s="37">
        <f>SUMIF('MAY23'!D:D,Table10[[#This Row],[ITEM DESCRIPTION]],'MAY23'!E:E)</f>
        <v>0</v>
      </c>
      <c r="L54" s="37">
        <f>SUMIF(JUNE23!D:D,Table10[[#This Row],[ITEM DESCRIPTION]],JUNE23!E:E)</f>
        <v>0</v>
      </c>
      <c r="M54" s="37">
        <f>SUMIF(JULY23!D:D,Table10[[#This Row],[ITEM DESCRIPTION]],JULY23!E:E)</f>
        <v>0</v>
      </c>
      <c r="N54" s="37">
        <f>SUMIF('AUG23'!D:D,Table10[[#This Row],[ITEM DESCRIPTION]],'AUG23'!E:E)</f>
        <v>0</v>
      </c>
      <c r="O54" s="37">
        <f>SUMIF(SEPT23!D:D,Table10[[#This Row],[ITEM DESCRIPTION]],SEPT23!E:E)</f>
        <v>0</v>
      </c>
      <c r="P54" s="37">
        <f>SUMIF('OCT23'!D:D,Table10[[#This Row],[ITEM DESCRIPTION]],'OCT23'!E:E)</f>
        <v>0</v>
      </c>
      <c r="Q54" s="37">
        <f>SUMIF('NOV23'!D:D,Table10[[#This Row],[ITEM DESCRIPTION]],'NOV23'!E:E)</f>
        <v>0</v>
      </c>
      <c r="R54" s="37">
        <f>SUMIF('DEC23'!D:D,Table10[[#This Row],[ITEM DESCRIPTION]],'DEC23'!E:E)</f>
        <v>0</v>
      </c>
      <c r="S54" s="37">
        <f>SUM(Table10[[#This Row],[JAN]:[DEC]])</f>
        <v>0</v>
      </c>
      <c r="T54" s="37">
        <f>SUMIF(PURCHASE!D:D,Inventory!B54,PURCHASE!E:E)</f>
        <v>0</v>
      </c>
      <c r="U54" s="37"/>
      <c r="V54" s="37"/>
      <c r="W54" s="37"/>
      <c r="X54" s="38"/>
    </row>
    <row r="55" spans="1:24" ht="18.75" x14ac:dyDescent="0.25">
      <c r="A55" s="48" t="s">
        <v>469</v>
      </c>
      <c r="B55" s="46" t="s">
        <v>526</v>
      </c>
      <c r="C55" s="37"/>
      <c r="D55" s="37"/>
      <c r="E55" s="37"/>
      <c r="F55" s="37"/>
      <c r="G55" s="37">
        <f>SUMIF('JAN23'!D:D,Table10[[#This Row],[ITEM DESCRIPTION]],'JAN23'!E:E)</f>
        <v>0</v>
      </c>
      <c r="H55" s="37">
        <f>SUMIF('FEB23'!D:D,Table10[[#This Row],[ITEM DESCRIPTION]],'FEB23'!E:E)</f>
        <v>0</v>
      </c>
      <c r="I55" s="37">
        <f>SUMIF('MAR23'!D:D,Table10[[#This Row],[ITEM DESCRIPTION]],'MAR23'!E:E)</f>
        <v>0</v>
      </c>
      <c r="J55" s="37">
        <f>SUMIF('APR23'!D:D,Table10[[#This Row],[ITEM DESCRIPTION]],'APR23'!E:E)</f>
        <v>0</v>
      </c>
      <c r="K55" s="37">
        <f>SUMIF('MAY23'!D:D,Table10[[#This Row],[ITEM DESCRIPTION]],'MAY23'!E:E)</f>
        <v>0</v>
      </c>
      <c r="L55" s="37">
        <f>SUMIF(JUNE23!D:D,Table10[[#This Row],[ITEM DESCRIPTION]],JUNE23!E:E)</f>
        <v>0</v>
      </c>
      <c r="M55" s="37">
        <f>SUMIF(JULY23!D:D,Table10[[#This Row],[ITEM DESCRIPTION]],JULY23!E:E)</f>
        <v>0</v>
      </c>
      <c r="N55" s="37">
        <f>SUMIF('AUG23'!D:D,Table10[[#This Row],[ITEM DESCRIPTION]],'AUG23'!E:E)</f>
        <v>0</v>
      </c>
      <c r="O55" s="37">
        <f>SUMIF(SEPT23!D:D,Table10[[#This Row],[ITEM DESCRIPTION]],SEPT23!E:E)</f>
        <v>0</v>
      </c>
      <c r="P55" s="37">
        <f>SUMIF('OCT23'!D:D,Table10[[#This Row],[ITEM DESCRIPTION]],'OCT23'!E:E)</f>
        <v>0</v>
      </c>
      <c r="Q55" s="37">
        <f>SUMIF('NOV23'!D:D,Table10[[#This Row],[ITEM DESCRIPTION]],'NOV23'!E:E)</f>
        <v>0</v>
      </c>
      <c r="R55" s="37">
        <f>SUMIF('DEC23'!D:D,Table10[[#This Row],[ITEM DESCRIPTION]],'DEC23'!E:E)</f>
        <v>0</v>
      </c>
      <c r="S55" s="37">
        <f>SUM(Table10[[#This Row],[JAN]:[DEC]])</f>
        <v>0</v>
      </c>
      <c r="T55" s="37">
        <f>SUMIF(PURCHASE!D:D,Inventory!B55,PURCHASE!E:E)</f>
        <v>0</v>
      </c>
      <c r="U55" s="37"/>
      <c r="V55" s="37"/>
      <c r="W55" s="37"/>
      <c r="X55" s="38"/>
    </row>
    <row r="56" spans="1:24" ht="18.75" x14ac:dyDescent="0.25">
      <c r="A56" s="48" t="s">
        <v>470</v>
      </c>
      <c r="B56" s="46" t="s">
        <v>356</v>
      </c>
      <c r="C56" s="37"/>
      <c r="D56" s="37"/>
      <c r="E56" s="37"/>
      <c r="F56" s="37"/>
      <c r="G56" s="37">
        <f>SUMIF('JAN23'!D:D,Table10[[#This Row],[ITEM DESCRIPTION]],'JAN23'!E:E)</f>
        <v>0</v>
      </c>
      <c r="H56" s="37">
        <f>SUMIF('FEB23'!D:D,Table10[[#This Row],[ITEM DESCRIPTION]],'FEB23'!E:E)</f>
        <v>0</v>
      </c>
      <c r="I56" s="37">
        <f>SUMIF('MAR23'!D:D,Table10[[#This Row],[ITEM DESCRIPTION]],'MAR23'!E:E)</f>
        <v>0</v>
      </c>
      <c r="J56" s="37">
        <f>SUMIF('APR23'!D:D,Table10[[#This Row],[ITEM DESCRIPTION]],'APR23'!E:E)</f>
        <v>0</v>
      </c>
      <c r="K56" s="37">
        <f>SUMIF('MAY23'!D:D,Table10[[#This Row],[ITEM DESCRIPTION]],'MAY23'!E:E)</f>
        <v>0</v>
      </c>
      <c r="L56" s="37">
        <f>SUMIF(JUNE23!D:D,Table10[[#This Row],[ITEM DESCRIPTION]],JUNE23!E:E)</f>
        <v>0</v>
      </c>
      <c r="M56" s="37">
        <f>SUMIF(JULY23!D:D,Table10[[#This Row],[ITEM DESCRIPTION]],JULY23!E:E)</f>
        <v>0</v>
      </c>
      <c r="N56" s="37">
        <f>SUMIF('AUG23'!D:D,Table10[[#This Row],[ITEM DESCRIPTION]],'AUG23'!E:E)</f>
        <v>0</v>
      </c>
      <c r="O56" s="37">
        <f>SUMIF(SEPT23!D:D,Table10[[#This Row],[ITEM DESCRIPTION]],SEPT23!E:E)</f>
        <v>0</v>
      </c>
      <c r="P56" s="37">
        <f>SUMIF('OCT23'!D:D,Table10[[#This Row],[ITEM DESCRIPTION]],'OCT23'!E:E)</f>
        <v>0</v>
      </c>
      <c r="Q56" s="37">
        <f>SUMIF('NOV23'!D:D,Table10[[#This Row],[ITEM DESCRIPTION]],'NOV23'!E:E)</f>
        <v>0</v>
      </c>
      <c r="R56" s="37">
        <f>SUMIF('DEC23'!D:D,Table10[[#This Row],[ITEM DESCRIPTION]],'DEC23'!E:E)</f>
        <v>0</v>
      </c>
      <c r="S56" s="37">
        <f>SUM(Table10[[#This Row],[JAN]:[DEC]])</f>
        <v>0</v>
      </c>
      <c r="T56" s="37">
        <f>SUMIF(PURCHASE!D:D,Inventory!B56,PURCHASE!E:E)</f>
        <v>0</v>
      </c>
      <c r="U56" s="37"/>
      <c r="V56" s="37"/>
      <c r="W56" s="37"/>
      <c r="X56" s="38"/>
    </row>
    <row r="57" spans="1:24" ht="18.75" x14ac:dyDescent="0.25">
      <c r="A57" s="48" t="s">
        <v>471</v>
      </c>
      <c r="B57" s="46" t="s">
        <v>527</v>
      </c>
      <c r="C57" s="37"/>
      <c r="D57" s="37"/>
      <c r="E57" s="37"/>
      <c r="F57" s="37"/>
      <c r="G57" s="37">
        <f>SUMIF('JAN23'!D:D,Table10[[#This Row],[ITEM DESCRIPTION]],'JAN23'!E:E)</f>
        <v>0</v>
      </c>
      <c r="H57" s="37">
        <f>SUMIF('FEB23'!D:D,Table10[[#This Row],[ITEM DESCRIPTION]],'FEB23'!E:E)</f>
        <v>0</v>
      </c>
      <c r="I57" s="37">
        <f>SUMIF('MAR23'!D:D,Table10[[#This Row],[ITEM DESCRIPTION]],'MAR23'!E:E)</f>
        <v>0</v>
      </c>
      <c r="J57" s="37">
        <f>SUMIF('APR23'!D:D,Table10[[#This Row],[ITEM DESCRIPTION]],'APR23'!E:E)</f>
        <v>0</v>
      </c>
      <c r="K57" s="37">
        <f>SUMIF('MAY23'!D:D,Table10[[#This Row],[ITEM DESCRIPTION]],'MAY23'!E:E)</f>
        <v>0</v>
      </c>
      <c r="L57" s="37">
        <f>SUMIF(JUNE23!D:D,Table10[[#This Row],[ITEM DESCRIPTION]],JUNE23!E:E)</f>
        <v>0</v>
      </c>
      <c r="M57" s="37">
        <f>SUMIF(JULY23!D:D,Table10[[#This Row],[ITEM DESCRIPTION]],JULY23!E:E)</f>
        <v>0</v>
      </c>
      <c r="N57" s="37">
        <f>SUMIF('AUG23'!D:D,Table10[[#This Row],[ITEM DESCRIPTION]],'AUG23'!E:E)</f>
        <v>0</v>
      </c>
      <c r="O57" s="37">
        <f>SUMIF(SEPT23!D:D,Table10[[#This Row],[ITEM DESCRIPTION]],SEPT23!E:E)</f>
        <v>0</v>
      </c>
      <c r="P57" s="37">
        <f>SUMIF('OCT23'!D:D,Table10[[#This Row],[ITEM DESCRIPTION]],'OCT23'!E:E)</f>
        <v>0</v>
      </c>
      <c r="Q57" s="37">
        <f>SUMIF('NOV23'!D:D,Table10[[#This Row],[ITEM DESCRIPTION]],'NOV23'!E:E)</f>
        <v>0</v>
      </c>
      <c r="R57" s="37">
        <f>SUMIF('DEC23'!D:D,Table10[[#This Row],[ITEM DESCRIPTION]],'DEC23'!E:E)</f>
        <v>0</v>
      </c>
      <c r="S57" s="37">
        <f>SUM(Table10[[#This Row],[JAN]:[DEC]])</f>
        <v>0</v>
      </c>
      <c r="T57" s="37">
        <f>SUMIF(PURCHASE!D:D,Inventory!B57,PURCHASE!E:E)</f>
        <v>0</v>
      </c>
      <c r="U57" s="37"/>
      <c r="V57" s="37"/>
      <c r="W57" s="37"/>
      <c r="X57" s="38"/>
    </row>
    <row r="58" spans="1:24" ht="18.75" x14ac:dyDescent="0.25">
      <c r="A58" s="48" t="s">
        <v>472</v>
      </c>
      <c r="B58" s="46" t="s">
        <v>301</v>
      </c>
      <c r="C58" s="37"/>
      <c r="D58" s="37"/>
      <c r="E58" s="37"/>
      <c r="F58" s="37"/>
      <c r="G58" s="37">
        <f>SUMIF('JAN23'!D:D,Table10[[#This Row],[ITEM DESCRIPTION]],'JAN23'!E:E)</f>
        <v>0</v>
      </c>
      <c r="H58" s="37">
        <f>SUMIF('FEB23'!D:D,Table10[[#This Row],[ITEM DESCRIPTION]],'FEB23'!E:E)</f>
        <v>0</v>
      </c>
      <c r="I58" s="37">
        <f>SUMIF('MAR23'!D:D,Table10[[#This Row],[ITEM DESCRIPTION]],'MAR23'!E:E)</f>
        <v>0</v>
      </c>
      <c r="J58" s="37">
        <f>SUMIF('APR23'!D:D,Table10[[#This Row],[ITEM DESCRIPTION]],'APR23'!E:E)</f>
        <v>0</v>
      </c>
      <c r="K58" s="37">
        <f>SUMIF('MAY23'!D:D,Table10[[#This Row],[ITEM DESCRIPTION]],'MAY23'!E:E)</f>
        <v>0</v>
      </c>
      <c r="L58" s="37">
        <f>SUMIF(JUNE23!D:D,Table10[[#This Row],[ITEM DESCRIPTION]],JUNE23!E:E)</f>
        <v>0</v>
      </c>
      <c r="M58" s="37">
        <f>SUMIF(JULY23!D:D,Table10[[#This Row],[ITEM DESCRIPTION]],JULY23!E:E)</f>
        <v>0</v>
      </c>
      <c r="N58" s="37">
        <f>SUMIF('AUG23'!D:D,Table10[[#This Row],[ITEM DESCRIPTION]],'AUG23'!E:E)</f>
        <v>0</v>
      </c>
      <c r="O58" s="37">
        <f>SUMIF(SEPT23!D:D,Table10[[#This Row],[ITEM DESCRIPTION]],SEPT23!E:E)</f>
        <v>0</v>
      </c>
      <c r="P58" s="37">
        <f>SUMIF('OCT23'!D:D,Table10[[#This Row],[ITEM DESCRIPTION]],'OCT23'!E:E)</f>
        <v>0</v>
      </c>
      <c r="Q58" s="37">
        <f>SUMIF('NOV23'!D:D,Table10[[#This Row],[ITEM DESCRIPTION]],'NOV23'!E:E)</f>
        <v>0</v>
      </c>
      <c r="R58" s="37">
        <f>SUMIF('DEC23'!D:D,Table10[[#This Row],[ITEM DESCRIPTION]],'DEC23'!E:E)</f>
        <v>0</v>
      </c>
      <c r="S58" s="37">
        <f>SUM(Table10[[#This Row],[JAN]:[DEC]])</f>
        <v>0</v>
      </c>
      <c r="T58" s="37">
        <f>SUMIF(PURCHASE!D:D,Inventory!B58,PURCHASE!E:E)</f>
        <v>0</v>
      </c>
      <c r="U58" s="37"/>
      <c r="V58" s="37"/>
      <c r="W58" s="37"/>
      <c r="X58" s="38"/>
    </row>
    <row r="59" spans="1:24" ht="18.75" x14ac:dyDescent="0.25">
      <c r="A59" s="48" t="s">
        <v>473</v>
      </c>
      <c r="B59" s="46" t="s">
        <v>69</v>
      </c>
      <c r="C59" s="37"/>
      <c r="D59" s="37"/>
      <c r="E59" s="37"/>
      <c r="F59" s="37"/>
      <c r="G59" s="37">
        <f>SUMIF('JAN23'!D:D,Table10[[#This Row],[ITEM DESCRIPTION]],'JAN23'!E:E)</f>
        <v>0</v>
      </c>
      <c r="H59" s="37">
        <f>SUMIF('FEB23'!D:D,Table10[[#This Row],[ITEM DESCRIPTION]],'FEB23'!E:E)</f>
        <v>0</v>
      </c>
      <c r="I59" s="37">
        <f>SUMIF('MAR23'!D:D,Table10[[#This Row],[ITEM DESCRIPTION]],'MAR23'!E:E)</f>
        <v>0</v>
      </c>
      <c r="J59" s="37">
        <f>SUMIF('APR23'!D:D,Table10[[#This Row],[ITEM DESCRIPTION]],'APR23'!E:E)</f>
        <v>0</v>
      </c>
      <c r="K59" s="37">
        <f>SUMIF('MAY23'!D:D,Table10[[#This Row],[ITEM DESCRIPTION]],'MAY23'!E:E)</f>
        <v>0</v>
      </c>
      <c r="L59" s="37">
        <f>SUMIF(JUNE23!D:D,Table10[[#This Row],[ITEM DESCRIPTION]],JUNE23!E:E)</f>
        <v>0</v>
      </c>
      <c r="M59" s="37">
        <f>SUMIF(JULY23!D:D,Table10[[#This Row],[ITEM DESCRIPTION]],JULY23!E:E)</f>
        <v>0</v>
      </c>
      <c r="N59" s="37">
        <f>SUMIF('AUG23'!D:D,Table10[[#This Row],[ITEM DESCRIPTION]],'AUG23'!E:E)</f>
        <v>0</v>
      </c>
      <c r="O59" s="37">
        <f>SUMIF(SEPT23!D:D,Table10[[#This Row],[ITEM DESCRIPTION]],SEPT23!E:E)</f>
        <v>0</v>
      </c>
      <c r="P59" s="37">
        <f>SUMIF('OCT23'!D:D,Table10[[#This Row],[ITEM DESCRIPTION]],'OCT23'!E:E)</f>
        <v>0</v>
      </c>
      <c r="Q59" s="37">
        <f>SUMIF('NOV23'!D:D,Table10[[#This Row],[ITEM DESCRIPTION]],'NOV23'!E:E)</f>
        <v>0</v>
      </c>
      <c r="R59" s="37">
        <f>SUMIF('DEC23'!D:D,Table10[[#This Row],[ITEM DESCRIPTION]],'DEC23'!E:E)</f>
        <v>0</v>
      </c>
      <c r="S59" s="37">
        <f>SUM(Table10[[#This Row],[JAN]:[DEC]])</f>
        <v>0</v>
      </c>
      <c r="T59" s="37">
        <f>SUMIF(PURCHASE!D:D,Inventory!B59,PURCHASE!E:E)</f>
        <v>0</v>
      </c>
      <c r="U59" s="37"/>
      <c r="V59" s="37"/>
      <c r="W59" s="37"/>
      <c r="X59" s="38"/>
    </row>
    <row r="60" spans="1:24" ht="18.75" x14ac:dyDescent="0.25">
      <c r="A60" s="48" t="s">
        <v>474</v>
      </c>
      <c r="B60" s="46" t="s">
        <v>528</v>
      </c>
      <c r="C60" s="37"/>
      <c r="D60" s="37"/>
      <c r="E60" s="37"/>
      <c r="F60" s="37"/>
      <c r="G60" s="37">
        <f>SUMIF('JAN23'!D:D,Table10[[#This Row],[ITEM DESCRIPTION]],'JAN23'!E:E)</f>
        <v>0</v>
      </c>
      <c r="H60" s="37">
        <f>SUMIF('FEB23'!D:D,Table10[[#This Row],[ITEM DESCRIPTION]],'FEB23'!E:E)</f>
        <v>0</v>
      </c>
      <c r="I60" s="37">
        <f>SUMIF('MAR23'!D:D,Table10[[#This Row],[ITEM DESCRIPTION]],'MAR23'!E:E)</f>
        <v>0</v>
      </c>
      <c r="J60" s="37">
        <f>SUMIF('APR23'!D:D,Table10[[#This Row],[ITEM DESCRIPTION]],'APR23'!E:E)</f>
        <v>0</v>
      </c>
      <c r="K60" s="37">
        <f>SUMIF('MAY23'!D:D,Table10[[#This Row],[ITEM DESCRIPTION]],'MAY23'!E:E)</f>
        <v>0</v>
      </c>
      <c r="L60" s="37">
        <f>SUMIF(JUNE23!D:D,Table10[[#This Row],[ITEM DESCRIPTION]],JUNE23!E:E)</f>
        <v>0</v>
      </c>
      <c r="M60" s="37">
        <f>SUMIF(JULY23!D:D,Table10[[#This Row],[ITEM DESCRIPTION]],JULY23!E:E)</f>
        <v>0</v>
      </c>
      <c r="N60" s="37">
        <f>SUMIF('AUG23'!D:D,Table10[[#This Row],[ITEM DESCRIPTION]],'AUG23'!E:E)</f>
        <v>0</v>
      </c>
      <c r="O60" s="37">
        <f>SUMIF(SEPT23!D:D,Table10[[#This Row],[ITEM DESCRIPTION]],SEPT23!E:E)</f>
        <v>0</v>
      </c>
      <c r="P60" s="37">
        <f>SUMIF('OCT23'!D:D,Table10[[#This Row],[ITEM DESCRIPTION]],'OCT23'!E:E)</f>
        <v>0</v>
      </c>
      <c r="Q60" s="37">
        <f>SUMIF('NOV23'!D:D,Table10[[#This Row],[ITEM DESCRIPTION]],'NOV23'!E:E)</f>
        <v>0</v>
      </c>
      <c r="R60" s="37">
        <f>SUMIF('DEC23'!D:D,Table10[[#This Row],[ITEM DESCRIPTION]],'DEC23'!E:E)</f>
        <v>0</v>
      </c>
      <c r="S60" s="37">
        <f>SUM(Table10[[#This Row],[JAN]:[DEC]])</f>
        <v>0</v>
      </c>
      <c r="T60" s="37">
        <f>SUMIF(PURCHASE!D:D,Inventory!B60,PURCHASE!E:E)</f>
        <v>0</v>
      </c>
      <c r="U60" s="37"/>
      <c r="V60" s="37"/>
      <c r="W60" s="37"/>
      <c r="X60" s="38"/>
    </row>
    <row r="61" spans="1:24" ht="18.75" x14ac:dyDescent="0.25">
      <c r="A61" s="48" t="s">
        <v>475</v>
      </c>
      <c r="B61" s="46" t="s">
        <v>357</v>
      </c>
      <c r="C61" s="37"/>
      <c r="D61" s="37"/>
      <c r="E61" s="37"/>
      <c r="F61" s="37"/>
      <c r="G61" s="37">
        <f>SUMIF('JAN23'!D:D,Table10[[#This Row],[ITEM DESCRIPTION]],'JAN23'!E:E)</f>
        <v>0</v>
      </c>
      <c r="H61" s="37">
        <f>SUMIF('FEB23'!D:D,Table10[[#This Row],[ITEM DESCRIPTION]],'FEB23'!E:E)</f>
        <v>0</v>
      </c>
      <c r="I61" s="37">
        <f>SUMIF('MAR23'!D:D,Table10[[#This Row],[ITEM DESCRIPTION]],'MAR23'!E:E)</f>
        <v>0</v>
      </c>
      <c r="J61" s="37">
        <f>SUMIF('APR23'!D:D,Table10[[#This Row],[ITEM DESCRIPTION]],'APR23'!E:E)</f>
        <v>0</v>
      </c>
      <c r="K61" s="37">
        <f>SUMIF('MAY23'!D:D,Table10[[#This Row],[ITEM DESCRIPTION]],'MAY23'!E:E)</f>
        <v>0</v>
      </c>
      <c r="L61" s="37">
        <f>SUMIF(JUNE23!D:D,Table10[[#This Row],[ITEM DESCRIPTION]],JUNE23!E:E)</f>
        <v>0</v>
      </c>
      <c r="M61" s="37">
        <f>SUMIF(JULY23!D:D,Table10[[#This Row],[ITEM DESCRIPTION]],JULY23!E:E)</f>
        <v>0</v>
      </c>
      <c r="N61" s="37">
        <f>SUMIF('AUG23'!D:D,Table10[[#This Row],[ITEM DESCRIPTION]],'AUG23'!E:E)</f>
        <v>0</v>
      </c>
      <c r="O61" s="37">
        <f>SUMIF(SEPT23!D:D,Table10[[#This Row],[ITEM DESCRIPTION]],SEPT23!E:E)</f>
        <v>0</v>
      </c>
      <c r="P61" s="37">
        <f>SUMIF('OCT23'!D:D,Table10[[#This Row],[ITEM DESCRIPTION]],'OCT23'!E:E)</f>
        <v>0</v>
      </c>
      <c r="Q61" s="37">
        <f>SUMIF('NOV23'!D:D,Table10[[#This Row],[ITEM DESCRIPTION]],'NOV23'!E:E)</f>
        <v>0</v>
      </c>
      <c r="R61" s="37">
        <f>SUMIF('DEC23'!D:D,Table10[[#This Row],[ITEM DESCRIPTION]],'DEC23'!E:E)</f>
        <v>0</v>
      </c>
      <c r="S61" s="37">
        <f>SUM(Table10[[#This Row],[JAN]:[DEC]])</f>
        <v>0</v>
      </c>
      <c r="T61" s="37">
        <f>SUMIF(PURCHASE!D:D,Inventory!B61,PURCHASE!E:E)</f>
        <v>0</v>
      </c>
      <c r="U61" s="37"/>
      <c r="V61" s="37"/>
      <c r="W61" s="37"/>
      <c r="X61" s="38"/>
    </row>
    <row r="62" spans="1:24" ht="18.75" x14ac:dyDescent="0.25">
      <c r="A62" s="48" t="s">
        <v>476</v>
      </c>
      <c r="B62" s="46" t="s">
        <v>529</v>
      </c>
      <c r="C62" s="37"/>
      <c r="D62" s="37"/>
      <c r="E62" s="37"/>
      <c r="F62" s="37"/>
      <c r="G62" s="37">
        <f>SUMIF('JAN23'!D:D,Table10[[#This Row],[ITEM DESCRIPTION]],'JAN23'!E:E)</f>
        <v>0</v>
      </c>
      <c r="H62" s="37">
        <f>SUMIF('FEB23'!D:D,Table10[[#This Row],[ITEM DESCRIPTION]],'FEB23'!E:E)</f>
        <v>0</v>
      </c>
      <c r="I62" s="37">
        <f>SUMIF('MAR23'!D:D,Table10[[#This Row],[ITEM DESCRIPTION]],'MAR23'!E:E)</f>
        <v>0</v>
      </c>
      <c r="J62" s="37">
        <f>SUMIF('APR23'!D:D,Table10[[#This Row],[ITEM DESCRIPTION]],'APR23'!E:E)</f>
        <v>0</v>
      </c>
      <c r="K62" s="37">
        <f>SUMIF('MAY23'!D:D,Table10[[#This Row],[ITEM DESCRIPTION]],'MAY23'!E:E)</f>
        <v>0</v>
      </c>
      <c r="L62" s="37">
        <f>SUMIF(JUNE23!D:D,Table10[[#This Row],[ITEM DESCRIPTION]],JUNE23!E:E)</f>
        <v>0</v>
      </c>
      <c r="M62" s="37">
        <f>SUMIF(JULY23!D:D,Table10[[#This Row],[ITEM DESCRIPTION]],JULY23!E:E)</f>
        <v>0</v>
      </c>
      <c r="N62" s="37">
        <f>SUMIF('AUG23'!D:D,Table10[[#This Row],[ITEM DESCRIPTION]],'AUG23'!E:E)</f>
        <v>0</v>
      </c>
      <c r="O62" s="37">
        <f>SUMIF(SEPT23!D:D,Table10[[#This Row],[ITEM DESCRIPTION]],SEPT23!E:E)</f>
        <v>0</v>
      </c>
      <c r="P62" s="37">
        <f>SUMIF('OCT23'!D:D,Table10[[#This Row],[ITEM DESCRIPTION]],'OCT23'!E:E)</f>
        <v>0</v>
      </c>
      <c r="Q62" s="37">
        <f>SUMIF('NOV23'!D:D,Table10[[#This Row],[ITEM DESCRIPTION]],'NOV23'!E:E)</f>
        <v>0</v>
      </c>
      <c r="R62" s="37">
        <f>SUMIF('DEC23'!D:D,Table10[[#This Row],[ITEM DESCRIPTION]],'DEC23'!E:E)</f>
        <v>0</v>
      </c>
      <c r="S62" s="37">
        <f>SUM(Table10[[#This Row],[JAN]:[DEC]])</f>
        <v>0</v>
      </c>
      <c r="T62" s="37">
        <f>SUMIF(PURCHASE!D:D,Inventory!B62,PURCHASE!E:E)</f>
        <v>0</v>
      </c>
      <c r="U62" s="37"/>
      <c r="V62" s="37"/>
      <c r="W62" s="37"/>
      <c r="X62" s="38"/>
    </row>
    <row r="63" spans="1:24" ht="18.75" x14ac:dyDescent="0.25">
      <c r="A63" s="48" t="s">
        <v>477</v>
      </c>
      <c r="B63" s="46" t="s">
        <v>530</v>
      </c>
      <c r="C63" s="37"/>
      <c r="D63" s="37"/>
      <c r="E63" s="37"/>
      <c r="F63" s="37"/>
      <c r="G63" s="37">
        <f>SUMIF('JAN23'!D:D,Table10[[#This Row],[ITEM DESCRIPTION]],'JAN23'!E:E)</f>
        <v>0</v>
      </c>
      <c r="H63" s="37">
        <f>SUMIF('FEB23'!D:D,Table10[[#This Row],[ITEM DESCRIPTION]],'FEB23'!E:E)</f>
        <v>0</v>
      </c>
      <c r="I63" s="37">
        <f>SUMIF('MAR23'!D:D,Table10[[#This Row],[ITEM DESCRIPTION]],'MAR23'!E:E)</f>
        <v>0</v>
      </c>
      <c r="J63" s="37">
        <f>SUMIF('APR23'!D:D,Table10[[#This Row],[ITEM DESCRIPTION]],'APR23'!E:E)</f>
        <v>0</v>
      </c>
      <c r="K63" s="37">
        <f>SUMIF('MAY23'!D:D,Table10[[#This Row],[ITEM DESCRIPTION]],'MAY23'!E:E)</f>
        <v>0</v>
      </c>
      <c r="L63" s="37">
        <f>SUMIF(JUNE23!D:D,Table10[[#This Row],[ITEM DESCRIPTION]],JUNE23!E:E)</f>
        <v>0</v>
      </c>
      <c r="M63" s="37">
        <f>SUMIF(JULY23!D:D,Table10[[#This Row],[ITEM DESCRIPTION]],JULY23!E:E)</f>
        <v>0</v>
      </c>
      <c r="N63" s="37">
        <f>SUMIF('AUG23'!D:D,Table10[[#This Row],[ITEM DESCRIPTION]],'AUG23'!E:E)</f>
        <v>0</v>
      </c>
      <c r="O63" s="37">
        <f>SUMIF(SEPT23!D:D,Table10[[#This Row],[ITEM DESCRIPTION]],SEPT23!E:E)</f>
        <v>0</v>
      </c>
      <c r="P63" s="37">
        <f>SUMIF('OCT23'!D:D,Table10[[#This Row],[ITEM DESCRIPTION]],'OCT23'!E:E)</f>
        <v>0</v>
      </c>
      <c r="Q63" s="37">
        <f>SUMIF('NOV23'!D:D,Table10[[#This Row],[ITEM DESCRIPTION]],'NOV23'!E:E)</f>
        <v>0</v>
      </c>
      <c r="R63" s="37">
        <f>SUMIF('DEC23'!D:D,Table10[[#This Row],[ITEM DESCRIPTION]],'DEC23'!E:E)</f>
        <v>0</v>
      </c>
      <c r="S63" s="37">
        <f>SUM(Table10[[#This Row],[JAN]:[DEC]])</f>
        <v>0</v>
      </c>
      <c r="T63" s="37">
        <f>SUMIF(PURCHASE!D:D,Inventory!B63,PURCHASE!E:E)</f>
        <v>0</v>
      </c>
      <c r="U63" s="37"/>
      <c r="V63" s="37"/>
      <c r="W63" s="37"/>
      <c r="X63" s="38"/>
    </row>
    <row r="64" spans="1:24" ht="18.75" x14ac:dyDescent="0.25">
      <c r="A64" s="48" t="s">
        <v>478</v>
      </c>
      <c r="B64" s="46" t="s">
        <v>365</v>
      </c>
      <c r="C64" s="37"/>
      <c r="D64" s="37"/>
      <c r="E64" s="37"/>
      <c r="F64" s="37"/>
      <c r="G64" s="37">
        <f>SUMIF('JAN23'!D:D,Table10[[#This Row],[ITEM DESCRIPTION]],'JAN23'!E:E)</f>
        <v>0</v>
      </c>
      <c r="H64" s="37">
        <f>SUMIF('FEB23'!D:D,Table10[[#This Row],[ITEM DESCRIPTION]],'FEB23'!E:E)</f>
        <v>0</v>
      </c>
      <c r="I64" s="37">
        <f>SUMIF('MAR23'!D:D,Table10[[#This Row],[ITEM DESCRIPTION]],'MAR23'!E:E)</f>
        <v>0</v>
      </c>
      <c r="J64" s="37">
        <f>SUMIF('APR23'!D:D,Table10[[#This Row],[ITEM DESCRIPTION]],'APR23'!E:E)</f>
        <v>0</v>
      </c>
      <c r="K64" s="37">
        <f>SUMIF('MAY23'!D:D,Table10[[#This Row],[ITEM DESCRIPTION]],'MAY23'!E:E)</f>
        <v>0</v>
      </c>
      <c r="L64" s="37">
        <f>SUMIF(JUNE23!D:D,Table10[[#This Row],[ITEM DESCRIPTION]],JUNE23!E:E)</f>
        <v>0</v>
      </c>
      <c r="M64" s="37">
        <f>SUMIF(JULY23!D:D,Table10[[#This Row],[ITEM DESCRIPTION]],JULY23!E:E)</f>
        <v>0</v>
      </c>
      <c r="N64" s="37">
        <f>SUMIF('AUG23'!D:D,Table10[[#This Row],[ITEM DESCRIPTION]],'AUG23'!E:E)</f>
        <v>0</v>
      </c>
      <c r="O64" s="37">
        <f>SUMIF(SEPT23!D:D,Table10[[#This Row],[ITEM DESCRIPTION]],SEPT23!E:E)</f>
        <v>0</v>
      </c>
      <c r="P64" s="37">
        <f>SUMIF('OCT23'!D:D,Table10[[#This Row],[ITEM DESCRIPTION]],'OCT23'!E:E)</f>
        <v>0</v>
      </c>
      <c r="Q64" s="37">
        <f>SUMIF('NOV23'!D:D,Table10[[#This Row],[ITEM DESCRIPTION]],'NOV23'!E:E)</f>
        <v>0</v>
      </c>
      <c r="R64" s="37">
        <f>SUMIF('DEC23'!D:D,Table10[[#This Row],[ITEM DESCRIPTION]],'DEC23'!E:E)</f>
        <v>0</v>
      </c>
      <c r="S64" s="37">
        <f>SUM(Table10[[#This Row],[JAN]:[DEC]])</f>
        <v>0</v>
      </c>
      <c r="T64" s="37">
        <f>SUMIF(PURCHASE!D:D,Inventory!B64,PURCHASE!E:E)</f>
        <v>2</v>
      </c>
      <c r="U64" s="37"/>
      <c r="V64" s="37"/>
      <c r="W64" s="37"/>
      <c r="X64" s="38"/>
    </row>
    <row r="65" spans="1:24" ht="18.75" x14ac:dyDescent="0.25">
      <c r="A65" s="48" t="s">
        <v>479</v>
      </c>
      <c r="B65" s="46" t="s">
        <v>366</v>
      </c>
      <c r="C65" s="37"/>
      <c r="D65" s="37"/>
      <c r="E65" s="37"/>
      <c r="F65" s="37"/>
      <c r="G65" s="37">
        <f>SUMIF('JAN23'!D:D,Table10[[#This Row],[ITEM DESCRIPTION]],'JAN23'!E:E)</f>
        <v>0</v>
      </c>
      <c r="H65" s="37">
        <f>SUMIF('FEB23'!D:D,Table10[[#This Row],[ITEM DESCRIPTION]],'FEB23'!E:E)</f>
        <v>0</v>
      </c>
      <c r="I65" s="37">
        <f>SUMIF('MAR23'!D:D,Table10[[#This Row],[ITEM DESCRIPTION]],'MAR23'!E:E)</f>
        <v>0</v>
      </c>
      <c r="J65" s="37">
        <f>SUMIF('APR23'!D:D,Table10[[#This Row],[ITEM DESCRIPTION]],'APR23'!E:E)</f>
        <v>0</v>
      </c>
      <c r="K65" s="37">
        <f>SUMIF('MAY23'!D:D,Table10[[#This Row],[ITEM DESCRIPTION]],'MAY23'!E:E)</f>
        <v>0</v>
      </c>
      <c r="L65" s="37">
        <f>SUMIF(JUNE23!D:D,Table10[[#This Row],[ITEM DESCRIPTION]],JUNE23!E:E)</f>
        <v>0</v>
      </c>
      <c r="M65" s="37">
        <f>SUMIF(JULY23!D:D,Table10[[#This Row],[ITEM DESCRIPTION]],JULY23!E:E)</f>
        <v>0</v>
      </c>
      <c r="N65" s="37">
        <f>SUMIF('AUG23'!D:D,Table10[[#This Row],[ITEM DESCRIPTION]],'AUG23'!E:E)</f>
        <v>0</v>
      </c>
      <c r="O65" s="37">
        <f>SUMIF(SEPT23!D:D,Table10[[#This Row],[ITEM DESCRIPTION]],SEPT23!E:E)</f>
        <v>0</v>
      </c>
      <c r="P65" s="37">
        <f>SUMIF('OCT23'!D:D,Table10[[#This Row],[ITEM DESCRIPTION]],'OCT23'!E:E)</f>
        <v>0</v>
      </c>
      <c r="Q65" s="37">
        <f>SUMIF('NOV23'!D:D,Table10[[#This Row],[ITEM DESCRIPTION]],'NOV23'!E:E)</f>
        <v>0</v>
      </c>
      <c r="R65" s="37">
        <f>SUMIF('DEC23'!D:D,Table10[[#This Row],[ITEM DESCRIPTION]],'DEC23'!E:E)</f>
        <v>0</v>
      </c>
      <c r="S65" s="37">
        <f>SUM(Table10[[#This Row],[JAN]:[DEC]])</f>
        <v>0</v>
      </c>
      <c r="T65" s="37">
        <f>SUMIF(PURCHASE!D:D,Inventory!B65,PURCHASE!E:E)</f>
        <v>0</v>
      </c>
      <c r="U65" s="37"/>
      <c r="V65" s="37"/>
      <c r="W65" s="37"/>
      <c r="X65" s="38"/>
    </row>
    <row r="66" spans="1:24" ht="18.75" x14ac:dyDescent="0.25">
      <c r="A66" s="48" t="s">
        <v>480</v>
      </c>
      <c r="B66" s="46" t="s">
        <v>367</v>
      </c>
      <c r="C66" s="37"/>
      <c r="D66" s="37"/>
      <c r="E66" s="37"/>
      <c r="F66" s="37"/>
      <c r="G66" s="37">
        <f>SUMIF('JAN23'!D:D,Table10[[#This Row],[ITEM DESCRIPTION]],'JAN23'!E:E)</f>
        <v>0</v>
      </c>
      <c r="H66" s="37">
        <f>SUMIF('FEB23'!D:D,Table10[[#This Row],[ITEM DESCRIPTION]],'FEB23'!E:E)</f>
        <v>0</v>
      </c>
      <c r="I66" s="37">
        <f>SUMIF('MAR23'!D:D,Table10[[#This Row],[ITEM DESCRIPTION]],'MAR23'!E:E)</f>
        <v>0</v>
      </c>
      <c r="J66" s="37">
        <f>SUMIF('APR23'!D:D,Table10[[#This Row],[ITEM DESCRIPTION]],'APR23'!E:E)</f>
        <v>0</v>
      </c>
      <c r="K66" s="37">
        <f>SUMIF('MAY23'!D:D,Table10[[#This Row],[ITEM DESCRIPTION]],'MAY23'!E:E)</f>
        <v>0</v>
      </c>
      <c r="L66" s="37">
        <f>SUMIF(JUNE23!D:D,Table10[[#This Row],[ITEM DESCRIPTION]],JUNE23!E:E)</f>
        <v>0</v>
      </c>
      <c r="M66" s="37">
        <f>SUMIF(JULY23!D:D,Table10[[#This Row],[ITEM DESCRIPTION]],JULY23!E:E)</f>
        <v>0</v>
      </c>
      <c r="N66" s="37">
        <f>SUMIF('AUG23'!D:D,Table10[[#This Row],[ITEM DESCRIPTION]],'AUG23'!E:E)</f>
        <v>0</v>
      </c>
      <c r="O66" s="37">
        <f>SUMIF(SEPT23!D:D,Table10[[#This Row],[ITEM DESCRIPTION]],SEPT23!E:E)</f>
        <v>0</v>
      </c>
      <c r="P66" s="37">
        <f>SUMIF('OCT23'!D:D,Table10[[#This Row],[ITEM DESCRIPTION]],'OCT23'!E:E)</f>
        <v>0</v>
      </c>
      <c r="Q66" s="37">
        <f>SUMIF('NOV23'!D:D,Table10[[#This Row],[ITEM DESCRIPTION]],'NOV23'!E:E)</f>
        <v>0</v>
      </c>
      <c r="R66" s="37">
        <f>SUMIF('DEC23'!D:D,Table10[[#This Row],[ITEM DESCRIPTION]],'DEC23'!E:E)</f>
        <v>0</v>
      </c>
      <c r="S66" s="37">
        <f>SUM(Table10[[#This Row],[JAN]:[DEC]])</f>
        <v>0</v>
      </c>
      <c r="T66" s="37">
        <f>SUMIF(PURCHASE!D:D,Inventory!B66,PURCHASE!E:E)</f>
        <v>0</v>
      </c>
      <c r="U66" s="37"/>
      <c r="V66" s="37"/>
      <c r="W66" s="37"/>
      <c r="X66" s="38"/>
    </row>
    <row r="67" spans="1:24" ht="18.75" x14ac:dyDescent="0.25">
      <c r="A67" s="48" t="s">
        <v>481</v>
      </c>
      <c r="B67" s="46" t="s">
        <v>368</v>
      </c>
      <c r="C67" s="37"/>
      <c r="D67" s="37"/>
      <c r="E67" s="37"/>
      <c r="F67" s="37"/>
      <c r="G67" s="37">
        <f>SUMIF('JAN23'!D:D,Table10[[#This Row],[ITEM DESCRIPTION]],'JAN23'!E:E)</f>
        <v>0</v>
      </c>
      <c r="H67" s="37">
        <f>SUMIF('FEB23'!D:D,Table10[[#This Row],[ITEM DESCRIPTION]],'FEB23'!E:E)</f>
        <v>0</v>
      </c>
      <c r="I67" s="37">
        <f>SUMIF('MAR23'!D:D,Table10[[#This Row],[ITEM DESCRIPTION]],'MAR23'!E:E)</f>
        <v>0</v>
      </c>
      <c r="J67" s="37">
        <f>SUMIF('APR23'!D:D,Table10[[#This Row],[ITEM DESCRIPTION]],'APR23'!E:E)</f>
        <v>0</v>
      </c>
      <c r="K67" s="37">
        <f>SUMIF('MAY23'!D:D,Table10[[#This Row],[ITEM DESCRIPTION]],'MAY23'!E:E)</f>
        <v>0</v>
      </c>
      <c r="L67" s="37">
        <f>SUMIF(JUNE23!D:D,Table10[[#This Row],[ITEM DESCRIPTION]],JUNE23!E:E)</f>
        <v>0</v>
      </c>
      <c r="M67" s="37">
        <f>SUMIF(JULY23!D:D,Table10[[#This Row],[ITEM DESCRIPTION]],JULY23!E:E)</f>
        <v>0</v>
      </c>
      <c r="N67" s="37">
        <f>SUMIF('AUG23'!D:D,Table10[[#This Row],[ITEM DESCRIPTION]],'AUG23'!E:E)</f>
        <v>0</v>
      </c>
      <c r="O67" s="37">
        <f>SUMIF(SEPT23!D:D,Table10[[#This Row],[ITEM DESCRIPTION]],SEPT23!E:E)</f>
        <v>0</v>
      </c>
      <c r="P67" s="37">
        <f>SUMIF('OCT23'!D:D,Table10[[#This Row],[ITEM DESCRIPTION]],'OCT23'!E:E)</f>
        <v>0</v>
      </c>
      <c r="Q67" s="37">
        <f>SUMIF('NOV23'!D:D,Table10[[#This Row],[ITEM DESCRIPTION]],'NOV23'!E:E)</f>
        <v>0</v>
      </c>
      <c r="R67" s="37">
        <f>SUMIF('DEC23'!D:D,Table10[[#This Row],[ITEM DESCRIPTION]],'DEC23'!E:E)</f>
        <v>0</v>
      </c>
      <c r="S67" s="37">
        <f>SUM(Table10[[#This Row],[JAN]:[DEC]])</f>
        <v>0</v>
      </c>
      <c r="T67" s="37">
        <f>SUMIF(PURCHASE!D:D,Inventory!B67,PURCHASE!E:E)</f>
        <v>0</v>
      </c>
      <c r="U67" s="37"/>
      <c r="V67" s="37"/>
      <c r="W67" s="37"/>
      <c r="X67" s="38"/>
    </row>
    <row r="68" spans="1:24" ht="18.75" x14ac:dyDescent="0.25">
      <c r="A68" s="48" t="s">
        <v>482</v>
      </c>
      <c r="B68" s="46" t="s">
        <v>369</v>
      </c>
      <c r="C68" s="37"/>
      <c r="D68" s="37"/>
      <c r="E68" s="37"/>
      <c r="F68" s="37"/>
      <c r="G68" s="37">
        <f>SUMIF('JAN23'!D:D,Table10[[#This Row],[ITEM DESCRIPTION]],'JAN23'!E:E)</f>
        <v>0</v>
      </c>
      <c r="H68" s="37">
        <f>SUMIF('FEB23'!D:D,Table10[[#This Row],[ITEM DESCRIPTION]],'FEB23'!E:E)</f>
        <v>0</v>
      </c>
      <c r="I68" s="37">
        <f>SUMIF('MAR23'!D:D,Table10[[#This Row],[ITEM DESCRIPTION]],'MAR23'!E:E)</f>
        <v>0</v>
      </c>
      <c r="J68" s="37">
        <f>SUMIF('APR23'!D:D,Table10[[#This Row],[ITEM DESCRIPTION]],'APR23'!E:E)</f>
        <v>0</v>
      </c>
      <c r="K68" s="37">
        <f>SUMIF('MAY23'!D:D,Table10[[#This Row],[ITEM DESCRIPTION]],'MAY23'!E:E)</f>
        <v>0</v>
      </c>
      <c r="L68" s="37">
        <f>SUMIF(JUNE23!D:D,Table10[[#This Row],[ITEM DESCRIPTION]],JUNE23!E:E)</f>
        <v>0</v>
      </c>
      <c r="M68" s="37">
        <f>SUMIF(JULY23!D:D,Table10[[#This Row],[ITEM DESCRIPTION]],JULY23!E:E)</f>
        <v>0</v>
      </c>
      <c r="N68" s="37">
        <f>SUMIF('AUG23'!D:D,Table10[[#This Row],[ITEM DESCRIPTION]],'AUG23'!E:E)</f>
        <v>0</v>
      </c>
      <c r="O68" s="37">
        <f>SUMIF(SEPT23!D:D,Table10[[#This Row],[ITEM DESCRIPTION]],SEPT23!E:E)</f>
        <v>0</v>
      </c>
      <c r="P68" s="37">
        <f>SUMIF('OCT23'!D:D,Table10[[#This Row],[ITEM DESCRIPTION]],'OCT23'!E:E)</f>
        <v>0</v>
      </c>
      <c r="Q68" s="37">
        <f>SUMIF('NOV23'!D:D,Table10[[#This Row],[ITEM DESCRIPTION]],'NOV23'!E:E)</f>
        <v>0</v>
      </c>
      <c r="R68" s="37">
        <f>SUMIF('DEC23'!D:D,Table10[[#This Row],[ITEM DESCRIPTION]],'DEC23'!E:E)</f>
        <v>0</v>
      </c>
      <c r="S68" s="37">
        <f>SUM(Table10[[#This Row],[JAN]:[DEC]])</f>
        <v>0</v>
      </c>
      <c r="T68" s="37">
        <f>SUMIF(PURCHASE!D:D,Inventory!B68,PURCHASE!E:E)</f>
        <v>0</v>
      </c>
      <c r="U68" s="37"/>
      <c r="V68" s="37"/>
      <c r="W68" s="37"/>
      <c r="X68" s="38"/>
    </row>
    <row r="69" spans="1:24" ht="18.75" x14ac:dyDescent="0.25">
      <c r="A69" s="48" t="s">
        <v>483</v>
      </c>
      <c r="B69" s="46" t="s">
        <v>370</v>
      </c>
      <c r="C69" s="37"/>
      <c r="D69" s="37"/>
      <c r="E69" s="37"/>
      <c r="F69" s="37"/>
      <c r="G69" s="37">
        <f>SUMIF('JAN23'!D:D,Table10[[#This Row],[ITEM DESCRIPTION]],'JAN23'!E:E)</f>
        <v>0</v>
      </c>
      <c r="H69" s="37">
        <f>SUMIF('FEB23'!D:D,Table10[[#This Row],[ITEM DESCRIPTION]],'FEB23'!E:E)</f>
        <v>0</v>
      </c>
      <c r="I69" s="37">
        <f>SUMIF('MAR23'!D:D,Table10[[#This Row],[ITEM DESCRIPTION]],'MAR23'!E:E)</f>
        <v>0</v>
      </c>
      <c r="J69" s="37">
        <f>SUMIF('APR23'!D:D,Table10[[#This Row],[ITEM DESCRIPTION]],'APR23'!E:E)</f>
        <v>0</v>
      </c>
      <c r="K69" s="37">
        <f>SUMIF('MAY23'!D:D,Table10[[#This Row],[ITEM DESCRIPTION]],'MAY23'!E:E)</f>
        <v>0</v>
      </c>
      <c r="L69" s="37">
        <f>SUMIF(JUNE23!D:D,Table10[[#This Row],[ITEM DESCRIPTION]],JUNE23!E:E)</f>
        <v>0</v>
      </c>
      <c r="M69" s="37">
        <f>SUMIF(JULY23!D:D,Table10[[#This Row],[ITEM DESCRIPTION]],JULY23!E:E)</f>
        <v>0</v>
      </c>
      <c r="N69" s="37">
        <f>SUMIF('AUG23'!D:D,Table10[[#This Row],[ITEM DESCRIPTION]],'AUG23'!E:E)</f>
        <v>0</v>
      </c>
      <c r="O69" s="37">
        <f>SUMIF(SEPT23!D:D,Table10[[#This Row],[ITEM DESCRIPTION]],SEPT23!E:E)</f>
        <v>0</v>
      </c>
      <c r="P69" s="37">
        <f>SUMIF('OCT23'!D:D,Table10[[#This Row],[ITEM DESCRIPTION]],'OCT23'!E:E)</f>
        <v>0</v>
      </c>
      <c r="Q69" s="37">
        <f>SUMIF('NOV23'!D:D,Table10[[#This Row],[ITEM DESCRIPTION]],'NOV23'!E:E)</f>
        <v>0</v>
      </c>
      <c r="R69" s="37">
        <f>SUMIF('DEC23'!D:D,Table10[[#This Row],[ITEM DESCRIPTION]],'DEC23'!E:E)</f>
        <v>0</v>
      </c>
      <c r="S69" s="37">
        <f>SUM(Table10[[#This Row],[JAN]:[DEC]])</f>
        <v>0</v>
      </c>
      <c r="T69" s="37">
        <f>SUMIF(PURCHASE!D:D,Inventory!B69,PURCHASE!E:E)</f>
        <v>0</v>
      </c>
      <c r="U69" s="37"/>
      <c r="V69" s="37"/>
      <c r="W69" s="37"/>
      <c r="X69" s="38"/>
    </row>
    <row r="70" spans="1:24" ht="18.75" x14ac:dyDescent="0.25">
      <c r="A70" s="48" t="s">
        <v>484</v>
      </c>
      <c r="B70" s="46" t="s">
        <v>371</v>
      </c>
      <c r="C70" s="37"/>
      <c r="D70" s="37"/>
      <c r="E70" s="37"/>
      <c r="F70" s="37"/>
      <c r="G70" s="37">
        <f>SUMIF('JAN23'!D:D,Table10[[#This Row],[ITEM DESCRIPTION]],'JAN23'!E:E)</f>
        <v>0</v>
      </c>
      <c r="H70" s="37">
        <f>SUMIF('FEB23'!D:D,Table10[[#This Row],[ITEM DESCRIPTION]],'FEB23'!E:E)</f>
        <v>0</v>
      </c>
      <c r="I70" s="37">
        <f>SUMIF('MAR23'!D:D,Table10[[#This Row],[ITEM DESCRIPTION]],'MAR23'!E:E)</f>
        <v>0</v>
      </c>
      <c r="J70" s="37">
        <f>SUMIF('APR23'!D:D,Table10[[#This Row],[ITEM DESCRIPTION]],'APR23'!E:E)</f>
        <v>0</v>
      </c>
      <c r="K70" s="37">
        <f>SUMIF('MAY23'!D:D,Table10[[#This Row],[ITEM DESCRIPTION]],'MAY23'!E:E)</f>
        <v>0</v>
      </c>
      <c r="L70" s="37">
        <f>SUMIF(JUNE23!D:D,Table10[[#This Row],[ITEM DESCRIPTION]],JUNE23!E:E)</f>
        <v>0</v>
      </c>
      <c r="M70" s="37">
        <f>SUMIF(JULY23!D:D,Table10[[#This Row],[ITEM DESCRIPTION]],JULY23!E:E)</f>
        <v>0</v>
      </c>
      <c r="N70" s="37">
        <f>SUMIF('AUG23'!D:D,Table10[[#This Row],[ITEM DESCRIPTION]],'AUG23'!E:E)</f>
        <v>0</v>
      </c>
      <c r="O70" s="37">
        <f>SUMIF(SEPT23!D:D,Table10[[#This Row],[ITEM DESCRIPTION]],SEPT23!E:E)</f>
        <v>0</v>
      </c>
      <c r="P70" s="37">
        <f>SUMIF('OCT23'!D:D,Table10[[#This Row],[ITEM DESCRIPTION]],'OCT23'!E:E)</f>
        <v>0</v>
      </c>
      <c r="Q70" s="37">
        <f>SUMIF('NOV23'!D:D,Table10[[#This Row],[ITEM DESCRIPTION]],'NOV23'!E:E)</f>
        <v>0</v>
      </c>
      <c r="R70" s="37">
        <f>SUMIF('DEC23'!D:D,Table10[[#This Row],[ITEM DESCRIPTION]],'DEC23'!E:E)</f>
        <v>0</v>
      </c>
      <c r="S70" s="37">
        <f>SUM(Table10[[#This Row],[JAN]:[DEC]])</f>
        <v>0</v>
      </c>
      <c r="T70" s="37">
        <f>SUMIF(PURCHASE!D:D,Inventory!B70,PURCHASE!E:E)</f>
        <v>0</v>
      </c>
      <c r="U70" s="37"/>
      <c r="V70" s="37"/>
      <c r="W70" s="37"/>
      <c r="X70" s="38"/>
    </row>
    <row r="71" spans="1:24" ht="18.75" x14ac:dyDescent="0.25">
      <c r="A71" s="48" t="s">
        <v>485</v>
      </c>
      <c r="B71" s="46" t="s">
        <v>372</v>
      </c>
      <c r="C71" s="37"/>
      <c r="D71" s="37"/>
      <c r="E71" s="37"/>
      <c r="F71" s="37"/>
      <c r="G71" s="37">
        <f>SUMIF('JAN23'!D:D,Table10[[#This Row],[ITEM DESCRIPTION]],'JAN23'!E:E)</f>
        <v>0</v>
      </c>
      <c r="H71" s="37">
        <f>SUMIF('FEB23'!D:D,Table10[[#This Row],[ITEM DESCRIPTION]],'FEB23'!E:E)</f>
        <v>0</v>
      </c>
      <c r="I71" s="37">
        <f>SUMIF('MAR23'!D:D,Table10[[#This Row],[ITEM DESCRIPTION]],'MAR23'!E:E)</f>
        <v>0</v>
      </c>
      <c r="J71" s="37">
        <f>SUMIF('APR23'!D:D,Table10[[#This Row],[ITEM DESCRIPTION]],'APR23'!E:E)</f>
        <v>0</v>
      </c>
      <c r="K71" s="37">
        <f>SUMIF('MAY23'!D:D,Table10[[#This Row],[ITEM DESCRIPTION]],'MAY23'!E:E)</f>
        <v>0</v>
      </c>
      <c r="L71" s="37">
        <f>SUMIF(JUNE23!D:D,Table10[[#This Row],[ITEM DESCRIPTION]],JUNE23!E:E)</f>
        <v>0</v>
      </c>
      <c r="M71" s="37">
        <f>SUMIF(JULY23!D:D,Table10[[#This Row],[ITEM DESCRIPTION]],JULY23!E:E)</f>
        <v>0</v>
      </c>
      <c r="N71" s="37">
        <f>SUMIF('AUG23'!D:D,Table10[[#This Row],[ITEM DESCRIPTION]],'AUG23'!E:E)</f>
        <v>0</v>
      </c>
      <c r="O71" s="37">
        <f>SUMIF(SEPT23!D:D,Table10[[#This Row],[ITEM DESCRIPTION]],SEPT23!E:E)</f>
        <v>0</v>
      </c>
      <c r="P71" s="37">
        <f>SUMIF('OCT23'!D:D,Table10[[#This Row],[ITEM DESCRIPTION]],'OCT23'!E:E)</f>
        <v>0</v>
      </c>
      <c r="Q71" s="37">
        <f>SUMIF('NOV23'!D:D,Table10[[#This Row],[ITEM DESCRIPTION]],'NOV23'!E:E)</f>
        <v>0</v>
      </c>
      <c r="R71" s="37">
        <f>SUMIF('DEC23'!D:D,Table10[[#This Row],[ITEM DESCRIPTION]],'DEC23'!E:E)</f>
        <v>0</v>
      </c>
      <c r="S71" s="37">
        <f>SUM(Table10[[#This Row],[JAN]:[DEC]])</f>
        <v>0</v>
      </c>
      <c r="T71" s="37">
        <f>SUMIF(PURCHASE!D:D,Inventory!B71,PURCHASE!E:E)</f>
        <v>0</v>
      </c>
      <c r="U71" s="37"/>
      <c r="V71" s="37"/>
      <c r="W71" s="37"/>
      <c r="X71" s="38"/>
    </row>
    <row r="72" spans="1:24" ht="18.75" x14ac:dyDescent="0.25">
      <c r="A72" s="48" t="s">
        <v>486</v>
      </c>
      <c r="B72" s="46" t="s">
        <v>373</v>
      </c>
      <c r="C72" s="37"/>
      <c r="D72" s="37"/>
      <c r="E72" s="37"/>
      <c r="F72" s="37"/>
      <c r="G72" s="37">
        <f>SUMIF('JAN23'!D:D,Table10[[#This Row],[ITEM DESCRIPTION]],'JAN23'!E:E)</f>
        <v>0</v>
      </c>
      <c r="H72" s="37">
        <f>SUMIF('FEB23'!D:D,Table10[[#This Row],[ITEM DESCRIPTION]],'FEB23'!E:E)</f>
        <v>0</v>
      </c>
      <c r="I72" s="37">
        <f>SUMIF('MAR23'!D:D,Table10[[#This Row],[ITEM DESCRIPTION]],'MAR23'!E:E)</f>
        <v>0</v>
      </c>
      <c r="J72" s="37">
        <f>SUMIF('APR23'!D:D,Table10[[#This Row],[ITEM DESCRIPTION]],'APR23'!E:E)</f>
        <v>0</v>
      </c>
      <c r="K72" s="37">
        <f>SUMIF('MAY23'!D:D,Table10[[#This Row],[ITEM DESCRIPTION]],'MAY23'!E:E)</f>
        <v>0</v>
      </c>
      <c r="L72" s="37">
        <f>SUMIF(JUNE23!D:D,Table10[[#This Row],[ITEM DESCRIPTION]],JUNE23!E:E)</f>
        <v>0</v>
      </c>
      <c r="M72" s="37">
        <f>SUMIF(JULY23!D:D,Table10[[#This Row],[ITEM DESCRIPTION]],JULY23!E:E)</f>
        <v>0</v>
      </c>
      <c r="N72" s="37">
        <f>SUMIF('AUG23'!D:D,Table10[[#This Row],[ITEM DESCRIPTION]],'AUG23'!E:E)</f>
        <v>0</v>
      </c>
      <c r="O72" s="37">
        <f>SUMIF(SEPT23!D:D,Table10[[#This Row],[ITEM DESCRIPTION]],SEPT23!E:E)</f>
        <v>0</v>
      </c>
      <c r="P72" s="37">
        <f>SUMIF('OCT23'!D:D,Table10[[#This Row],[ITEM DESCRIPTION]],'OCT23'!E:E)</f>
        <v>0</v>
      </c>
      <c r="Q72" s="37">
        <f>SUMIF('NOV23'!D:D,Table10[[#This Row],[ITEM DESCRIPTION]],'NOV23'!E:E)</f>
        <v>0</v>
      </c>
      <c r="R72" s="37">
        <f>SUMIF('DEC23'!D:D,Table10[[#This Row],[ITEM DESCRIPTION]],'DEC23'!E:E)</f>
        <v>0</v>
      </c>
      <c r="S72" s="37">
        <f>SUM(Table10[[#This Row],[JAN]:[DEC]])</f>
        <v>0</v>
      </c>
      <c r="T72" s="37">
        <f>SUMIF(PURCHASE!D:D,Inventory!B72,PURCHASE!E:E)</f>
        <v>0</v>
      </c>
      <c r="U72" s="37"/>
      <c r="V72" s="37"/>
      <c r="W72" s="37"/>
      <c r="X72" s="38"/>
    </row>
    <row r="73" spans="1:24" ht="18.75" x14ac:dyDescent="0.25">
      <c r="A73" s="48" t="s">
        <v>487</v>
      </c>
      <c r="B73" s="46" t="s">
        <v>374</v>
      </c>
      <c r="C73" s="37"/>
      <c r="D73" s="37"/>
      <c r="E73" s="37"/>
      <c r="F73" s="37"/>
      <c r="G73" s="37">
        <f>SUMIF('JAN23'!D:D,Table10[[#This Row],[ITEM DESCRIPTION]],'JAN23'!E:E)</f>
        <v>0</v>
      </c>
      <c r="H73" s="37">
        <f>SUMIF('FEB23'!D:D,Table10[[#This Row],[ITEM DESCRIPTION]],'FEB23'!E:E)</f>
        <v>0</v>
      </c>
      <c r="I73" s="37">
        <f>SUMIF('MAR23'!D:D,Table10[[#This Row],[ITEM DESCRIPTION]],'MAR23'!E:E)</f>
        <v>0</v>
      </c>
      <c r="J73" s="37">
        <f>SUMIF('APR23'!D:D,Table10[[#This Row],[ITEM DESCRIPTION]],'APR23'!E:E)</f>
        <v>0</v>
      </c>
      <c r="K73" s="37">
        <f>SUMIF('MAY23'!D:D,Table10[[#This Row],[ITEM DESCRIPTION]],'MAY23'!E:E)</f>
        <v>0</v>
      </c>
      <c r="L73" s="37">
        <f>SUMIF(JUNE23!D:D,Table10[[#This Row],[ITEM DESCRIPTION]],JUNE23!E:E)</f>
        <v>0</v>
      </c>
      <c r="M73" s="37">
        <f>SUMIF(JULY23!D:D,Table10[[#This Row],[ITEM DESCRIPTION]],JULY23!E:E)</f>
        <v>0</v>
      </c>
      <c r="N73" s="37">
        <f>SUMIF('AUG23'!D:D,Table10[[#This Row],[ITEM DESCRIPTION]],'AUG23'!E:E)</f>
        <v>0</v>
      </c>
      <c r="O73" s="37">
        <f>SUMIF(SEPT23!D:D,Table10[[#This Row],[ITEM DESCRIPTION]],SEPT23!E:E)</f>
        <v>0</v>
      </c>
      <c r="P73" s="37">
        <f>SUMIF('OCT23'!D:D,Table10[[#This Row],[ITEM DESCRIPTION]],'OCT23'!E:E)</f>
        <v>0</v>
      </c>
      <c r="Q73" s="37">
        <f>SUMIF('NOV23'!D:D,Table10[[#This Row],[ITEM DESCRIPTION]],'NOV23'!E:E)</f>
        <v>0</v>
      </c>
      <c r="R73" s="37">
        <f>SUMIF('DEC23'!D:D,Table10[[#This Row],[ITEM DESCRIPTION]],'DEC23'!E:E)</f>
        <v>0</v>
      </c>
      <c r="S73" s="37">
        <f>SUM(Table10[[#This Row],[JAN]:[DEC]])</f>
        <v>0</v>
      </c>
      <c r="T73" s="37">
        <f>SUMIF(PURCHASE!D:D,Inventory!B73,PURCHASE!E:E)</f>
        <v>0</v>
      </c>
      <c r="U73" s="37"/>
      <c r="V73" s="37"/>
      <c r="W73" s="37"/>
      <c r="X73" s="38"/>
    </row>
    <row r="74" spans="1:24" ht="18.75" x14ac:dyDescent="0.25">
      <c r="A74" s="48" t="s">
        <v>488</v>
      </c>
      <c r="B74" s="46" t="s">
        <v>375</v>
      </c>
      <c r="C74" s="37"/>
      <c r="D74" s="37"/>
      <c r="E74" s="37"/>
      <c r="F74" s="37"/>
      <c r="G74" s="37">
        <f>SUMIF('JAN23'!D:D,Table10[[#This Row],[ITEM DESCRIPTION]],'JAN23'!E:E)</f>
        <v>0</v>
      </c>
      <c r="H74" s="37">
        <f>SUMIF('FEB23'!D:D,Table10[[#This Row],[ITEM DESCRIPTION]],'FEB23'!E:E)</f>
        <v>0</v>
      </c>
      <c r="I74" s="37">
        <f>SUMIF('MAR23'!D:D,Table10[[#This Row],[ITEM DESCRIPTION]],'MAR23'!E:E)</f>
        <v>0</v>
      </c>
      <c r="J74" s="37">
        <f>SUMIF('APR23'!D:D,Table10[[#This Row],[ITEM DESCRIPTION]],'APR23'!E:E)</f>
        <v>0</v>
      </c>
      <c r="K74" s="37">
        <f>SUMIF('MAY23'!D:D,Table10[[#This Row],[ITEM DESCRIPTION]],'MAY23'!E:E)</f>
        <v>0</v>
      </c>
      <c r="L74" s="37">
        <f>SUMIF(JUNE23!D:D,Table10[[#This Row],[ITEM DESCRIPTION]],JUNE23!E:E)</f>
        <v>0</v>
      </c>
      <c r="M74" s="37">
        <f>SUMIF(JULY23!D:D,Table10[[#This Row],[ITEM DESCRIPTION]],JULY23!E:E)</f>
        <v>0</v>
      </c>
      <c r="N74" s="37">
        <f>SUMIF('AUG23'!D:D,Table10[[#This Row],[ITEM DESCRIPTION]],'AUG23'!E:E)</f>
        <v>0</v>
      </c>
      <c r="O74" s="37">
        <f>SUMIF(SEPT23!D:D,Table10[[#This Row],[ITEM DESCRIPTION]],SEPT23!E:E)</f>
        <v>0</v>
      </c>
      <c r="P74" s="37">
        <f>SUMIF('OCT23'!D:D,Table10[[#This Row],[ITEM DESCRIPTION]],'OCT23'!E:E)</f>
        <v>0</v>
      </c>
      <c r="Q74" s="37">
        <f>SUMIF('NOV23'!D:D,Table10[[#This Row],[ITEM DESCRIPTION]],'NOV23'!E:E)</f>
        <v>0</v>
      </c>
      <c r="R74" s="37">
        <f>SUMIF('DEC23'!D:D,Table10[[#This Row],[ITEM DESCRIPTION]],'DEC23'!E:E)</f>
        <v>0</v>
      </c>
      <c r="S74" s="37">
        <f>SUM(Table10[[#This Row],[JAN]:[DEC]])</f>
        <v>0</v>
      </c>
      <c r="T74" s="37">
        <f>SUMIF(PURCHASE!D:D,Inventory!B74,PURCHASE!E:E)</f>
        <v>0</v>
      </c>
      <c r="U74" s="37"/>
      <c r="V74" s="37"/>
      <c r="W74" s="37"/>
      <c r="X74" s="38"/>
    </row>
    <row r="75" spans="1:24" ht="18.75" x14ac:dyDescent="0.25">
      <c r="A75" s="48" t="s">
        <v>489</v>
      </c>
      <c r="B75" s="46" t="s">
        <v>542</v>
      </c>
      <c r="C75" s="37"/>
      <c r="D75" s="37"/>
      <c r="E75" s="37"/>
      <c r="F75" s="37"/>
      <c r="G75" s="37">
        <f>SUMIF('JAN23'!D:D,Table10[[#This Row],[ITEM DESCRIPTION]],'JAN23'!E:E)</f>
        <v>0</v>
      </c>
      <c r="H75" s="37">
        <f>SUMIF('FEB23'!D:D,Table10[[#This Row],[ITEM DESCRIPTION]],'FEB23'!E:E)</f>
        <v>0</v>
      </c>
      <c r="I75" s="37">
        <f>SUMIF('MAR23'!D:D,Table10[[#This Row],[ITEM DESCRIPTION]],'MAR23'!E:E)</f>
        <v>0</v>
      </c>
      <c r="J75" s="37">
        <f>SUMIF('APR23'!D:D,Table10[[#This Row],[ITEM DESCRIPTION]],'APR23'!E:E)</f>
        <v>0</v>
      </c>
      <c r="K75" s="37">
        <f>SUMIF('MAY23'!D:D,Table10[[#This Row],[ITEM DESCRIPTION]],'MAY23'!E:E)</f>
        <v>0</v>
      </c>
      <c r="L75" s="37">
        <f>SUMIF(JUNE23!D:D,Table10[[#This Row],[ITEM DESCRIPTION]],JUNE23!E:E)</f>
        <v>0</v>
      </c>
      <c r="M75" s="37">
        <f>SUMIF(JULY23!D:D,Table10[[#This Row],[ITEM DESCRIPTION]],JULY23!E:E)</f>
        <v>0</v>
      </c>
      <c r="N75" s="37">
        <f>SUMIF('AUG23'!D:D,Table10[[#This Row],[ITEM DESCRIPTION]],'AUG23'!E:E)</f>
        <v>0</v>
      </c>
      <c r="O75" s="37">
        <f>SUMIF(SEPT23!D:D,Table10[[#This Row],[ITEM DESCRIPTION]],SEPT23!E:E)</f>
        <v>0</v>
      </c>
      <c r="P75" s="37">
        <f>SUMIF('OCT23'!D:D,Table10[[#This Row],[ITEM DESCRIPTION]],'OCT23'!E:E)</f>
        <v>0</v>
      </c>
      <c r="Q75" s="37">
        <f>SUMIF('NOV23'!D:D,Table10[[#This Row],[ITEM DESCRIPTION]],'NOV23'!E:E)</f>
        <v>0</v>
      </c>
      <c r="R75" s="37">
        <f>SUMIF('DEC23'!D:D,Table10[[#This Row],[ITEM DESCRIPTION]],'DEC23'!E:E)</f>
        <v>0</v>
      </c>
      <c r="S75" s="37">
        <f>SUM(Table10[[#This Row],[JAN]:[DEC]])</f>
        <v>0</v>
      </c>
      <c r="T75" s="37">
        <f>SUMIF(PURCHASE!D:D,Inventory!B75,PURCHASE!E:E)</f>
        <v>0</v>
      </c>
      <c r="U75" s="37"/>
      <c r="V75" s="37"/>
      <c r="W75" s="37"/>
      <c r="X75" s="38"/>
    </row>
    <row r="76" spans="1:24" ht="18.75" x14ac:dyDescent="0.25">
      <c r="A76" s="48" t="s">
        <v>490</v>
      </c>
      <c r="B76" s="46" t="s">
        <v>543</v>
      </c>
      <c r="C76" s="37"/>
      <c r="D76" s="37"/>
      <c r="E76" s="37"/>
      <c r="F76" s="37"/>
      <c r="G76" s="37">
        <f>SUMIF('JAN23'!D:D,Table10[[#This Row],[ITEM DESCRIPTION]],'JAN23'!E:E)</f>
        <v>0</v>
      </c>
      <c r="H76" s="37">
        <f>SUMIF('FEB23'!D:D,Table10[[#This Row],[ITEM DESCRIPTION]],'FEB23'!E:E)</f>
        <v>0</v>
      </c>
      <c r="I76" s="37">
        <f>SUMIF('MAR23'!D:D,Table10[[#This Row],[ITEM DESCRIPTION]],'MAR23'!E:E)</f>
        <v>0</v>
      </c>
      <c r="J76" s="37">
        <f>SUMIF('APR23'!D:D,Table10[[#This Row],[ITEM DESCRIPTION]],'APR23'!E:E)</f>
        <v>0</v>
      </c>
      <c r="K76" s="37">
        <f>SUMIF('MAY23'!D:D,Table10[[#This Row],[ITEM DESCRIPTION]],'MAY23'!E:E)</f>
        <v>0</v>
      </c>
      <c r="L76" s="37">
        <f>SUMIF(JUNE23!D:D,Table10[[#This Row],[ITEM DESCRIPTION]],JUNE23!E:E)</f>
        <v>0</v>
      </c>
      <c r="M76" s="37">
        <f>SUMIF(JULY23!D:D,Table10[[#This Row],[ITEM DESCRIPTION]],JULY23!E:E)</f>
        <v>0</v>
      </c>
      <c r="N76" s="37">
        <f>SUMIF('AUG23'!D:D,Table10[[#This Row],[ITEM DESCRIPTION]],'AUG23'!E:E)</f>
        <v>0</v>
      </c>
      <c r="O76" s="37">
        <f>SUMIF(SEPT23!D:D,Table10[[#This Row],[ITEM DESCRIPTION]],SEPT23!E:E)</f>
        <v>0</v>
      </c>
      <c r="P76" s="37">
        <f>SUMIF('OCT23'!D:D,Table10[[#This Row],[ITEM DESCRIPTION]],'OCT23'!E:E)</f>
        <v>0</v>
      </c>
      <c r="Q76" s="37">
        <f>SUMIF('NOV23'!D:D,Table10[[#This Row],[ITEM DESCRIPTION]],'NOV23'!E:E)</f>
        <v>0</v>
      </c>
      <c r="R76" s="37">
        <f>SUMIF('DEC23'!D:D,Table10[[#This Row],[ITEM DESCRIPTION]],'DEC23'!E:E)</f>
        <v>0</v>
      </c>
      <c r="S76" s="37">
        <f>SUM(Table10[[#This Row],[JAN]:[DEC]])</f>
        <v>0</v>
      </c>
      <c r="T76" s="37">
        <f>SUMIF(PURCHASE!D:D,Inventory!B76,PURCHASE!E:E)</f>
        <v>0</v>
      </c>
      <c r="U76" s="37"/>
      <c r="V76" s="37"/>
      <c r="W76" s="37"/>
      <c r="X76" s="38"/>
    </row>
    <row r="77" spans="1:24" ht="18.75" x14ac:dyDescent="0.25">
      <c r="A77" s="48" t="s">
        <v>491</v>
      </c>
      <c r="B77" s="46" t="s">
        <v>544</v>
      </c>
      <c r="C77" s="37"/>
      <c r="D77" s="37"/>
      <c r="E77" s="37"/>
      <c r="F77" s="37"/>
      <c r="G77" s="37">
        <f>SUMIF('JAN23'!D:D,Table10[[#This Row],[ITEM DESCRIPTION]],'JAN23'!E:E)</f>
        <v>0</v>
      </c>
      <c r="H77" s="37">
        <f>SUMIF('FEB23'!D:D,Table10[[#This Row],[ITEM DESCRIPTION]],'FEB23'!E:E)</f>
        <v>0</v>
      </c>
      <c r="I77" s="37">
        <f>SUMIF('MAR23'!D:D,Table10[[#This Row],[ITEM DESCRIPTION]],'MAR23'!E:E)</f>
        <v>0</v>
      </c>
      <c r="J77" s="37">
        <f>SUMIF('APR23'!D:D,Table10[[#This Row],[ITEM DESCRIPTION]],'APR23'!E:E)</f>
        <v>0</v>
      </c>
      <c r="K77" s="37">
        <f>SUMIF('MAY23'!D:D,Table10[[#This Row],[ITEM DESCRIPTION]],'MAY23'!E:E)</f>
        <v>0</v>
      </c>
      <c r="L77" s="37">
        <f>SUMIF(JUNE23!D:D,Table10[[#This Row],[ITEM DESCRIPTION]],JUNE23!E:E)</f>
        <v>0</v>
      </c>
      <c r="M77" s="37">
        <f>SUMIF(JULY23!D:D,Table10[[#This Row],[ITEM DESCRIPTION]],JULY23!E:E)</f>
        <v>0</v>
      </c>
      <c r="N77" s="37">
        <f>SUMIF('AUG23'!D:D,Table10[[#This Row],[ITEM DESCRIPTION]],'AUG23'!E:E)</f>
        <v>0</v>
      </c>
      <c r="O77" s="37">
        <f>SUMIF(SEPT23!D:D,Table10[[#This Row],[ITEM DESCRIPTION]],SEPT23!E:E)</f>
        <v>0</v>
      </c>
      <c r="P77" s="37">
        <f>SUMIF('OCT23'!D:D,Table10[[#This Row],[ITEM DESCRIPTION]],'OCT23'!E:E)</f>
        <v>0</v>
      </c>
      <c r="Q77" s="37">
        <f>SUMIF('NOV23'!D:D,Table10[[#This Row],[ITEM DESCRIPTION]],'NOV23'!E:E)</f>
        <v>0</v>
      </c>
      <c r="R77" s="37">
        <f>SUMIF('DEC23'!D:D,Table10[[#This Row],[ITEM DESCRIPTION]],'DEC23'!E:E)</f>
        <v>0</v>
      </c>
      <c r="S77" s="37">
        <f>SUM(Table10[[#This Row],[JAN]:[DEC]])</f>
        <v>0</v>
      </c>
      <c r="T77" s="37">
        <f>SUMIF(PURCHASE!D:D,Inventory!B77,PURCHASE!E:E)</f>
        <v>0</v>
      </c>
      <c r="U77" s="37"/>
      <c r="V77" s="37"/>
      <c r="W77" s="37"/>
      <c r="X77" s="38"/>
    </row>
    <row r="78" spans="1:24" ht="18.75" x14ac:dyDescent="0.25">
      <c r="A78" s="48" t="s">
        <v>492</v>
      </c>
      <c r="B78" s="46" t="s">
        <v>556</v>
      </c>
      <c r="C78" s="37"/>
      <c r="D78" s="37"/>
      <c r="E78" s="37"/>
      <c r="F78" s="37"/>
      <c r="G78" s="37">
        <f>SUMIF('JAN23'!D:D,Table10[[#This Row],[ITEM DESCRIPTION]],'JAN23'!E:E)</f>
        <v>0</v>
      </c>
      <c r="H78" s="37">
        <f>SUMIF('FEB23'!D:D,Table10[[#This Row],[ITEM DESCRIPTION]],'FEB23'!E:E)</f>
        <v>0</v>
      </c>
      <c r="I78" s="37">
        <f>SUMIF('MAR23'!D:D,Table10[[#This Row],[ITEM DESCRIPTION]],'MAR23'!E:E)</f>
        <v>0</v>
      </c>
      <c r="J78" s="37">
        <f>SUMIF('APR23'!D:D,Table10[[#This Row],[ITEM DESCRIPTION]],'APR23'!E:E)</f>
        <v>0</v>
      </c>
      <c r="K78" s="37">
        <f>SUMIF('MAY23'!D:D,Table10[[#This Row],[ITEM DESCRIPTION]],'MAY23'!E:E)</f>
        <v>0</v>
      </c>
      <c r="L78" s="37">
        <f>SUMIF(JUNE23!D:D,Table10[[#This Row],[ITEM DESCRIPTION]],JUNE23!E:E)</f>
        <v>0</v>
      </c>
      <c r="M78" s="37">
        <f>SUMIF(JULY23!D:D,Table10[[#This Row],[ITEM DESCRIPTION]],JULY23!E:E)</f>
        <v>0</v>
      </c>
      <c r="N78" s="37">
        <f>SUMIF('AUG23'!D:D,Table10[[#This Row],[ITEM DESCRIPTION]],'AUG23'!E:E)</f>
        <v>0</v>
      </c>
      <c r="O78" s="37">
        <f>SUMIF(SEPT23!D:D,Table10[[#This Row],[ITEM DESCRIPTION]],SEPT23!E:E)</f>
        <v>0</v>
      </c>
      <c r="P78" s="37">
        <f>SUMIF('OCT23'!D:D,Table10[[#This Row],[ITEM DESCRIPTION]],'OCT23'!E:E)</f>
        <v>0</v>
      </c>
      <c r="Q78" s="37">
        <f>SUMIF('NOV23'!D:D,Table10[[#This Row],[ITEM DESCRIPTION]],'NOV23'!E:E)</f>
        <v>0</v>
      </c>
      <c r="R78" s="37">
        <f>SUMIF('DEC23'!D:D,Table10[[#This Row],[ITEM DESCRIPTION]],'DEC23'!E:E)</f>
        <v>0</v>
      </c>
      <c r="S78" s="37">
        <f>SUM(Table10[[#This Row],[JAN]:[DEC]])</f>
        <v>0</v>
      </c>
      <c r="T78" s="37">
        <f>SUMIF(PURCHASE!D:D,Inventory!B78,PURCHASE!E:E)</f>
        <v>0</v>
      </c>
      <c r="U78" s="37"/>
      <c r="V78" s="37"/>
      <c r="W78" s="37"/>
      <c r="X78" s="38"/>
    </row>
    <row r="79" spans="1:24" ht="18.75" x14ac:dyDescent="0.25">
      <c r="A79" s="48" t="s">
        <v>493</v>
      </c>
      <c r="B79" s="46" t="s">
        <v>555</v>
      </c>
      <c r="C79" s="37"/>
      <c r="D79" s="37"/>
      <c r="E79" s="37"/>
      <c r="F79" s="37"/>
      <c r="G79" s="37">
        <f>SUMIF('JAN23'!D:D,Table10[[#This Row],[ITEM DESCRIPTION]],'JAN23'!E:E)</f>
        <v>0</v>
      </c>
      <c r="H79" s="37">
        <f>SUMIF('FEB23'!D:D,Table10[[#This Row],[ITEM DESCRIPTION]],'FEB23'!E:E)</f>
        <v>0</v>
      </c>
      <c r="I79" s="37">
        <f>SUMIF('MAR23'!D:D,Table10[[#This Row],[ITEM DESCRIPTION]],'MAR23'!E:E)</f>
        <v>0</v>
      </c>
      <c r="J79" s="37">
        <f>SUMIF('APR23'!D:D,Table10[[#This Row],[ITEM DESCRIPTION]],'APR23'!E:E)</f>
        <v>0</v>
      </c>
      <c r="K79" s="37">
        <f>SUMIF('MAY23'!D:D,Table10[[#This Row],[ITEM DESCRIPTION]],'MAY23'!E:E)</f>
        <v>0</v>
      </c>
      <c r="L79" s="37">
        <f>SUMIF(JUNE23!D:D,Table10[[#This Row],[ITEM DESCRIPTION]],JUNE23!E:E)</f>
        <v>0</v>
      </c>
      <c r="M79" s="37">
        <f>SUMIF(JULY23!D:D,Table10[[#This Row],[ITEM DESCRIPTION]],JULY23!E:E)</f>
        <v>0</v>
      </c>
      <c r="N79" s="37">
        <f>SUMIF('AUG23'!D:D,Table10[[#This Row],[ITEM DESCRIPTION]],'AUG23'!E:E)</f>
        <v>0</v>
      </c>
      <c r="O79" s="37">
        <f>SUMIF(SEPT23!D:D,Table10[[#This Row],[ITEM DESCRIPTION]],SEPT23!E:E)</f>
        <v>0</v>
      </c>
      <c r="P79" s="37">
        <f>SUMIF('OCT23'!D:D,Table10[[#This Row],[ITEM DESCRIPTION]],'OCT23'!E:E)</f>
        <v>0</v>
      </c>
      <c r="Q79" s="37">
        <f>SUMIF('NOV23'!D:D,Table10[[#This Row],[ITEM DESCRIPTION]],'NOV23'!E:E)</f>
        <v>0</v>
      </c>
      <c r="R79" s="37">
        <f>SUMIF('DEC23'!D:D,Table10[[#This Row],[ITEM DESCRIPTION]],'DEC23'!E:E)</f>
        <v>0</v>
      </c>
      <c r="S79" s="37">
        <f>SUM(Table10[[#This Row],[JAN]:[DEC]])</f>
        <v>0</v>
      </c>
      <c r="T79" s="37">
        <f>SUMIF(PURCHASE!D:D,Inventory!B79,PURCHASE!E:E)</f>
        <v>0</v>
      </c>
      <c r="U79" s="37"/>
      <c r="V79" s="37"/>
      <c r="W79" s="37"/>
      <c r="X79" s="38"/>
    </row>
    <row r="80" spans="1:24" ht="18.75" x14ac:dyDescent="0.25">
      <c r="A80" s="48" t="s">
        <v>494</v>
      </c>
      <c r="B80" s="46" t="s">
        <v>554</v>
      </c>
      <c r="C80" s="37"/>
      <c r="D80" s="37"/>
      <c r="E80" s="37"/>
      <c r="F80" s="37"/>
      <c r="G80" s="37">
        <f>SUMIF('JAN23'!D:D,Table10[[#This Row],[ITEM DESCRIPTION]],'JAN23'!E:E)</f>
        <v>0</v>
      </c>
      <c r="H80" s="37">
        <f>SUMIF('FEB23'!D:D,Table10[[#This Row],[ITEM DESCRIPTION]],'FEB23'!E:E)</f>
        <v>0</v>
      </c>
      <c r="I80" s="37">
        <f>SUMIF('MAR23'!D:D,Table10[[#This Row],[ITEM DESCRIPTION]],'MAR23'!E:E)</f>
        <v>0</v>
      </c>
      <c r="J80" s="37">
        <f>SUMIF('APR23'!D:D,Table10[[#This Row],[ITEM DESCRIPTION]],'APR23'!E:E)</f>
        <v>0</v>
      </c>
      <c r="K80" s="37">
        <f>SUMIF('MAY23'!D:D,Table10[[#This Row],[ITEM DESCRIPTION]],'MAY23'!E:E)</f>
        <v>0</v>
      </c>
      <c r="L80" s="37">
        <f>SUMIF(JUNE23!D:D,Table10[[#This Row],[ITEM DESCRIPTION]],JUNE23!E:E)</f>
        <v>0</v>
      </c>
      <c r="M80" s="37">
        <f>SUMIF(JULY23!D:D,Table10[[#This Row],[ITEM DESCRIPTION]],JULY23!E:E)</f>
        <v>0</v>
      </c>
      <c r="N80" s="37">
        <f>SUMIF('AUG23'!D:D,Table10[[#This Row],[ITEM DESCRIPTION]],'AUG23'!E:E)</f>
        <v>0</v>
      </c>
      <c r="O80" s="37">
        <f>SUMIF(SEPT23!D:D,Table10[[#This Row],[ITEM DESCRIPTION]],SEPT23!E:E)</f>
        <v>0</v>
      </c>
      <c r="P80" s="37">
        <f>SUMIF('OCT23'!D:D,Table10[[#This Row],[ITEM DESCRIPTION]],'OCT23'!E:E)</f>
        <v>0</v>
      </c>
      <c r="Q80" s="37">
        <f>SUMIF('NOV23'!D:D,Table10[[#This Row],[ITEM DESCRIPTION]],'NOV23'!E:E)</f>
        <v>0</v>
      </c>
      <c r="R80" s="37">
        <f>SUMIF('DEC23'!D:D,Table10[[#This Row],[ITEM DESCRIPTION]],'DEC23'!E:E)</f>
        <v>0</v>
      </c>
      <c r="S80" s="37">
        <f>SUM(Table10[[#This Row],[JAN]:[DEC]])</f>
        <v>0</v>
      </c>
      <c r="T80" s="37">
        <f>SUMIF(PURCHASE!D:D,Inventory!B80,PURCHASE!E:E)</f>
        <v>0</v>
      </c>
      <c r="U80" s="37"/>
      <c r="V80" s="37"/>
      <c r="W80" s="37"/>
      <c r="X80" s="38"/>
    </row>
    <row r="81" spans="1:24" ht="18.75" x14ac:dyDescent="0.25">
      <c r="A81" s="48" t="s">
        <v>495</v>
      </c>
      <c r="B81" s="46" t="s">
        <v>550</v>
      </c>
      <c r="C81" s="37"/>
      <c r="D81" s="37"/>
      <c r="E81" s="37"/>
      <c r="F81" s="37"/>
      <c r="G81" s="37">
        <f>SUMIF('JAN23'!D:D,Table10[[#This Row],[ITEM DESCRIPTION]],'JAN23'!E:E)</f>
        <v>0</v>
      </c>
      <c r="H81" s="37">
        <f>SUMIF('FEB23'!D:D,Table10[[#This Row],[ITEM DESCRIPTION]],'FEB23'!E:E)</f>
        <v>0</v>
      </c>
      <c r="I81" s="37">
        <f>SUMIF('MAR23'!D:D,Table10[[#This Row],[ITEM DESCRIPTION]],'MAR23'!E:E)</f>
        <v>0</v>
      </c>
      <c r="J81" s="37">
        <f>SUMIF('APR23'!D:D,Table10[[#This Row],[ITEM DESCRIPTION]],'APR23'!E:E)</f>
        <v>0</v>
      </c>
      <c r="K81" s="37">
        <f>SUMIF('MAY23'!D:D,Table10[[#This Row],[ITEM DESCRIPTION]],'MAY23'!E:E)</f>
        <v>0</v>
      </c>
      <c r="L81" s="37">
        <f>SUMIF(JUNE23!D:D,Table10[[#This Row],[ITEM DESCRIPTION]],JUNE23!E:E)</f>
        <v>0</v>
      </c>
      <c r="M81" s="37">
        <f>SUMIF(JULY23!D:D,Table10[[#This Row],[ITEM DESCRIPTION]],JULY23!E:E)</f>
        <v>0</v>
      </c>
      <c r="N81" s="37">
        <f>SUMIF('AUG23'!D:D,Table10[[#This Row],[ITEM DESCRIPTION]],'AUG23'!E:E)</f>
        <v>0</v>
      </c>
      <c r="O81" s="37">
        <f>SUMIF(SEPT23!D:D,Table10[[#This Row],[ITEM DESCRIPTION]],SEPT23!E:E)</f>
        <v>0</v>
      </c>
      <c r="P81" s="37">
        <f>SUMIF('OCT23'!D:D,Table10[[#This Row],[ITEM DESCRIPTION]],'OCT23'!E:E)</f>
        <v>0</v>
      </c>
      <c r="Q81" s="37">
        <f>SUMIF('NOV23'!D:D,Table10[[#This Row],[ITEM DESCRIPTION]],'NOV23'!E:E)</f>
        <v>0</v>
      </c>
      <c r="R81" s="37">
        <f>SUMIF('DEC23'!D:D,Table10[[#This Row],[ITEM DESCRIPTION]],'DEC23'!E:E)</f>
        <v>0</v>
      </c>
      <c r="S81" s="37">
        <f>SUM(Table10[[#This Row],[JAN]:[DEC]])</f>
        <v>0</v>
      </c>
      <c r="T81" s="37">
        <f>SUMIF(PURCHASE!D:D,Inventory!B81,PURCHASE!E:E)</f>
        <v>0</v>
      </c>
      <c r="U81" s="37"/>
      <c r="V81" s="37"/>
      <c r="W81" s="37"/>
      <c r="X81" s="38"/>
    </row>
    <row r="82" spans="1:24" ht="18.75" x14ac:dyDescent="0.25">
      <c r="A82" s="48" t="s">
        <v>496</v>
      </c>
      <c r="B82" s="46" t="s">
        <v>551</v>
      </c>
      <c r="C82" s="37"/>
      <c r="D82" s="37"/>
      <c r="E82" s="37"/>
      <c r="F82" s="37"/>
      <c r="G82" s="37">
        <f>SUMIF('JAN23'!D:D,Table10[[#This Row],[ITEM DESCRIPTION]],'JAN23'!E:E)</f>
        <v>0</v>
      </c>
      <c r="H82" s="37">
        <f>SUMIF('FEB23'!D:D,Table10[[#This Row],[ITEM DESCRIPTION]],'FEB23'!E:E)</f>
        <v>0</v>
      </c>
      <c r="I82" s="37">
        <f>SUMIF('MAR23'!D:D,Table10[[#This Row],[ITEM DESCRIPTION]],'MAR23'!E:E)</f>
        <v>0</v>
      </c>
      <c r="J82" s="37">
        <f>SUMIF('APR23'!D:D,Table10[[#This Row],[ITEM DESCRIPTION]],'APR23'!E:E)</f>
        <v>0</v>
      </c>
      <c r="K82" s="37">
        <f>SUMIF('MAY23'!D:D,Table10[[#This Row],[ITEM DESCRIPTION]],'MAY23'!E:E)</f>
        <v>0</v>
      </c>
      <c r="L82" s="37">
        <f>SUMIF(JUNE23!D:D,Table10[[#This Row],[ITEM DESCRIPTION]],JUNE23!E:E)</f>
        <v>0</v>
      </c>
      <c r="M82" s="37">
        <f>SUMIF(JULY23!D:D,Table10[[#This Row],[ITEM DESCRIPTION]],JULY23!E:E)</f>
        <v>0</v>
      </c>
      <c r="N82" s="37">
        <f>SUMIF('AUG23'!D:D,Table10[[#This Row],[ITEM DESCRIPTION]],'AUG23'!E:E)</f>
        <v>0</v>
      </c>
      <c r="O82" s="37">
        <f>SUMIF(SEPT23!D:D,Table10[[#This Row],[ITEM DESCRIPTION]],SEPT23!E:E)</f>
        <v>0</v>
      </c>
      <c r="P82" s="37">
        <f>SUMIF('OCT23'!D:D,Table10[[#This Row],[ITEM DESCRIPTION]],'OCT23'!E:E)</f>
        <v>0</v>
      </c>
      <c r="Q82" s="37">
        <f>SUMIF('NOV23'!D:D,Table10[[#This Row],[ITEM DESCRIPTION]],'NOV23'!E:E)</f>
        <v>0</v>
      </c>
      <c r="R82" s="37">
        <f>SUMIF('DEC23'!D:D,Table10[[#This Row],[ITEM DESCRIPTION]],'DEC23'!E:E)</f>
        <v>0</v>
      </c>
      <c r="S82" s="37">
        <f>SUM(Table10[[#This Row],[JAN]:[DEC]])</f>
        <v>0</v>
      </c>
      <c r="T82" s="37">
        <f>SUMIF(PURCHASE!D:D,Inventory!B82,PURCHASE!E:E)</f>
        <v>0</v>
      </c>
      <c r="U82" s="37"/>
      <c r="V82" s="37"/>
      <c r="W82" s="37"/>
      <c r="X82" s="38"/>
    </row>
    <row r="83" spans="1:24" ht="18.75" x14ac:dyDescent="0.25">
      <c r="A83" s="48" t="s">
        <v>497</v>
      </c>
      <c r="B83" s="46" t="s">
        <v>552</v>
      </c>
      <c r="C83" s="37"/>
      <c r="D83" s="37"/>
      <c r="E83" s="37"/>
      <c r="F83" s="37"/>
      <c r="G83" s="37">
        <f>SUMIF('JAN23'!D:D,Table10[[#This Row],[ITEM DESCRIPTION]],'JAN23'!E:E)</f>
        <v>0</v>
      </c>
      <c r="H83" s="37">
        <f>SUMIF('FEB23'!D:D,Table10[[#This Row],[ITEM DESCRIPTION]],'FEB23'!E:E)</f>
        <v>0</v>
      </c>
      <c r="I83" s="37">
        <f>SUMIF('MAR23'!D:D,Table10[[#This Row],[ITEM DESCRIPTION]],'MAR23'!E:E)</f>
        <v>0</v>
      </c>
      <c r="J83" s="37">
        <f>SUMIF('APR23'!D:D,Table10[[#This Row],[ITEM DESCRIPTION]],'APR23'!E:E)</f>
        <v>0</v>
      </c>
      <c r="K83" s="37">
        <f>SUMIF('MAY23'!D:D,Table10[[#This Row],[ITEM DESCRIPTION]],'MAY23'!E:E)</f>
        <v>0</v>
      </c>
      <c r="L83" s="37">
        <f>SUMIF(JUNE23!D:D,Table10[[#This Row],[ITEM DESCRIPTION]],JUNE23!E:E)</f>
        <v>0</v>
      </c>
      <c r="M83" s="37">
        <f>SUMIF(JULY23!D:D,Table10[[#This Row],[ITEM DESCRIPTION]],JULY23!E:E)</f>
        <v>0</v>
      </c>
      <c r="N83" s="37">
        <f>SUMIF('AUG23'!D:D,Table10[[#This Row],[ITEM DESCRIPTION]],'AUG23'!E:E)</f>
        <v>0</v>
      </c>
      <c r="O83" s="37">
        <f>SUMIF(SEPT23!D:D,Table10[[#This Row],[ITEM DESCRIPTION]],SEPT23!E:E)</f>
        <v>0</v>
      </c>
      <c r="P83" s="37">
        <f>SUMIF('OCT23'!D:D,Table10[[#This Row],[ITEM DESCRIPTION]],'OCT23'!E:E)</f>
        <v>0</v>
      </c>
      <c r="Q83" s="37">
        <f>SUMIF('NOV23'!D:D,Table10[[#This Row],[ITEM DESCRIPTION]],'NOV23'!E:E)</f>
        <v>0</v>
      </c>
      <c r="R83" s="37">
        <f>SUMIF('DEC23'!D:D,Table10[[#This Row],[ITEM DESCRIPTION]],'DEC23'!E:E)</f>
        <v>0</v>
      </c>
      <c r="S83" s="37">
        <f>SUM(Table10[[#This Row],[JAN]:[DEC]])</f>
        <v>0</v>
      </c>
      <c r="T83" s="37">
        <f>SUMIF(PURCHASE!D:D,Inventory!B83,PURCHASE!E:E)</f>
        <v>0</v>
      </c>
      <c r="U83" s="37"/>
      <c r="V83" s="37"/>
      <c r="W83" s="37"/>
      <c r="X83" s="38"/>
    </row>
    <row r="84" spans="1:24" ht="18.75" x14ac:dyDescent="0.25">
      <c r="A84" s="48" t="s">
        <v>498</v>
      </c>
      <c r="B84" s="46" t="s">
        <v>549</v>
      </c>
      <c r="C84" s="37"/>
      <c r="D84" s="37"/>
      <c r="E84" s="37"/>
      <c r="F84" s="37"/>
      <c r="G84" s="37">
        <f>SUMIF('JAN23'!D:D,Table10[[#This Row],[ITEM DESCRIPTION]],'JAN23'!E:E)</f>
        <v>0</v>
      </c>
      <c r="H84" s="37">
        <f>SUMIF('FEB23'!D:D,Table10[[#This Row],[ITEM DESCRIPTION]],'FEB23'!E:E)</f>
        <v>0</v>
      </c>
      <c r="I84" s="37">
        <f>SUMIF('MAR23'!D:D,Table10[[#This Row],[ITEM DESCRIPTION]],'MAR23'!E:E)</f>
        <v>0</v>
      </c>
      <c r="J84" s="37">
        <f>SUMIF('APR23'!D:D,Table10[[#This Row],[ITEM DESCRIPTION]],'APR23'!E:E)</f>
        <v>0</v>
      </c>
      <c r="K84" s="37">
        <f>SUMIF('MAY23'!D:D,Table10[[#This Row],[ITEM DESCRIPTION]],'MAY23'!E:E)</f>
        <v>0</v>
      </c>
      <c r="L84" s="37">
        <f>SUMIF(JUNE23!D:D,Table10[[#This Row],[ITEM DESCRIPTION]],JUNE23!E:E)</f>
        <v>0</v>
      </c>
      <c r="M84" s="37">
        <f>SUMIF(JULY23!D:D,Table10[[#This Row],[ITEM DESCRIPTION]],JULY23!E:E)</f>
        <v>0</v>
      </c>
      <c r="N84" s="37">
        <f>SUMIF('AUG23'!D:D,Table10[[#This Row],[ITEM DESCRIPTION]],'AUG23'!E:E)</f>
        <v>0</v>
      </c>
      <c r="O84" s="37">
        <f>SUMIF(SEPT23!D:D,Table10[[#This Row],[ITEM DESCRIPTION]],SEPT23!E:E)</f>
        <v>0</v>
      </c>
      <c r="P84" s="37">
        <f>SUMIF('OCT23'!D:D,Table10[[#This Row],[ITEM DESCRIPTION]],'OCT23'!E:E)</f>
        <v>0</v>
      </c>
      <c r="Q84" s="37">
        <f>SUMIF('NOV23'!D:D,Table10[[#This Row],[ITEM DESCRIPTION]],'NOV23'!E:E)</f>
        <v>0</v>
      </c>
      <c r="R84" s="37">
        <f>SUMIF('DEC23'!D:D,Table10[[#This Row],[ITEM DESCRIPTION]],'DEC23'!E:E)</f>
        <v>0</v>
      </c>
      <c r="S84" s="37">
        <f>SUM(Table10[[#This Row],[JAN]:[DEC]])</f>
        <v>0</v>
      </c>
      <c r="T84" s="37">
        <f>SUMIF(PURCHASE!D:D,Inventory!B84,PURCHASE!E:E)</f>
        <v>0</v>
      </c>
      <c r="U84" s="37"/>
      <c r="V84" s="37"/>
      <c r="W84" s="37"/>
      <c r="X84" s="38"/>
    </row>
    <row r="85" spans="1:24" ht="18.75" x14ac:dyDescent="0.25">
      <c r="A85" s="48" t="s">
        <v>499</v>
      </c>
      <c r="B85" s="46" t="s">
        <v>548</v>
      </c>
      <c r="C85" s="37"/>
      <c r="D85" s="37"/>
      <c r="E85" s="37"/>
      <c r="F85" s="37"/>
      <c r="G85" s="37">
        <f>SUMIF('JAN23'!D:D,Table10[[#This Row],[ITEM DESCRIPTION]],'JAN23'!E:E)</f>
        <v>0</v>
      </c>
      <c r="H85" s="37">
        <f>SUMIF('FEB23'!D:D,Table10[[#This Row],[ITEM DESCRIPTION]],'FEB23'!E:E)</f>
        <v>0</v>
      </c>
      <c r="I85" s="37">
        <f>SUMIF('MAR23'!D:D,Table10[[#This Row],[ITEM DESCRIPTION]],'MAR23'!E:E)</f>
        <v>0</v>
      </c>
      <c r="J85" s="37">
        <f>SUMIF('APR23'!D:D,Table10[[#This Row],[ITEM DESCRIPTION]],'APR23'!E:E)</f>
        <v>0</v>
      </c>
      <c r="K85" s="37">
        <f>SUMIF('MAY23'!D:D,Table10[[#This Row],[ITEM DESCRIPTION]],'MAY23'!E:E)</f>
        <v>0</v>
      </c>
      <c r="L85" s="37">
        <f>SUMIF(JUNE23!D:D,Table10[[#This Row],[ITEM DESCRIPTION]],JUNE23!E:E)</f>
        <v>0</v>
      </c>
      <c r="M85" s="37">
        <f>SUMIF(JULY23!D:D,Table10[[#This Row],[ITEM DESCRIPTION]],JULY23!E:E)</f>
        <v>0</v>
      </c>
      <c r="N85" s="37">
        <f>SUMIF('AUG23'!D:D,Table10[[#This Row],[ITEM DESCRIPTION]],'AUG23'!E:E)</f>
        <v>0</v>
      </c>
      <c r="O85" s="37">
        <f>SUMIF(SEPT23!D:D,Table10[[#This Row],[ITEM DESCRIPTION]],SEPT23!E:E)</f>
        <v>0</v>
      </c>
      <c r="P85" s="37">
        <f>SUMIF('OCT23'!D:D,Table10[[#This Row],[ITEM DESCRIPTION]],'OCT23'!E:E)</f>
        <v>0</v>
      </c>
      <c r="Q85" s="37">
        <f>SUMIF('NOV23'!D:D,Table10[[#This Row],[ITEM DESCRIPTION]],'NOV23'!E:E)</f>
        <v>0</v>
      </c>
      <c r="R85" s="37">
        <f>SUMIF('DEC23'!D:D,Table10[[#This Row],[ITEM DESCRIPTION]],'DEC23'!E:E)</f>
        <v>0</v>
      </c>
      <c r="S85" s="37">
        <f>SUM(Table10[[#This Row],[JAN]:[DEC]])</f>
        <v>0</v>
      </c>
      <c r="T85" s="37">
        <f>SUMIF(PURCHASE!D:D,Inventory!B85,PURCHASE!E:E)</f>
        <v>0</v>
      </c>
      <c r="U85" s="37"/>
      <c r="V85" s="37"/>
      <c r="W85" s="37"/>
      <c r="X85" s="38"/>
    </row>
    <row r="86" spans="1:24" ht="18.75" x14ac:dyDescent="0.25">
      <c r="A86" s="48" t="s">
        <v>500</v>
      </c>
      <c r="B86" s="46" t="s">
        <v>547</v>
      </c>
      <c r="C86" s="37"/>
      <c r="D86" s="37"/>
      <c r="E86" s="37"/>
      <c r="F86" s="37"/>
      <c r="G86" s="37">
        <f>SUMIF('JAN23'!D:D,Table10[[#This Row],[ITEM DESCRIPTION]],'JAN23'!E:E)</f>
        <v>0</v>
      </c>
      <c r="H86" s="37">
        <f>SUMIF('FEB23'!D:D,Table10[[#This Row],[ITEM DESCRIPTION]],'FEB23'!E:E)</f>
        <v>0</v>
      </c>
      <c r="I86" s="37">
        <f>SUMIF('MAR23'!D:D,Table10[[#This Row],[ITEM DESCRIPTION]],'MAR23'!E:E)</f>
        <v>0</v>
      </c>
      <c r="J86" s="37">
        <f>SUMIF('APR23'!D:D,Table10[[#This Row],[ITEM DESCRIPTION]],'APR23'!E:E)</f>
        <v>0</v>
      </c>
      <c r="K86" s="37">
        <f>SUMIF('MAY23'!D:D,Table10[[#This Row],[ITEM DESCRIPTION]],'MAY23'!E:E)</f>
        <v>0</v>
      </c>
      <c r="L86" s="37">
        <f>SUMIF(JUNE23!D:D,Table10[[#This Row],[ITEM DESCRIPTION]],JUNE23!E:E)</f>
        <v>0</v>
      </c>
      <c r="M86" s="37">
        <f>SUMIF(JULY23!D:D,Table10[[#This Row],[ITEM DESCRIPTION]],JULY23!E:E)</f>
        <v>0</v>
      </c>
      <c r="N86" s="37">
        <f>SUMIF('AUG23'!D:D,Table10[[#This Row],[ITEM DESCRIPTION]],'AUG23'!E:E)</f>
        <v>0</v>
      </c>
      <c r="O86" s="37">
        <f>SUMIF(SEPT23!D:D,Table10[[#This Row],[ITEM DESCRIPTION]],SEPT23!E:E)</f>
        <v>0</v>
      </c>
      <c r="P86" s="37">
        <f>SUMIF('OCT23'!D:D,Table10[[#This Row],[ITEM DESCRIPTION]],'OCT23'!E:E)</f>
        <v>0</v>
      </c>
      <c r="Q86" s="37">
        <f>SUMIF('NOV23'!D:D,Table10[[#This Row],[ITEM DESCRIPTION]],'NOV23'!E:E)</f>
        <v>0</v>
      </c>
      <c r="R86" s="37">
        <f>SUMIF('DEC23'!D:D,Table10[[#This Row],[ITEM DESCRIPTION]],'DEC23'!E:E)</f>
        <v>0</v>
      </c>
      <c r="S86" s="37">
        <f>SUM(Table10[[#This Row],[JAN]:[DEC]])</f>
        <v>0</v>
      </c>
      <c r="T86" s="37">
        <f>SUMIF(PURCHASE!D:D,Inventory!B86,PURCHASE!E:E)</f>
        <v>0</v>
      </c>
      <c r="U86" s="37"/>
      <c r="V86" s="37"/>
      <c r="W86" s="37"/>
      <c r="X86" s="38"/>
    </row>
    <row r="87" spans="1:24" ht="18.75" x14ac:dyDescent="0.25">
      <c r="A87" s="48" t="s">
        <v>501</v>
      </c>
      <c r="B87" s="46" t="s">
        <v>553</v>
      </c>
      <c r="C87" s="37"/>
      <c r="D87" s="37"/>
      <c r="E87" s="37"/>
      <c r="F87" s="37"/>
      <c r="G87" s="37">
        <f>SUMIF('JAN23'!D:D,Table10[[#This Row],[ITEM DESCRIPTION]],'JAN23'!E:E)</f>
        <v>0</v>
      </c>
      <c r="H87" s="37">
        <f>SUMIF('FEB23'!D:D,Table10[[#This Row],[ITEM DESCRIPTION]],'FEB23'!E:E)</f>
        <v>0</v>
      </c>
      <c r="I87" s="37">
        <f>SUMIF('MAR23'!D:D,Table10[[#This Row],[ITEM DESCRIPTION]],'MAR23'!E:E)</f>
        <v>0</v>
      </c>
      <c r="J87" s="37">
        <f>SUMIF('APR23'!D:D,Table10[[#This Row],[ITEM DESCRIPTION]],'APR23'!E:E)</f>
        <v>0</v>
      </c>
      <c r="K87" s="37">
        <f>SUMIF('MAY23'!D:D,Table10[[#This Row],[ITEM DESCRIPTION]],'MAY23'!E:E)</f>
        <v>0</v>
      </c>
      <c r="L87" s="37">
        <f>SUMIF(JUNE23!D:D,Table10[[#This Row],[ITEM DESCRIPTION]],JUNE23!E:E)</f>
        <v>0</v>
      </c>
      <c r="M87" s="37">
        <f>SUMIF(JULY23!D:D,Table10[[#This Row],[ITEM DESCRIPTION]],JULY23!E:E)</f>
        <v>0</v>
      </c>
      <c r="N87" s="37">
        <f>SUMIF('AUG23'!D:D,Table10[[#This Row],[ITEM DESCRIPTION]],'AUG23'!E:E)</f>
        <v>0</v>
      </c>
      <c r="O87" s="37">
        <f>SUMIF(SEPT23!D:D,Table10[[#This Row],[ITEM DESCRIPTION]],SEPT23!E:E)</f>
        <v>0</v>
      </c>
      <c r="P87" s="37">
        <f>SUMIF('OCT23'!D:D,Table10[[#This Row],[ITEM DESCRIPTION]],'OCT23'!E:E)</f>
        <v>0</v>
      </c>
      <c r="Q87" s="37">
        <f>SUMIF('NOV23'!D:D,Table10[[#This Row],[ITEM DESCRIPTION]],'NOV23'!E:E)</f>
        <v>0</v>
      </c>
      <c r="R87" s="37">
        <f>SUMIF('DEC23'!D:D,Table10[[#This Row],[ITEM DESCRIPTION]],'DEC23'!E:E)</f>
        <v>0</v>
      </c>
      <c r="S87" s="37">
        <f>SUM(Table10[[#This Row],[JAN]:[DEC]])</f>
        <v>0</v>
      </c>
      <c r="T87" s="37">
        <f>SUMIF(PURCHASE!D:D,Inventory!B87,PURCHASE!E:E)</f>
        <v>0</v>
      </c>
      <c r="U87" s="37"/>
      <c r="V87" s="37"/>
      <c r="W87" s="37"/>
      <c r="X87" s="38"/>
    </row>
    <row r="88" spans="1:24" ht="18.75" x14ac:dyDescent="0.25">
      <c r="A88" s="48" t="s">
        <v>502</v>
      </c>
      <c r="B88" s="46" t="s">
        <v>546</v>
      </c>
      <c r="C88" s="37"/>
      <c r="D88" s="37"/>
      <c r="E88" s="37"/>
      <c r="F88" s="37"/>
      <c r="G88" s="37">
        <f>SUMIF('JAN23'!D:D,Table10[[#This Row],[ITEM DESCRIPTION]],'JAN23'!E:E)</f>
        <v>0</v>
      </c>
      <c r="H88" s="37">
        <f>SUMIF('FEB23'!D:D,Table10[[#This Row],[ITEM DESCRIPTION]],'FEB23'!E:E)</f>
        <v>0</v>
      </c>
      <c r="I88" s="37">
        <f>SUMIF('MAR23'!D:D,Table10[[#This Row],[ITEM DESCRIPTION]],'MAR23'!E:E)</f>
        <v>0</v>
      </c>
      <c r="J88" s="37">
        <f>SUMIF('APR23'!D:D,Table10[[#This Row],[ITEM DESCRIPTION]],'APR23'!E:E)</f>
        <v>0</v>
      </c>
      <c r="K88" s="37">
        <f>SUMIF('MAY23'!D:D,Table10[[#This Row],[ITEM DESCRIPTION]],'MAY23'!E:E)</f>
        <v>0</v>
      </c>
      <c r="L88" s="37">
        <f>SUMIF(JUNE23!D:D,Table10[[#This Row],[ITEM DESCRIPTION]],JUNE23!E:E)</f>
        <v>0</v>
      </c>
      <c r="M88" s="37">
        <f>SUMIF(JULY23!D:D,Table10[[#This Row],[ITEM DESCRIPTION]],JULY23!E:E)</f>
        <v>0</v>
      </c>
      <c r="N88" s="37">
        <f>SUMIF('AUG23'!D:D,Table10[[#This Row],[ITEM DESCRIPTION]],'AUG23'!E:E)</f>
        <v>0</v>
      </c>
      <c r="O88" s="37">
        <f>SUMIF(SEPT23!D:D,Table10[[#This Row],[ITEM DESCRIPTION]],SEPT23!E:E)</f>
        <v>0</v>
      </c>
      <c r="P88" s="37">
        <f>SUMIF('OCT23'!D:D,Table10[[#This Row],[ITEM DESCRIPTION]],'OCT23'!E:E)</f>
        <v>0</v>
      </c>
      <c r="Q88" s="37">
        <f>SUMIF('NOV23'!D:D,Table10[[#This Row],[ITEM DESCRIPTION]],'NOV23'!E:E)</f>
        <v>0</v>
      </c>
      <c r="R88" s="37">
        <f>SUMIF('DEC23'!D:D,Table10[[#This Row],[ITEM DESCRIPTION]],'DEC23'!E:E)</f>
        <v>0</v>
      </c>
      <c r="S88" s="37">
        <f>SUM(Table10[[#This Row],[JAN]:[DEC]])</f>
        <v>0</v>
      </c>
      <c r="T88" s="37">
        <f>SUMIF(PURCHASE!D:D,Inventory!B88,PURCHASE!E:E)</f>
        <v>0</v>
      </c>
      <c r="U88" s="37"/>
      <c r="V88" s="37"/>
      <c r="W88" s="37"/>
      <c r="X88" s="38"/>
    </row>
    <row r="89" spans="1:24" ht="18.75" x14ac:dyDescent="0.25">
      <c r="A89" s="48" t="s">
        <v>503</v>
      </c>
      <c r="B89" s="46" t="s">
        <v>545</v>
      </c>
      <c r="C89" s="37"/>
      <c r="D89" s="37"/>
      <c r="E89" s="37"/>
      <c r="F89" s="37"/>
      <c r="G89" s="37">
        <f>SUMIF('JAN23'!D:D,Table10[[#This Row],[ITEM DESCRIPTION]],'JAN23'!E:E)</f>
        <v>0</v>
      </c>
      <c r="H89" s="37">
        <f>SUMIF('FEB23'!D:D,Table10[[#This Row],[ITEM DESCRIPTION]],'FEB23'!E:E)</f>
        <v>0</v>
      </c>
      <c r="I89" s="37">
        <f>SUMIF('MAR23'!D:D,Table10[[#This Row],[ITEM DESCRIPTION]],'MAR23'!E:E)</f>
        <v>0</v>
      </c>
      <c r="J89" s="37">
        <f>SUMIF('APR23'!D:D,Table10[[#This Row],[ITEM DESCRIPTION]],'APR23'!E:E)</f>
        <v>0</v>
      </c>
      <c r="K89" s="37">
        <f>SUMIF('MAY23'!D:D,Table10[[#This Row],[ITEM DESCRIPTION]],'MAY23'!E:E)</f>
        <v>0</v>
      </c>
      <c r="L89" s="37">
        <f>SUMIF(JUNE23!D:D,Table10[[#This Row],[ITEM DESCRIPTION]],JUNE23!E:E)</f>
        <v>0</v>
      </c>
      <c r="M89" s="37">
        <f>SUMIF(JULY23!D:D,Table10[[#This Row],[ITEM DESCRIPTION]],JULY23!E:E)</f>
        <v>0</v>
      </c>
      <c r="N89" s="37">
        <f>SUMIF('AUG23'!D:D,Table10[[#This Row],[ITEM DESCRIPTION]],'AUG23'!E:E)</f>
        <v>0</v>
      </c>
      <c r="O89" s="37">
        <f>SUMIF(SEPT23!D:D,Table10[[#This Row],[ITEM DESCRIPTION]],SEPT23!E:E)</f>
        <v>0</v>
      </c>
      <c r="P89" s="37">
        <f>SUMIF('OCT23'!D:D,Table10[[#This Row],[ITEM DESCRIPTION]],'OCT23'!E:E)</f>
        <v>0</v>
      </c>
      <c r="Q89" s="37">
        <f>SUMIF('NOV23'!D:D,Table10[[#This Row],[ITEM DESCRIPTION]],'NOV23'!E:E)</f>
        <v>0</v>
      </c>
      <c r="R89" s="37">
        <f>SUMIF('DEC23'!D:D,Table10[[#This Row],[ITEM DESCRIPTION]],'DEC23'!E:E)</f>
        <v>0</v>
      </c>
      <c r="S89" s="37">
        <f>SUM(Table10[[#This Row],[JAN]:[DEC]])</f>
        <v>0</v>
      </c>
      <c r="T89" s="37">
        <f>SUMIF(PURCHASE!D:D,Inventory!B89,PURCHASE!E:E)</f>
        <v>0</v>
      </c>
      <c r="U89" s="37"/>
      <c r="V89" s="37"/>
      <c r="W89" s="37"/>
      <c r="X89" s="38"/>
    </row>
    <row r="90" spans="1:24" ht="18.75" x14ac:dyDescent="0.25">
      <c r="A90" s="48" t="s">
        <v>504</v>
      </c>
      <c r="B90" s="46" t="s">
        <v>355</v>
      </c>
      <c r="C90" s="37"/>
      <c r="D90" s="37"/>
      <c r="E90" s="37"/>
      <c r="F90" s="37"/>
      <c r="G90" s="37">
        <f>SUMIF('JAN23'!D:D,Table10[[#This Row],[ITEM DESCRIPTION]],'JAN23'!E:E)</f>
        <v>0</v>
      </c>
      <c r="H90" s="37">
        <f>SUMIF('FEB23'!D:D,Table10[[#This Row],[ITEM DESCRIPTION]],'FEB23'!E:E)</f>
        <v>0</v>
      </c>
      <c r="I90" s="37">
        <f>SUMIF('MAR23'!D:D,Table10[[#This Row],[ITEM DESCRIPTION]],'MAR23'!E:E)</f>
        <v>0</v>
      </c>
      <c r="J90" s="37">
        <f>SUMIF('APR23'!D:D,Table10[[#This Row],[ITEM DESCRIPTION]],'APR23'!E:E)</f>
        <v>0</v>
      </c>
      <c r="K90" s="37">
        <f>SUMIF('MAY23'!D:D,Table10[[#This Row],[ITEM DESCRIPTION]],'MAY23'!E:E)</f>
        <v>0</v>
      </c>
      <c r="L90" s="37">
        <f>SUMIF(JUNE23!D:D,Table10[[#This Row],[ITEM DESCRIPTION]],JUNE23!E:E)</f>
        <v>0</v>
      </c>
      <c r="M90" s="37">
        <f>SUMIF(JULY23!D:D,Table10[[#This Row],[ITEM DESCRIPTION]],JULY23!E:E)</f>
        <v>0</v>
      </c>
      <c r="N90" s="37">
        <f>SUMIF('AUG23'!D:D,Table10[[#This Row],[ITEM DESCRIPTION]],'AUG23'!E:E)</f>
        <v>0</v>
      </c>
      <c r="O90" s="37">
        <f>SUMIF(SEPT23!D:D,Table10[[#This Row],[ITEM DESCRIPTION]],SEPT23!E:E)</f>
        <v>0</v>
      </c>
      <c r="P90" s="37">
        <f>SUMIF('OCT23'!D:D,Table10[[#This Row],[ITEM DESCRIPTION]],'OCT23'!E:E)</f>
        <v>0</v>
      </c>
      <c r="Q90" s="37">
        <f>SUMIF('NOV23'!D:D,Table10[[#This Row],[ITEM DESCRIPTION]],'NOV23'!E:E)</f>
        <v>0</v>
      </c>
      <c r="R90" s="37">
        <f>SUMIF('DEC23'!D:D,Table10[[#This Row],[ITEM DESCRIPTION]],'DEC23'!E:E)</f>
        <v>0</v>
      </c>
      <c r="S90" s="37">
        <f>SUM(Table10[[#This Row],[JAN]:[DEC]])</f>
        <v>0</v>
      </c>
      <c r="T90" s="37">
        <f>SUMIF(PURCHASE!D:D,Inventory!B90,PURCHASE!E:E)</f>
        <v>0</v>
      </c>
      <c r="U90" s="37"/>
      <c r="V90" s="37"/>
      <c r="W90" s="37"/>
      <c r="X90" s="38"/>
    </row>
    <row r="91" spans="1:24" ht="18.75" x14ac:dyDescent="0.25">
      <c r="A91" s="48" t="s">
        <v>505</v>
      </c>
      <c r="B91" s="46" t="s">
        <v>531</v>
      </c>
      <c r="C91" s="37"/>
      <c r="D91" s="37"/>
      <c r="E91" s="37"/>
      <c r="F91" s="37"/>
      <c r="G91" s="37">
        <f>SUMIF('JAN23'!D:D,Table10[[#This Row],[ITEM DESCRIPTION]],'JAN23'!E:E)</f>
        <v>0</v>
      </c>
      <c r="H91" s="37">
        <f>SUMIF('FEB23'!D:D,Table10[[#This Row],[ITEM DESCRIPTION]],'FEB23'!E:E)</f>
        <v>0</v>
      </c>
      <c r="I91" s="37">
        <f>SUMIF('MAR23'!D:D,Table10[[#This Row],[ITEM DESCRIPTION]],'MAR23'!E:E)</f>
        <v>0</v>
      </c>
      <c r="J91" s="37">
        <f>SUMIF('APR23'!D:D,Table10[[#This Row],[ITEM DESCRIPTION]],'APR23'!E:E)</f>
        <v>0</v>
      </c>
      <c r="K91" s="37">
        <f>SUMIF('MAY23'!D:D,Table10[[#This Row],[ITEM DESCRIPTION]],'MAY23'!E:E)</f>
        <v>0</v>
      </c>
      <c r="L91" s="37">
        <f>SUMIF(JUNE23!D:D,Table10[[#This Row],[ITEM DESCRIPTION]],JUNE23!E:E)</f>
        <v>0</v>
      </c>
      <c r="M91" s="37">
        <f>SUMIF(JULY23!D:D,Table10[[#This Row],[ITEM DESCRIPTION]],JULY23!E:E)</f>
        <v>0</v>
      </c>
      <c r="N91" s="37">
        <f>SUMIF('AUG23'!D:D,Table10[[#This Row],[ITEM DESCRIPTION]],'AUG23'!E:E)</f>
        <v>0</v>
      </c>
      <c r="O91" s="37">
        <f>SUMIF(SEPT23!D:D,Table10[[#This Row],[ITEM DESCRIPTION]],SEPT23!E:E)</f>
        <v>0</v>
      </c>
      <c r="P91" s="37">
        <f>SUMIF('OCT23'!D:D,Table10[[#This Row],[ITEM DESCRIPTION]],'OCT23'!E:E)</f>
        <v>0</v>
      </c>
      <c r="Q91" s="37">
        <f>SUMIF('NOV23'!D:D,Table10[[#This Row],[ITEM DESCRIPTION]],'NOV23'!E:E)</f>
        <v>0</v>
      </c>
      <c r="R91" s="37">
        <f>SUMIF('DEC23'!D:D,Table10[[#This Row],[ITEM DESCRIPTION]],'DEC23'!E:E)</f>
        <v>0</v>
      </c>
      <c r="S91" s="37">
        <f>SUM(Table10[[#This Row],[JAN]:[DEC]])</f>
        <v>0</v>
      </c>
      <c r="T91" s="37">
        <f>SUMIF(PURCHASE!D:D,Inventory!B91,PURCHASE!E:E)</f>
        <v>0</v>
      </c>
      <c r="U91" s="37"/>
      <c r="V91" s="37"/>
      <c r="W91" s="37"/>
      <c r="X91" s="38"/>
    </row>
    <row r="92" spans="1:24" ht="18.75" x14ac:dyDescent="0.25">
      <c r="A92" s="48" t="s">
        <v>506</v>
      </c>
      <c r="B92" s="46" t="s">
        <v>532</v>
      </c>
      <c r="C92" s="37"/>
      <c r="D92" s="37"/>
      <c r="E92" s="37"/>
      <c r="F92" s="37"/>
      <c r="G92" s="37">
        <f>SUMIF('JAN23'!D:D,Table10[[#This Row],[ITEM DESCRIPTION]],'JAN23'!E:E)</f>
        <v>0</v>
      </c>
      <c r="H92" s="37">
        <f>SUMIF('FEB23'!D:D,Table10[[#This Row],[ITEM DESCRIPTION]],'FEB23'!E:E)</f>
        <v>0</v>
      </c>
      <c r="I92" s="37">
        <f>SUMIF('MAR23'!D:D,Table10[[#This Row],[ITEM DESCRIPTION]],'MAR23'!E:E)</f>
        <v>0</v>
      </c>
      <c r="J92" s="37">
        <f>SUMIF('APR23'!D:D,Table10[[#This Row],[ITEM DESCRIPTION]],'APR23'!E:E)</f>
        <v>0</v>
      </c>
      <c r="K92" s="37">
        <f>SUMIF('MAY23'!D:D,Table10[[#This Row],[ITEM DESCRIPTION]],'MAY23'!E:E)</f>
        <v>0</v>
      </c>
      <c r="L92" s="37">
        <f>SUMIF(JUNE23!D:D,Table10[[#This Row],[ITEM DESCRIPTION]],JUNE23!E:E)</f>
        <v>0</v>
      </c>
      <c r="M92" s="37">
        <f>SUMIF(JULY23!D:D,Table10[[#This Row],[ITEM DESCRIPTION]],JULY23!E:E)</f>
        <v>0</v>
      </c>
      <c r="N92" s="37">
        <f>SUMIF('AUG23'!D:D,Table10[[#This Row],[ITEM DESCRIPTION]],'AUG23'!E:E)</f>
        <v>0</v>
      </c>
      <c r="O92" s="37">
        <f>SUMIF(SEPT23!D:D,Table10[[#This Row],[ITEM DESCRIPTION]],SEPT23!E:E)</f>
        <v>0</v>
      </c>
      <c r="P92" s="37">
        <f>SUMIF('OCT23'!D:D,Table10[[#This Row],[ITEM DESCRIPTION]],'OCT23'!E:E)</f>
        <v>0</v>
      </c>
      <c r="Q92" s="37">
        <f>SUMIF('NOV23'!D:D,Table10[[#This Row],[ITEM DESCRIPTION]],'NOV23'!E:E)</f>
        <v>0</v>
      </c>
      <c r="R92" s="37">
        <f>SUMIF('DEC23'!D:D,Table10[[#This Row],[ITEM DESCRIPTION]],'DEC23'!E:E)</f>
        <v>0</v>
      </c>
      <c r="S92" s="37">
        <f>SUM(Table10[[#This Row],[JAN]:[DEC]])</f>
        <v>0</v>
      </c>
      <c r="T92" s="37">
        <f>SUMIF(PURCHASE!D:D,Inventory!B92,PURCHASE!E:E)</f>
        <v>0</v>
      </c>
      <c r="U92" s="37"/>
      <c r="V92" s="37"/>
      <c r="W92" s="37"/>
      <c r="X92" s="38"/>
    </row>
  </sheetData>
  <mergeCells count="1">
    <mergeCell ref="A1:X1"/>
  </mergeCells>
  <phoneticPr fontId="6" type="noConversion"/>
  <dataValidations disablePrompts="1" count="1">
    <dataValidation type="list" allowBlank="1" showInputMessage="1" showErrorMessage="1" sqref="B93" xr:uid="{2018AD53-BE2B-4626-B340-3A080FB3D010}">
      <formula1>PPE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1B29-8A7B-4208-A229-AD95BBC2E2D4}">
  <dimension ref="A1:M121"/>
  <sheetViews>
    <sheetView showGridLines="0" showRowColHeaders="0" zoomScaleNormal="100" workbookViewId="0">
      <pane ySplit="1" topLeftCell="A2" activePane="bottomLeft" state="frozen"/>
      <selection activeCell="M22" sqref="M22"/>
      <selection pane="bottomLeft" activeCell="G13" sqref="G13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44927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953FE9CF-8FFB-4CB4-B36A-2918F2E7B539}">
      <formula1>PPE_1</formula1>
    </dataValidation>
    <dataValidation type="list" allowBlank="1" showInputMessage="1" showErrorMessage="1" sqref="F2:F121 K2:L121" xr:uid="{2D477F83-C0F4-4AC6-8F90-49533CA5500D}">
      <formula1>#REF!</formula1>
    </dataValidation>
    <dataValidation type="list" allowBlank="1" showInputMessage="1" showErrorMessage="1" error="WEREY" sqref="I2:I121" xr:uid="{FE4B8563-BAE6-4CC7-892F-80CC050C1C1C}">
      <formula1>#REF!</formula1>
    </dataValidation>
    <dataValidation type="list" allowBlank="1" showInputMessage="1" showErrorMessage="1" error="WEREY_x000a_" sqref="H2:H121" xr:uid="{C0B6545D-0160-4BCC-93EF-AB8949B553B5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5BD4-CFBC-44E8-9055-ACD15D5F14AB}">
  <dimension ref="A1:M121"/>
  <sheetViews>
    <sheetView showGridLines="0" showRowColHeaders="0" zoomScaleNormal="100" workbookViewId="0">
      <pane ySplit="1" topLeftCell="A2" activePane="bottomLeft" state="frozen"/>
      <selection activeCell="M22" sqref="M22"/>
      <selection pane="bottomLeft" activeCell="E15" sqref="E15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44958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19336714-389D-4EF1-B2D6-CDFF9F0A63B7}">
      <formula1>PPE_1</formula1>
    </dataValidation>
    <dataValidation type="list" allowBlank="1" showInputMessage="1" showErrorMessage="1" sqref="F2:F121 K2:L121" xr:uid="{CAE319EF-2072-43B6-B38A-FA1777B124EC}">
      <formula1>#REF!</formula1>
    </dataValidation>
    <dataValidation type="list" allowBlank="1" showInputMessage="1" showErrorMessage="1" error="WEREY_x000a_" sqref="H2:H121" xr:uid="{8C6CD664-14D8-4A85-A684-C7A6AA4DD947}">
      <formula1>#REF!</formula1>
    </dataValidation>
    <dataValidation type="list" allowBlank="1" showInputMessage="1" showErrorMessage="1" error="WEREY" sqref="I2:I121" xr:uid="{82E1E5EB-0302-4CA7-8459-2FFEF909797C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FC16-AEC1-4FA8-A8B3-A713070844F0}">
  <dimension ref="A1:M121"/>
  <sheetViews>
    <sheetView showGridLines="0" showRowColHeaders="0" zoomScaleNormal="100" workbookViewId="0">
      <pane ySplit="1" topLeftCell="A2" activePane="bottomLeft" state="frozen"/>
      <selection activeCell="M22" sqref="M22"/>
      <selection pane="bottomLeft" activeCell="D25" sqref="D25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44986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E81B7ABB-1F42-4BFC-908F-79C186545808}">
      <formula1>PPE_1</formula1>
    </dataValidation>
    <dataValidation type="list" allowBlank="1" showInputMessage="1" showErrorMessage="1" sqref="F2:F121 K2:L121" xr:uid="{FB129876-CA57-4DC7-B4F1-C039BA8D1C80}">
      <formula1>#REF!</formula1>
    </dataValidation>
    <dataValidation type="list" allowBlank="1" showInputMessage="1" showErrorMessage="1" error="WEREY" sqref="I2:I121" xr:uid="{547E5FC5-31A0-4E42-98A8-40495BEC677E}">
      <formula1>#REF!</formula1>
    </dataValidation>
    <dataValidation type="list" allowBlank="1" showInputMessage="1" showErrorMessage="1" error="WEREY_x000a_" sqref="H2:H121" xr:uid="{6FCCFDF2-5F5A-4074-874A-ED66A5045354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A8FD-CD3E-4DA5-876B-8BC7AE16DCF7}">
  <dimension ref="A1:M121"/>
  <sheetViews>
    <sheetView showGridLines="0" showRowColHeaders="0" zoomScaleNormal="100" workbookViewId="0">
      <pane ySplit="1" topLeftCell="A2" activePane="bottomLeft" state="frozen"/>
      <selection activeCell="M22" sqref="M22"/>
      <selection pane="bottomLeft" activeCell="F11" sqref="F11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45017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E9F1862F-F1F0-4616-BC1A-1957D6867E08}">
      <formula1>PPE_1</formula1>
    </dataValidation>
    <dataValidation type="list" allowBlank="1" showInputMessage="1" showErrorMessage="1" sqref="F2:F121 K2:L121" xr:uid="{2E376691-6C70-4597-83B6-D81114050883}">
      <formula1>#REF!</formula1>
    </dataValidation>
    <dataValidation type="list" allowBlank="1" showInputMessage="1" showErrorMessage="1" error="WEREY_x000a_" sqref="H2:H121" xr:uid="{3349A04D-1BC8-4B9B-83D4-D3CCADB376B3}">
      <formula1>#REF!</formula1>
    </dataValidation>
    <dataValidation type="list" allowBlank="1" showInputMessage="1" showErrorMessage="1" error="WEREY" sqref="I2:I121" xr:uid="{F2FA3744-787F-4627-AF30-4CAB0561D64D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91ECF-599C-42F2-AB16-F9EA513A8ABA}">
  <dimension ref="A1:M121"/>
  <sheetViews>
    <sheetView showGridLines="0" showRowColHeaders="0" zoomScaleNormal="100" workbookViewId="0">
      <pane ySplit="1" topLeftCell="A2" activePane="bottomLeft" state="frozen"/>
      <selection activeCell="M22" sqref="M22"/>
      <selection pane="bottomLeft" activeCell="D9" sqref="D9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45047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9CB3BBC2-A5DF-4D5B-AE2D-84523EBAEBC5}">
      <formula1>PPE_1</formula1>
    </dataValidation>
    <dataValidation type="list" allowBlank="1" showInputMessage="1" showErrorMessage="1" sqref="F2:F121 K2:L121" xr:uid="{84389956-A9CD-4C3F-8F60-489A6F4CEA38}">
      <formula1>#REF!</formula1>
    </dataValidation>
    <dataValidation type="list" allowBlank="1" showInputMessage="1" showErrorMessage="1" error="WEREY" sqref="I2:I121" xr:uid="{DA9F7A75-DFF5-4992-ADD5-424C18FF6B54}">
      <formula1>#REF!</formula1>
    </dataValidation>
    <dataValidation type="list" allowBlank="1" showInputMessage="1" showErrorMessage="1" error="WEREY_x000a_" sqref="H2:H121" xr:uid="{B8392FC9-716F-42FE-B74D-506603669FAD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EF00-8E6B-4BE3-A872-C96C999065EF}">
  <dimension ref="A1:M121"/>
  <sheetViews>
    <sheetView showGridLines="0" showRowColHeaders="0" zoomScaleNormal="100" workbookViewId="0">
      <pane ySplit="1" topLeftCell="A2" activePane="bottomLeft" state="frozen"/>
      <selection activeCell="M22" sqref="M22"/>
      <selection pane="bottomLeft" activeCell="D2" sqref="D2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45078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E781BF9F-E59C-4728-8BE2-F0A8CDE636D6}">
      <formula1>PPE_1</formula1>
    </dataValidation>
    <dataValidation type="list" allowBlank="1" showInputMessage="1" showErrorMessage="1" sqref="F2:F121 K2:L121" xr:uid="{EF158BB8-5F06-4BFB-A9ED-42A3BD57C189}">
      <formula1>#REF!</formula1>
    </dataValidation>
    <dataValidation type="list" allowBlank="1" showInputMessage="1" showErrorMessage="1" error="WEREY_x000a_" sqref="H2:H121" xr:uid="{5BDFB7D0-02A0-43D8-9BA5-0E8540E11BC0}">
      <formula1>#REF!</formula1>
    </dataValidation>
    <dataValidation type="list" allowBlank="1" showInputMessage="1" showErrorMessage="1" error="WEREY" sqref="I2:I121" xr:uid="{F3092588-4BF8-48DA-86F6-04BA4EE91AE9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5456-9FF3-40E8-8D42-CC16D86F5ED1}">
  <dimension ref="A1:M121"/>
  <sheetViews>
    <sheetView showGridLines="0" showRowColHeaders="0" zoomScaleNormal="100" workbookViewId="0">
      <pane ySplit="1" topLeftCell="A2" activePane="bottomLeft" state="frozen"/>
      <selection activeCell="M22" sqref="M22"/>
      <selection pane="bottomLeft" activeCell="D7" sqref="D7"/>
    </sheetView>
  </sheetViews>
  <sheetFormatPr defaultRowHeight="15" x14ac:dyDescent="0.25"/>
  <cols>
    <col min="1" max="1" width="10.140625" style="52" bestFit="1" customWidth="1"/>
    <col min="2" max="2" width="11.85546875" style="52" bestFit="1" customWidth="1"/>
    <col min="3" max="3" width="15.28515625" bestFit="1" customWidth="1"/>
    <col min="4" max="4" width="27.7109375" style="51" bestFit="1" customWidth="1"/>
    <col min="5" max="5" width="10.42578125" style="52" bestFit="1" customWidth="1"/>
    <col min="6" max="6" width="11.42578125" style="52" bestFit="1" customWidth="1"/>
    <col min="7" max="7" width="40.5703125" style="52" bestFit="1" customWidth="1"/>
    <col min="8" max="8" width="11.5703125" style="52" bestFit="1" customWidth="1"/>
    <col min="9" max="9" width="12.85546875" style="52" bestFit="1" customWidth="1"/>
    <col min="10" max="10" width="17.7109375" style="52" bestFit="1" customWidth="1"/>
    <col min="11" max="11" width="22.85546875" style="52" bestFit="1" customWidth="1"/>
    <col min="12" max="12" width="17.42578125" style="52" bestFit="1" customWidth="1"/>
    <col min="13" max="13" width="25.42578125" style="52" bestFit="1" customWidth="1"/>
  </cols>
  <sheetData>
    <row r="1" spans="1:13" ht="18.75" x14ac:dyDescent="0.25">
      <c r="A1" s="53" t="s">
        <v>0</v>
      </c>
      <c r="B1" s="53" t="s">
        <v>1</v>
      </c>
      <c r="C1" s="54" t="s">
        <v>2</v>
      </c>
      <c r="D1" s="55" t="s">
        <v>3</v>
      </c>
      <c r="E1" s="53" t="s">
        <v>334</v>
      </c>
      <c r="F1" s="53" t="s">
        <v>4</v>
      </c>
      <c r="G1" s="53" t="s">
        <v>557</v>
      </c>
      <c r="H1" s="53" t="s">
        <v>378</v>
      </c>
      <c r="I1" s="53" t="s">
        <v>5</v>
      </c>
      <c r="J1" s="53" t="s">
        <v>6</v>
      </c>
      <c r="K1" s="53" t="s">
        <v>7</v>
      </c>
      <c r="L1" s="53" t="s">
        <v>8</v>
      </c>
      <c r="M1" s="53" t="s">
        <v>9</v>
      </c>
    </row>
    <row r="2" spans="1:13" ht="16.5" customHeight="1" x14ac:dyDescent="0.25">
      <c r="A2" s="56">
        <v>1</v>
      </c>
      <c r="B2" s="39">
        <v>45108</v>
      </c>
      <c r="C2" s="58" t="str">
        <f>IFERROR(INDEX(Inventory!$1:$1048576,MATCH(D2,Inventory!B:B,0),MATCH($C$1,Inventory!$2:$2,0)), "")</f>
        <v>HS-000002</v>
      </c>
      <c r="D2" s="59" t="s">
        <v>70</v>
      </c>
      <c r="E2" s="50"/>
      <c r="F2" s="50"/>
      <c r="G2" s="50"/>
      <c r="H2" s="50"/>
      <c r="I2" s="50"/>
      <c r="J2" s="50"/>
      <c r="K2" s="50"/>
      <c r="L2" s="50"/>
      <c r="M2" s="60"/>
    </row>
    <row r="3" spans="1:13" x14ac:dyDescent="0.25">
      <c r="A3" s="56">
        <v>2</v>
      </c>
      <c r="B3" s="39"/>
      <c r="C3" s="58" t="str">
        <f>IFERROR(INDEX(Inventory!$1:$1048576,MATCH(D3,Inventory!B:B,0),MATCH($C$1,Inventory!$2:$2,0)), "")</f>
        <v/>
      </c>
      <c r="D3" s="59"/>
      <c r="E3" s="50"/>
      <c r="F3" s="50"/>
      <c r="G3" s="50"/>
      <c r="H3" s="50"/>
      <c r="I3" s="50"/>
      <c r="J3" s="50"/>
      <c r="K3" s="50"/>
      <c r="L3" s="50"/>
      <c r="M3" s="60"/>
    </row>
    <row r="4" spans="1:13" x14ac:dyDescent="0.25">
      <c r="A4" s="56">
        <v>3</v>
      </c>
      <c r="B4" s="39"/>
      <c r="C4" s="58" t="str">
        <f>IFERROR(INDEX(Inventory!$1:$1048576,MATCH(D4,Inventory!B:B,0),MATCH($C$1,Inventory!$2:$2,0)), "")</f>
        <v/>
      </c>
      <c r="D4" s="59"/>
      <c r="E4" s="50"/>
      <c r="F4" s="50"/>
      <c r="G4" s="50"/>
      <c r="H4" s="50"/>
      <c r="I4" s="50"/>
      <c r="J4" s="50"/>
      <c r="K4" s="50"/>
      <c r="L4" s="50"/>
      <c r="M4" s="60"/>
    </row>
    <row r="5" spans="1:13" x14ac:dyDescent="0.25">
      <c r="A5" s="56">
        <v>4</v>
      </c>
      <c r="B5" s="39"/>
      <c r="C5" s="58" t="str">
        <f>IFERROR(INDEX(Inventory!$1:$1048576,MATCH(D5,Inventory!B:B,0),MATCH($C$1,Inventory!$2:$2,0)), "")</f>
        <v/>
      </c>
      <c r="D5" s="59"/>
      <c r="E5" s="50"/>
      <c r="F5" s="50"/>
      <c r="G5" s="50"/>
      <c r="H5" s="50"/>
      <c r="I5" s="50"/>
      <c r="J5" s="50"/>
      <c r="K5" s="50"/>
      <c r="L5" s="50"/>
      <c r="M5" s="60"/>
    </row>
    <row r="6" spans="1:13" x14ac:dyDescent="0.25">
      <c r="A6" s="56">
        <v>5</v>
      </c>
      <c r="B6" s="39"/>
      <c r="C6" s="58" t="str">
        <f>IFERROR(INDEX(Inventory!$1:$1048576,MATCH(D6,Inventory!B:B,0),MATCH($C$1,Inventory!$2:$2,0)), "")</f>
        <v/>
      </c>
      <c r="D6" s="59"/>
      <c r="E6" s="50"/>
      <c r="F6" s="50"/>
      <c r="G6" s="50"/>
      <c r="H6" s="50"/>
      <c r="I6" s="50"/>
      <c r="J6" s="50"/>
      <c r="K6" s="50"/>
      <c r="L6" s="50"/>
      <c r="M6" s="60"/>
    </row>
    <row r="7" spans="1:13" x14ac:dyDescent="0.25">
      <c r="A7" s="56">
        <v>6</v>
      </c>
      <c r="B7" s="39"/>
      <c r="C7" s="58" t="str">
        <f>IFERROR(INDEX(Inventory!$1:$1048576,MATCH(D7,Inventory!B:B,0),MATCH($C$1,Inventory!$2:$2,0)), "")</f>
        <v/>
      </c>
      <c r="D7" s="59"/>
      <c r="E7" s="50"/>
      <c r="F7" s="50"/>
      <c r="G7" s="50"/>
      <c r="H7" s="50"/>
      <c r="I7" s="50"/>
      <c r="J7" s="50"/>
      <c r="K7" s="50"/>
      <c r="L7" s="50"/>
      <c r="M7" s="60"/>
    </row>
    <row r="8" spans="1:13" x14ac:dyDescent="0.25">
      <c r="A8" s="56">
        <v>7</v>
      </c>
      <c r="B8" s="39"/>
      <c r="C8" s="58" t="str">
        <f>IFERROR(INDEX(Inventory!$1:$1048576,MATCH(D8,Inventory!B:B,0),MATCH($C$1,Inventory!$2:$2,0)), "")</f>
        <v/>
      </c>
      <c r="D8" s="59"/>
      <c r="E8" s="50"/>
      <c r="F8" s="50"/>
      <c r="G8" s="50"/>
      <c r="H8" s="50"/>
      <c r="I8" s="50"/>
      <c r="J8" s="50"/>
      <c r="K8" s="50"/>
      <c r="L8" s="50"/>
      <c r="M8" s="60"/>
    </row>
    <row r="9" spans="1:13" x14ac:dyDescent="0.25">
      <c r="A9" s="56">
        <v>8</v>
      </c>
      <c r="B9" s="39"/>
      <c r="C9" s="58" t="str">
        <f>IFERROR(INDEX(Inventory!$1:$1048576,MATCH(D9,Inventory!B:B,0),MATCH($C$1,Inventory!$2:$2,0)), "")</f>
        <v/>
      </c>
      <c r="D9" s="59"/>
      <c r="E9" s="50"/>
      <c r="F9" s="50"/>
      <c r="G9" s="50"/>
      <c r="H9" s="50"/>
      <c r="I9" s="50"/>
      <c r="J9" s="50"/>
      <c r="K9" s="50"/>
      <c r="L9" s="50"/>
      <c r="M9" s="60"/>
    </row>
    <row r="10" spans="1:13" x14ac:dyDescent="0.25">
      <c r="A10" s="56">
        <v>9</v>
      </c>
      <c r="B10" s="39"/>
      <c r="C10" s="58" t="str">
        <f>IFERROR(INDEX(Inventory!$1:$1048576,MATCH(D10,Inventory!B:B,0),MATCH($C$1,Inventory!$2:$2,0)), "")</f>
        <v/>
      </c>
      <c r="D10" s="59"/>
      <c r="E10" s="50"/>
      <c r="F10" s="50"/>
      <c r="G10" s="50"/>
      <c r="H10" s="50"/>
      <c r="I10" s="50"/>
      <c r="J10" s="50"/>
      <c r="K10" s="50"/>
      <c r="L10" s="50"/>
      <c r="M10" s="60"/>
    </row>
    <row r="11" spans="1:13" x14ac:dyDescent="0.25">
      <c r="A11" s="56">
        <v>10</v>
      </c>
      <c r="B11" s="39"/>
      <c r="C11" s="58" t="str">
        <f>IFERROR(INDEX(Inventory!$1:$1048576,MATCH(D11,Inventory!B:B,0),MATCH($C$1,Inventory!$2:$2,0)), "")</f>
        <v/>
      </c>
      <c r="D11" s="59"/>
      <c r="E11" s="50"/>
      <c r="F11" s="50"/>
      <c r="G11" s="50"/>
      <c r="H11" s="50"/>
      <c r="I11" s="50"/>
      <c r="J11" s="50"/>
      <c r="K11" s="50"/>
      <c r="L11" s="50"/>
      <c r="M11" s="60"/>
    </row>
    <row r="12" spans="1:13" x14ac:dyDescent="0.25">
      <c r="A12" s="56">
        <v>11</v>
      </c>
      <c r="B12" s="39"/>
      <c r="C12" s="58" t="str">
        <f>IFERROR(INDEX(Inventory!$1:$1048576,MATCH(D12,Inventory!B:B,0),MATCH($C$1,Inventory!$2:$2,0)), "")</f>
        <v/>
      </c>
      <c r="D12" s="59"/>
      <c r="E12" s="50"/>
      <c r="F12" s="50"/>
      <c r="G12" s="50"/>
      <c r="H12" s="50"/>
      <c r="I12" s="50"/>
      <c r="J12" s="50"/>
      <c r="K12" s="50"/>
      <c r="L12" s="50"/>
      <c r="M12" s="60"/>
    </row>
    <row r="13" spans="1:13" x14ac:dyDescent="0.25">
      <c r="A13" s="56">
        <v>12</v>
      </c>
      <c r="B13" s="39"/>
      <c r="C13" s="58" t="str">
        <f>IFERROR(INDEX(Inventory!$1:$1048576,MATCH(D13,Inventory!B:B,0),MATCH($C$1,Inventory!$2:$2,0)), "")</f>
        <v/>
      </c>
      <c r="D13" s="59"/>
      <c r="E13" s="50"/>
      <c r="F13" s="50"/>
      <c r="G13" s="50"/>
      <c r="H13" s="50"/>
      <c r="I13" s="50"/>
      <c r="J13" s="50"/>
      <c r="K13" s="50"/>
      <c r="L13" s="50"/>
      <c r="M13" s="60"/>
    </row>
    <row r="14" spans="1:13" x14ac:dyDescent="0.25">
      <c r="A14" s="56">
        <v>13</v>
      </c>
      <c r="B14" s="39"/>
      <c r="C14" s="58" t="str">
        <f>IFERROR(INDEX(Inventory!$1:$1048576,MATCH(D14,Inventory!B:B,0),MATCH($C$1,Inventory!$2:$2,0)), "")</f>
        <v/>
      </c>
      <c r="D14" s="59"/>
      <c r="E14" s="50"/>
      <c r="F14" s="50"/>
      <c r="G14" s="50"/>
      <c r="H14" s="50"/>
      <c r="I14" s="50"/>
      <c r="J14" s="50"/>
      <c r="K14" s="50"/>
      <c r="L14" s="50"/>
      <c r="M14" s="60"/>
    </row>
    <row r="15" spans="1:13" x14ac:dyDescent="0.25">
      <c r="A15" s="56">
        <v>14</v>
      </c>
      <c r="B15" s="39"/>
      <c r="C15" s="58" t="str">
        <f>IFERROR(INDEX(Inventory!$1:$1048576,MATCH(D15,Inventory!B:B,0),MATCH($C$1,Inventory!$2:$2,0)), "")</f>
        <v/>
      </c>
      <c r="D15" s="59"/>
      <c r="E15" s="50"/>
      <c r="F15" s="50"/>
      <c r="G15" s="50"/>
      <c r="H15" s="50"/>
      <c r="I15" s="50"/>
      <c r="J15" s="50"/>
      <c r="K15" s="50"/>
      <c r="L15" s="50"/>
      <c r="M15" s="60"/>
    </row>
    <row r="16" spans="1:13" x14ac:dyDescent="0.25">
      <c r="A16" s="56">
        <v>15</v>
      </c>
      <c r="B16" s="39"/>
      <c r="C16" s="58" t="str">
        <f>IFERROR(INDEX(Inventory!$1:$1048576,MATCH(D16,Inventory!B:B,0),MATCH($C$1,Inventory!$2:$2,0)), "")</f>
        <v/>
      </c>
      <c r="D16" s="59"/>
      <c r="E16" s="50"/>
      <c r="F16" s="50"/>
      <c r="G16" s="50"/>
      <c r="H16" s="50"/>
      <c r="I16" s="50"/>
      <c r="J16" s="50"/>
      <c r="K16" s="50"/>
      <c r="L16" s="50"/>
      <c r="M16" s="60"/>
    </row>
    <row r="17" spans="1:13" x14ac:dyDescent="0.25">
      <c r="A17" s="56">
        <v>16</v>
      </c>
      <c r="B17" s="39"/>
      <c r="C17" s="58" t="str">
        <f>IFERROR(INDEX(Inventory!$1:$1048576,MATCH(D17,Inventory!B:B,0),MATCH($C$1,Inventory!$2:$2,0)), "")</f>
        <v/>
      </c>
      <c r="D17" s="59"/>
      <c r="E17" s="50"/>
      <c r="F17" s="50"/>
      <c r="G17" s="50"/>
      <c r="H17" s="50"/>
      <c r="I17" s="50"/>
      <c r="J17" s="50"/>
      <c r="K17" s="50"/>
      <c r="L17" s="50"/>
      <c r="M17" s="60"/>
    </row>
    <row r="18" spans="1:13" x14ac:dyDescent="0.25">
      <c r="A18" s="56">
        <v>17</v>
      </c>
      <c r="B18" s="39"/>
      <c r="C18" s="58" t="str">
        <f>IFERROR(INDEX(Inventory!$1:$1048576,MATCH(D18,Inventory!B:B,0),MATCH($C$1,Inventory!$2:$2,0)), "")</f>
        <v/>
      </c>
      <c r="D18" s="59"/>
      <c r="E18" s="50"/>
      <c r="F18" s="50"/>
      <c r="G18" s="50"/>
      <c r="H18" s="50"/>
      <c r="I18" s="50"/>
      <c r="J18" s="50"/>
      <c r="K18" s="50"/>
      <c r="L18" s="50"/>
      <c r="M18" s="60"/>
    </row>
    <row r="19" spans="1:13" x14ac:dyDescent="0.25">
      <c r="A19" s="56">
        <v>18</v>
      </c>
      <c r="B19" s="57"/>
      <c r="C19" s="58" t="str">
        <f>IFERROR(INDEX(Inventory!$1:$1048576,MATCH(D19,Inventory!B:B,0),MATCH($C$1,Inventory!$2:$2,0)), "")</f>
        <v/>
      </c>
      <c r="D19" s="59"/>
      <c r="E19" s="50"/>
      <c r="F19" s="50"/>
      <c r="G19" s="50"/>
      <c r="H19" s="50"/>
      <c r="I19" s="50"/>
      <c r="J19" s="50"/>
      <c r="K19" s="50"/>
      <c r="L19" s="50"/>
      <c r="M19" s="60"/>
    </row>
    <row r="20" spans="1:13" x14ac:dyDescent="0.25">
      <c r="A20" s="56">
        <v>19</v>
      </c>
      <c r="B20" s="57"/>
      <c r="C20" s="58" t="str">
        <f>IFERROR(INDEX(Inventory!$1:$1048576,MATCH(D20,Inventory!B:B,0),MATCH($C$1,Inventory!$2:$2,0)), "")</f>
        <v/>
      </c>
      <c r="D20" s="59"/>
      <c r="E20" s="50"/>
      <c r="F20" s="50"/>
      <c r="G20" s="50"/>
      <c r="H20" s="50"/>
      <c r="I20" s="50"/>
      <c r="J20" s="50"/>
      <c r="K20" s="50"/>
      <c r="L20" s="50"/>
      <c r="M20" s="60"/>
    </row>
    <row r="21" spans="1:13" x14ac:dyDescent="0.25">
      <c r="A21" s="56">
        <v>20</v>
      </c>
      <c r="B21" s="57"/>
      <c r="C21" s="58" t="str">
        <f>IFERROR(INDEX(Inventory!$1:$1048576,MATCH(D21,Inventory!B:B,0),MATCH($C$1,Inventory!$2:$2,0)), "")</f>
        <v/>
      </c>
      <c r="D21" s="59"/>
      <c r="E21" s="50"/>
      <c r="F21" s="50"/>
      <c r="G21" s="50"/>
      <c r="H21" s="50"/>
      <c r="I21" s="50"/>
      <c r="J21" s="50"/>
      <c r="K21" s="50"/>
      <c r="L21" s="50"/>
      <c r="M21" s="60"/>
    </row>
    <row r="22" spans="1:13" x14ac:dyDescent="0.25">
      <c r="A22" s="56">
        <v>21</v>
      </c>
      <c r="B22" s="57"/>
      <c r="C22" s="58" t="str">
        <f>IFERROR(INDEX(Inventory!$1:$1048576,MATCH(D22,Inventory!B:B,0),MATCH($C$1,Inventory!$2:$2,0)), "")</f>
        <v/>
      </c>
      <c r="D22" s="59"/>
      <c r="E22" s="50"/>
      <c r="F22" s="50"/>
      <c r="G22" s="50"/>
      <c r="H22" s="50"/>
      <c r="I22" s="50"/>
      <c r="J22" s="50"/>
      <c r="K22" s="50"/>
      <c r="L22" s="50"/>
      <c r="M22" s="60"/>
    </row>
    <row r="23" spans="1:13" x14ac:dyDescent="0.25">
      <c r="A23" s="56">
        <v>22</v>
      </c>
      <c r="B23" s="57"/>
      <c r="C23" s="58" t="str">
        <f>IFERROR(INDEX(Inventory!$1:$1048576,MATCH(D23,Inventory!B:B,0),MATCH($C$1,Inventory!$2:$2,0)), "")</f>
        <v/>
      </c>
      <c r="D23" s="59"/>
      <c r="E23" s="50"/>
      <c r="F23" s="50"/>
      <c r="G23" s="50"/>
      <c r="H23" s="50"/>
      <c r="I23" s="50"/>
      <c r="J23" s="50"/>
      <c r="K23" s="50"/>
      <c r="L23" s="50"/>
      <c r="M23" s="60"/>
    </row>
    <row r="24" spans="1:13" x14ac:dyDescent="0.25">
      <c r="A24" s="56">
        <v>23</v>
      </c>
      <c r="B24" s="57"/>
      <c r="C24" s="58" t="str">
        <f>IFERROR(INDEX(Inventory!$1:$1048576,MATCH(D24,Inventory!B:B,0),MATCH($C$1,Inventory!$2:$2,0)), "")</f>
        <v/>
      </c>
      <c r="D24" s="59"/>
      <c r="E24" s="50"/>
      <c r="F24" s="50"/>
      <c r="G24" s="50"/>
      <c r="H24" s="50"/>
      <c r="I24" s="50"/>
      <c r="J24" s="50"/>
      <c r="K24" s="50"/>
      <c r="L24" s="50"/>
      <c r="M24" s="60"/>
    </row>
    <row r="25" spans="1:13" x14ac:dyDescent="0.25">
      <c r="A25" s="56">
        <v>24</v>
      </c>
      <c r="B25" s="57"/>
      <c r="C25" s="58" t="str">
        <f>IFERROR(INDEX(Inventory!$1:$1048576,MATCH(D25,Inventory!B:B,0),MATCH($C$1,Inventory!$2:$2,0)), "")</f>
        <v/>
      </c>
      <c r="D25" s="59"/>
      <c r="E25" s="50"/>
      <c r="F25" s="50"/>
      <c r="G25" s="50"/>
      <c r="H25" s="50"/>
      <c r="I25" s="50"/>
      <c r="J25" s="50"/>
      <c r="K25" s="50"/>
      <c r="L25" s="50"/>
      <c r="M25" s="60"/>
    </row>
    <row r="26" spans="1:13" x14ac:dyDescent="0.25">
      <c r="A26" s="56">
        <v>25</v>
      </c>
      <c r="B26" s="57"/>
      <c r="C26" s="58" t="str">
        <f>IFERROR(INDEX(Inventory!$1:$1048576,MATCH(D26,Inventory!B:B,0),MATCH($C$1,Inventory!$2:$2,0)), "")</f>
        <v/>
      </c>
      <c r="D26" s="59"/>
      <c r="E26" s="50"/>
      <c r="F26" s="50"/>
      <c r="G26" s="50"/>
      <c r="H26" s="50"/>
      <c r="I26" s="50"/>
      <c r="J26" s="50"/>
      <c r="K26" s="50"/>
      <c r="L26" s="50"/>
      <c r="M26" s="60"/>
    </row>
    <row r="27" spans="1:13" x14ac:dyDescent="0.25">
      <c r="A27" s="56">
        <v>26</v>
      </c>
      <c r="B27" s="57"/>
      <c r="C27" s="58" t="str">
        <f>IFERROR(INDEX(Inventory!$1:$1048576,MATCH(D27,Inventory!B:B,0),MATCH($C$1,Inventory!$2:$2,0)), "")</f>
        <v/>
      </c>
      <c r="D27" s="59"/>
      <c r="E27" s="50"/>
      <c r="F27" s="50"/>
      <c r="G27" s="50"/>
      <c r="H27" s="50"/>
      <c r="I27" s="50"/>
      <c r="J27" s="50"/>
      <c r="K27" s="50"/>
      <c r="L27" s="50"/>
      <c r="M27" s="60"/>
    </row>
    <row r="28" spans="1:13" x14ac:dyDescent="0.25">
      <c r="A28" s="56">
        <v>27</v>
      </c>
      <c r="B28" s="57"/>
      <c r="C28" s="58" t="str">
        <f>IFERROR(INDEX(Inventory!$1:$1048576,MATCH(D28,Inventory!B:B,0),MATCH($C$1,Inventory!$2:$2,0)), "")</f>
        <v/>
      </c>
      <c r="D28" s="59"/>
      <c r="E28" s="50"/>
      <c r="F28" s="50"/>
      <c r="G28" s="50"/>
      <c r="H28" s="50"/>
      <c r="I28" s="50"/>
      <c r="J28" s="50"/>
      <c r="K28" s="50"/>
      <c r="L28" s="50"/>
      <c r="M28" s="60"/>
    </row>
    <row r="29" spans="1:13" x14ac:dyDescent="0.25">
      <c r="A29" s="56">
        <v>28</v>
      </c>
      <c r="B29" s="57"/>
      <c r="C29" s="58" t="str">
        <f>IFERROR(INDEX(Inventory!$1:$1048576,MATCH(D29,Inventory!B:B,0),MATCH($C$1,Inventory!$2:$2,0)), "")</f>
        <v/>
      </c>
      <c r="D29" s="59"/>
      <c r="E29" s="50"/>
      <c r="F29" s="50"/>
      <c r="G29" s="50"/>
      <c r="H29" s="50"/>
      <c r="I29" s="50"/>
      <c r="J29" s="50"/>
      <c r="K29" s="50"/>
      <c r="L29" s="50"/>
      <c r="M29" s="60"/>
    </row>
    <row r="30" spans="1:13" x14ac:dyDescent="0.25">
      <c r="A30" s="56">
        <v>29</v>
      </c>
      <c r="B30" s="57"/>
      <c r="C30" s="58" t="str">
        <f>IFERROR(INDEX(Inventory!$1:$1048576,MATCH(D30,Inventory!B:B,0),MATCH($C$1,Inventory!$2:$2,0)), "")</f>
        <v/>
      </c>
      <c r="D30" s="59"/>
      <c r="E30" s="50"/>
      <c r="F30" s="50"/>
      <c r="G30" s="50"/>
      <c r="H30" s="50"/>
      <c r="I30" s="50"/>
      <c r="J30" s="50"/>
      <c r="K30" s="50"/>
      <c r="L30" s="50"/>
      <c r="M30" s="60"/>
    </row>
    <row r="31" spans="1:13" x14ac:dyDescent="0.25">
      <c r="A31" s="56">
        <v>30</v>
      </c>
      <c r="B31" s="57"/>
      <c r="C31" s="58" t="str">
        <f>IFERROR(INDEX(Inventory!$1:$1048576,MATCH(D31,Inventory!B:B,0),MATCH($C$1,Inventory!$2:$2,0)), "")</f>
        <v/>
      </c>
      <c r="D31" s="59"/>
      <c r="E31" s="50"/>
      <c r="F31" s="50"/>
      <c r="G31" s="50"/>
      <c r="H31" s="50"/>
      <c r="I31" s="50"/>
      <c r="J31" s="50"/>
      <c r="K31" s="50"/>
      <c r="L31" s="50"/>
      <c r="M31" s="60"/>
    </row>
    <row r="32" spans="1:13" x14ac:dyDescent="0.25">
      <c r="A32" s="56">
        <v>31</v>
      </c>
      <c r="B32" s="57"/>
      <c r="C32" s="58" t="str">
        <f>IFERROR(INDEX(Inventory!$1:$1048576,MATCH(D32,Inventory!B:B,0),MATCH($C$1,Inventory!$2:$2,0)), "")</f>
        <v/>
      </c>
      <c r="D32" s="59"/>
      <c r="E32" s="50"/>
      <c r="F32" s="50"/>
      <c r="G32" s="50"/>
      <c r="H32" s="50"/>
      <c r="I32" s="50"/>
      <c r="J32" s="50"/>
      <c r="K32" s="50"/>
      <c r="L32" s="50"/>
      <c r="M32" s="60"/>
    </row>
    <row r="33" spans="1:13" x14ac:dyDescent="0.25">
      <c r="A33" s="56">
        <v>32</v>
      </c>
      <c r="B33" s="57"/>
      <c r="C33" s="58" t="str">
        <f>IFERROR(INDEX(Inventory!$1:$1048576,MATCH(D33,Inventory!B:B,0),MATCH($C$1,Inventory!$2:$2,0)), "")</f>
        <v/>
      </c>
      <c r="D33" s="59"/>
      <c r="E33" s="50"/>
      <c r="F33" s="50"/>
      <c r="G33" s="50"/>
      <c r="H33" s="50"/>
      <c r="I33" s="50"/>
      <c r="J33" s="50"/>
      <c r="K33" s="50"/>
      <c r="L33" s="50"/>
      <c r="M33" s="60"/>
    </row>
    <row r="34" spans="1:13" x14ac:dyDescent="0.25">
      <c r="A34" s="56">
        <v>33</v>
      </c>
      <c r="B34" s="57"/>
      <c r="C34" s="58" t="str">
        <f>IFERROR(INDEX(Inventory!$1:$1048576,MATCH(D34,Inventory!B:B,0),MATCH($C$1,Inventory!$2:$2,0)), "")</f>
        <v/>
      </c>
      <c r="D34" s="59"/>
      <c r="E34" s="50"/>
      <c r="F34" s="50"/>
      <c r="G34" s="50"/>
      <c r="H34" s="50"/>
      <c r="I34" s="50"/>
      <c r="J34" s="50"/>
      <c r="K34" s="50"/>
      <c r="L34" s="50"/>
      <c r="M34" s="60"/>
    </row>
    <row r="35" spans="1:13" x14ac:dyDescent="0.25">
      <c r="A35" s="56">
        <v>34</v>
      </c>
      <c r="B35" s="57"/>
      <c r="C35" s="58" t="str">
        <f>IFERROR(INDEX(Inventory!$1:$1048576,MATCH(D35,Inventory!B:B,0),MATCH($C$1,Inventory!$2:$2,0)), "")</f>
        <v/>
      </c>
      <c r="D35" s="59"/>
      <c r="E35" s="50"/>
      <c r="F35" s="50"/>
      <c r="G35" s="50"/>
      <c r="H35" s="50"/>
      <c r="I35" s="50"/>
      <c r="J35" s="50"/>
      <c r="K35" s="50"/>
      <c r="L35" s="50"/>
      <c r="M35" s="60"/>
    </row>
    <row r="36" spans="1:13" x14ac:dyDescent="0.25">
      <c r="A36" s="56">
        <v>35</v>
      </c>
      <c r="B36" s="57"/>
      <c r="C36" s="58" t="str">
        <f>IFERROR(INDEX(Inventory!$1:$1048576,MATCH(D36,Inventory!B:B,0),MATCH($C$1,Inventory!$2:$2,0)), "")</f>
        <v/>
      </c>
      <c r="D36" s="59"/>
      <c r="E36" s="50"/>
      <c r="F36" s="50"/>
      <c r="G36" s="50"/>
      <c r="H36" s="50"/>
      <c r="I36" s="50"/>
      <c r="J36" s="50"/>
      <c r="K36" s="50"/>
      <c r="L36" s="50"/>
      <c r="M36" s="60"/>
    </row>
    <row r="37" spans="1:13" x14ac:dyDescent="0.25">
      <c r="A37" s="56">
        <v>36</v>
      </c>
      <c r="B37" s="57"/>
      <c r="C37" s="58" t="str">
        <f>IFERROR(INDEX(Inventory!$1:$1048576,MATCH(D37,Inventory!B:B,0),MATCH($C$1,Inventory!$2:$2,0)), "")</f>
        <v/>
      </c>
      <c r="D37" s="59"/>
      <c r="E37" s="50"/>
      <c r="F37" s="50"/>
      <c r="G37" s="50"/>
      <c r="H37" s="50"/>
      <c r="I37" s="50"/>
      <c r="J37" s="50"/>
      <c r="K37" s="50"/>
      <c r="L37" s="50"/>
      <c r="M37" s="60"/>
    </row>
    <row r="38" spans="1:13" x14ac:dyDescent="0.25">
      <c r="A38" s="56">
        <v>37</v>
      </c>
      <c r="B38" s="57"/>
      <c r="C38" s="58" t="str">
        <f>IFERROR(INDEX(Inventory!$1:$1048576,MATCH(D38,Inventory!B:B,0),MATCH($C$1,Inventory!$2:$2,0)), "")</f>
        <v/>
      </c>
      <c r="D38" s="59"/>
      <c r="E38" s="50"/>
      <c r="F38" s="50"/>
      <c r="G38" s="50"/>
      <c r="H38" s="50"/>
      <c r="I38" s="50"/>
      <c r="J38" s="50"/>
      <c r="K38" s="50"/>
      <c r="L38" s="50"/>
      <c r="M38" s="60"/>
    </row>
    <row r="39" spans="1:13" x14ac:dyDescent="0.25">
      <c r="A39" s="56">
        <v>38</v>
      </c>
      <c r="B39" s="57"/>
      <c r="C39" s="58" t="str">
        <f>IFERROR(INDEX(Inventory!$1:$1048576,MATCH(D39,Inventory!B:B,0),MATCH($C$1,Inventory!$2:$2,0)), "")</f>
        <v/>
      </c>
      <c r="D39" s="59"/>
      <c r="E39" s="50"/>
      <c r="F39" s="50"/>
      <c r="G39" s="50"/>
      <c r="H39" s="50"/>
      <c r="I39" s="50"/>
      <c r="J39" s="50"/>
      <c r="K39" s="50"/>
      <c r="L39" s="50"/>
      <c r="M39" s="60"/>
    </row>
    <row r="40" spans="1:13" x14ac:dyDescent="0.25">
      <c r="A40" s="56">
        <v>39</v>
      </c>
      <c r="B40" s="57"/>
      <c r="C40" s="58" t="str">
        <f>IFERROR(INDEX(Inventory!$1:$1048576,MATCH(D40,Inventory!B:B,0),MATCH($C$1,Inventory!$2:$2,0)), "")</f>
        <v/>
      </c>
      <c r="D40" s="59"/>
      <c r="E40" s="50"/>
      <c r="F40" s="50"/>
      <c r="G40" s="50"/>
      <c r="H40" s="50"/>
      <c r="I40" s="50"/>
      <c r="J40" s="50"/>
      <c r="K40" s="50"/>
      <c r="L40" s="50"/>
      <c r="M40" s="60"/>
    </row>
    <row r="41" spans="1:13" x14ac:dyDescent="0.25">
      <c r="A41" s="56">
        <v>40</v>
      </c>
      <c r="B41" s="57"/>
      <c r="C41" s="58" t="str">
        <f>IFERROR(INDEX(Inventory!$1:$1048576,MATCH(D41,Inventory!B:B,0),MATCH($C$1,Inventory!$2:$2,0)), "")</f>
        <v/>
      </c>
      <c r="D41" s="59"/>
      <c r="E41" s="50"/>
      <c r="F41" s="50"/>
      <c r="G41" s="50"/>
      <c r="H41" s="50"/>
      <c r="I41" s="50"/>
      <c r="J41" s="50"/>
      <c r="K41" s="50"/>
      <c r="L41" s="50"/>
      <c r="M41" s="60"/>
    </row>
    <row r="42" spans="1:13" x14ac:dyDescent="0.25">
      <c r="A42" s="56">
        <v>41</v>
      </c>
      <c r="B42" s="57"/>
      <c r="C42" s="58" t="str">
        <f>IFERROR(INDEX(Inventory!$1:$1048576,MATCH(D42,Inventory!B:B,0),MATCH($C$1,Inventory!$2:$2,0)), "")</f>
        <v/>
      </c>
      <c r="D42" s="59"/>
      <c r="E42" s="50"/>
      <c r="F42" s="50"/>
      <c r="G42" s="50"/>
      <c r="H42" s="50"/>
      <c r="I42" s="50"/>
      <c r="J42" s="50"/>
      <c r="K42" s="50"/>
      <c r="L42" s="50"/>
      <c r="M42" s="60"/>
    </row>
    <row r="43" spans="1:13" x14ac:dyDescent="0.25">
      <c r="A43" s="56">
        <v>42</v>
      </c>
      <c r="B43" s="57"/>
      <c r="C43" s="58" t="str">
        <f>IFERROR(INDEX(Inventory!$1:$1048576,MATCH(D43,Inventory!B:B,0),MATCH($C$1,Inventory!$2:$2,0)), "")</f>
        <v/>
      </c>
      <c r="D43" s="59"/>
      <c r="E43" s="50"/>
      <c r="F43" s="50"/>
      <c r="G43" s="50"/>
      <c r="H43" s="50"/>
      <c r="I43" s="50"/>
      <c r="J43" s="50"/>
      <c r="K43" s="50"/>
      <c r="L43" s="50"/>
      <c r="M43" s="60"/>
    </row>
    <row r="44" spans="1:13" x14ac:dyDescent="0.25">
      <c r="A44" s="56">
        <v>43</v>
      </c>
      <c r="B44" s="57"/>
      <c r="C44" s="58" t="str">
        <f>IFERROR(INDEX(Inventory!$1:$1048576,MATCH(D44,Inventory!B:B,0),MATCH($C$1,Inventory!$2:$2,0)), "")</f>
        <v/>
      </c>
      <c r="D44" s="59"/>
      <c r="E44" s="50"/>
      <c r="F44" s="50"/>
      <c r="G44" s="50"/>
      <c r="H44" s="50"/>
      <c r="I44" s="50"/>
      <c r="J44" s="50"/>
      <c r="K44" s="50"/>
      <c r="L44" s="50"/>
      <c r="M44" s="60"/>
    </row>
    <row r="45" spans="1:13" x14ac:dyDescent="0.25">
      <c r="A45" s="56">
        <v>44</v>
      </c>
      <c r="B45" s="57"/>
      <c r="C45" s="58" t="str">
        <f>IFERROR(INDEX(Inventory!$1:$1048576,MATCH(D45,Inventory!B:B,0),MATCH($C$1,Inventory!$2:$2,0)), "")</f>
        <v/>
      </c>
      <c r="D45" s="59"/>
      <c r="E45" s="50"/>
      <c r="F45" s="50"/>
      <c r="G45" s="50"/>
      <c r="H45" s="50"/>
      <c r="I45" s="50"/>
      <c r="J45" s="50"/>
      <c r="K45" s="50"/>
      <c r="L45" s="50"/>
      <c r="M45" s="60"/>
    </row>
    <row r="46" spans="1:13" x14ac:dyDescent="0.25">
      <c r="A46" s="56">
        <v>45</v>
      </c>
      <c r="B46" s="57"/>
      <c r="C46" s="58" t="str">
        <f>IFERROR(INDEX(Inventory!$1:$1048576,MATCH(D46,Inventory!B:B,0),MATCH($C$1,Inventory!$2:$2,0)), "")</f>
        <v/>
      </c>
      <c r="D46" s="59"/>
      <c r="E46" s="50"/>
      <c r="F46" s="50"/>
      <c r="G46" s="50"/>
      <c r="H46" s="50"/>
      <c r="I46" s="50"/>
      <c r="J46" s="50"/>
      <c r="K46" s="50"/>
      <c r="L46" s="50"/>
      <c r="M46" s="60"/>
    </row>
    <row r="47" spans="1:13" x14ac:dyDescent="0.25">
      <c r="A47" s="56">
        <v>46</v>
      </c>
      <c r="B47" s="57"/>
      <c r="C47" s="58" t="str">
        <f>IFERROR(INDEX(Inventory!$1:$1048576,MATCH(D47,Inventory!B:B,0),MATCH($C$1,Inventory!$2:$2,0)), "")</f>
        <v/>
      </c>
      <c r="D47" s="59"/>
      <c r="E47" s="50"/>
      <c r="F47" s="50"/>
      <c r="G47" s="50"/>
      <c r="H47" s="50"/>
      <c r="I47" s="50"/>
      <c r="J47" s="50"/>
      <c r="K47" s="50"/>
      <c r="L47" s="50"/>
      <c r="M47" s="60"/>
    </row>
    <row r="48" spans="1:13" x14ac:dyDescent="0.25">
      <c r="A48" s="56">
        <v>47</v>
      </c>
      <c r="B48" s="57"/>
      <c r="C48" s="58" t="str">
        <f>IFERROR(INDEX(Inventory!$1:$1048576,MATCH(D48,Inventory!B:B,0),MATCH($C$1,Inventory!$2:$2,0)), "")</f>
        <v/>
      </c>
      <c r="D48" s="59"/>
      <c r="E48" s="50"/>
      <c r="F48" s="50"/>
      <c r="G48" s="50"/>
      <c r="H48" s="50"/>
      <c r="I48" s="50"/>
      <c r="J48" s="50"/>
      <c r="K48" s="50"/>
      <c r="L48" s="50"/>
      <c r="M48" s="60"/>
    </row>
    <row r="49" spans="1:13" x14ac:dyDescent="0.25">
      <c r="A49" s="56">
        <v>48</v>
      </c>
      <c r="B49" s="57"/>
      <c r="C49" s="58" t="str">
        <f>IFERROR(INDEX(Inventory!$1:$1048576,MATCH(D49,Inventory!B:B,0),MATCH($C$1,Inventory!$2:$2,0)), "")</f>
        <v/>
      </c>
      <c r="D49" s="59"/>
      <c r="E49" s="50"/>
      <c r="F49" s="50"/>
      <c r="G49" s="50"/>
      <c r="H49" s="50"/>
      <c r="I49" s="50"/>
      <c r="J49" s="50"/>
      <c r="K49" s="50"/>
      <c r="L49" s="50"/>
      <c r="M49" s="60"/>
    </row>
    <row r="50" spans="1:13" x14ac:dyDescent="0.25">
      <c r="A50" s="56">
        <v>49</v>
      </c>
      <c r="B50" s="57"/>
      <c r="C50" s="58" t="str">
        <f>IFERROR(INDEX(Inventory!$1:$1048576,MATCH(D50,Inventory!B:B,0),MATCH($C$1,Inventory!$2:$2,0)), "")</f>
        <v/>
      </c>
      <c r="D50" s="59"/>
      <c r="E50" s="50"/>
      <c r="F50" s="50"/>
      <c r="G50" s="50"/>
      <c r="H50" s="50"/>
      <c r="I50" s="50"/>
      <c r="J50" s="50"/>
      <c r="K50" s="50"/>
      <c r="L50" s="50"/>
      <c r="M50" s="60"/>
    </row>
    <row r="51" spans="1:13" x14ac:dyDescent="0.25">
      <c r="A51" s="56">
        <v>50</v>
      </c>
      <c r="B51" s="57"/>
      <c r="C51" s="58" t="str">
        <f>IFERROR(INDEX(Inventory!$1:$1048576,MATCH(D51,Inventory!B:B,0),MATCH($C$1,Inventory!$2:$2,0)), "")</f>
        <v/>
      </c>
      <c r="D51" s="59"/>
      <c r="E51" s="50"/>
      <c r="F51" s="50"/>
      <c r="G51" s="50"/>
      <c r="H51" s="50"/>
      <c r="I51" s="50"/>
      <c r="J51" s="50"/>
      <c r="K51" s="50"/>
      <c r="L51" s="50"/>
      <c r="M51" s="60"/>
    </row>
    <row r="52" spans="1:13" x14ac:dyDescent="0.25">
      <c r="A52" s="56">
        <v>51</v>
      </c>
      <c r="B52" s="57"/>
      <c r="C52" s="58" t="str">
        <f>IFERROR(INDEX(Inventory!$1:$1048576,MATCH(D52,Inventory!B:B,0),MATCH($C$1,Inventory!$2:$2,0)), "")</f>
        <v/>
      </c>
      <c r="D52" s="59"/>
      <c r="E52" s="50"/>
      <c r="F52" s="50"/>
      <c r="G52" s="50"/>
      <c r="H52" s="50"/>
      <c r="I52" s="50"/>
      <c r="J52" s="50"/>
      <c r="K52" s="50"/>
      <c r="L52" s="50"/>
      <c r="M52" s="60"/>
    </row>
    <row r="53" spans="1:13" x14ac:dyDescent="0.25">
      <c r="A53" s="56">
        <v>52</v>
      </c>
      <c r="B53" s="57"/>
      <c r="C53" s="58" t="str">
        <f>IFERROR(INDEX(Inventory!$1:$1048576,MATCH(D53,Inventory!B:B,0),MATCH($C$1,Inventory!$2:$2,0)), "")</f>
        <v/>
      </c>
      <c r="D53" s="59"/>
      <c r="E53" s="50"/>
      <c r="F53" s="50"/>
      <c r="G53" s="50"/>
      <c r="H53" s="50"/>
      <c r="I53" s="50"/>
      <c r="J53" s="50"/>
      <c r="K53" s="50"/>
      <c r="L53" s="50"/>
      <c r="M53" s="60"/>
    </row>
    <row r="54" spans="1:13" x14ac:dyDescent="0.25">
      <c r="A54" s="56">
        <v>53</v>
      </c>
      <c r="B54" s="57"/>
      <c r="C54" s="58" t="str">
        <f>IFERROR(INDEX(Inventory!$1:$1048576,MATCH(D54,Inventory!B:B,0),MATCH($C$1,Inventory!$2:$2,0)), "")</f>
        <v/>
      </c>
      <c r="D54" s="59"/>
      <c r="E54" s="50"/>
      <c r="F54" s="50"/>
      <c r="G54" s="50"/>
      <c r="H54" s="50"/>
      <c r="I54" s="50"/>
      <c r="J54" s="50"/>
      <c r="K54" s="50"/>
      <c r="L54" s="50"/>
      <c r="M54" s="60"/>
    </row>
    <row r="55" spans="1:13" x14ac:dyDescent="0.25">
      <c r="A55" s="56">
        <v>54</v>
      </c>
      <c r="B55" s="57"/>
      <c r="C55" s="58" t="str">
        <f>IFERROR(INDEX(Inventory!$1:$1048576,MATCH(D55,Inventory!B:B,0),MATCH($C$1,Inventory!$2:$2,0)), "")</f>
        <v/>
      </c>
      <c r="D55" s="59"/>
      <c r="E55" s="50"/>
      <c r="F55" s="50"/>
      <c r="G55" s="50"/>
      <c r="H55" s="50"/>
      <c r="I55" s="50"/>
      <c r="J55" s="50"/>
      <c r="K55" s="50"/>
      <c r="L55" s="50"/>
      <c r="M55" s="60"/>
    </row>
    <row r="56" spans="1:13" x14ac:dyDescent="0.25">
      <c r="A56" s="56">
        <v>55</v>
      </c>
      <c r="B56" s="57"/>
      <c r="C56" s="58" t="str">
        <f>IFERROR(INDEX(Inventory!$1:$1048576,MATCH(D56,Inventory!B:B,0),MATCH($C$1,Inventory!$2:$2,0)), "")</f>
        <v/>
      </c>
      <c r="D56" s="59"/>
      <c r="E56" s="50"/>
      <c r="F56" s="50"/>
      <c r="G56" s="50"/>
      <c r="H56" s="50"/>
      <c r="I56" s="50"/>
      <c r="J56" s="50"/>
      <c r="K56" s="50"/>
      <c r="L56" s="50"/>
      <c r="M56" s="60"/>
    </row>
    <row r="57" spans="1:13" x14ac:dyDescent="0.25">
      <c r="A57" s="56">
        <v>56</v>
      </c>
      <c r="B57" s="57"/>
      <c r="C57" s="58" t="str">
        <f>IFERROR(INDEX(Inventory!$1:$1048576,MATCH(D57,Inventory!B:B,0),MATCH($C$1,Inventory!$2:$2,0)), "")</f>
        <v/>
      </c>
      <c r="D57" s="59"/>
      <c r="E57" s="50"/>
      <c r="F57" s="50"/>
      <c r="G57" s="50"/>
      <c r="H57" s="50"/>
      <c r="I57" s="50"/>
      <c r="J57" s="50"/>
      <c r="K57" s="50"/>
      <c r="L57" s="50"/>
      <c r="M57" s="60"/>
    </row>
    <row r="58" spans="1:13" x14ac:dyDescent="0.25">
      <c r="A58" s="56">
        <v>57</v>
      </c>
      <c r="B58" s="57"/>
      <c r="C58" s="58" t="str">
        <f>IFERROR(INDEX(Inventory!$1:$1048576,MATCH(D58,Inventory!B:B,0),MATCH($C$1,Inventory!$2:$2,0)), "")</f>
        <v/>
      </c>
      <c r="D58" s="59"/>
      <c r="E58" s="50"/>
      <c r="F58" s="50"/>
      <c r="G58" s="50"/>
      <c r="H58" s="50"/>
      <c r="I58" s="50"/>
      <c r="J58" s="50"/>
      <c r="K58" s="50"/>
      <c r="L58" s="50"/>
      <c r="M58" s="60"/>
    </row>
    <row r="59" spans="1:13" x14ac:dyDescent="0.25">
      <c r="A59" s="56">
        <v>58</v>
      </c>
      <c r="B59" s="57"/>
      <c r="C59" s="58" t="str">
        <f>IFERROR(INDEX(Inventory!$1:$1048576,MATCH(D59,Inventory!B:B,0),MATCH($C$1,Inventory!$2:$2,0)), "")</f>
        <v/>
      </c>
      <c r="D59" s="59"/>
      <c r="E59" s="50"/>
      <c r="F59" s="50"/>
      <c r="G59" s="50"/>
      <c r="H59" s="50"/>
      <c r="I59" s="50"/>
      <c r="J59" s="50"/>
      <c r="K59" s="50"/>
      <c r="L59" s="50"/>
      <c r="M59" s="60"/>
    </row>
    <row r="60" spans="1:13" x14ac:dyDescent="0.25">
      <c r="A60" s="56">
        <v>59</v>
      </c>
      <c r="B60" s="57"/>
      <c r="C60" s="58" t="str">
        <f>IFERROR(INDEX(Inventory!$1:$1048576,MATCH(D60,Inventory!B:B,0),MATCH($C$1,Inventory!$2:$2,0)), "")</f>
        <v/>
      </c>
      <c r="D60" s="59"/>
      <c r="E60" s="50"/>
      <c r="F60" s="50"/>
      <c r="G60" s="50"/>
      <c r="H60" s="50"/>
      <c r="I60" s="50"/>
      <c r="J60" s="50"/>
      <c r="K60" s="50"/>
      <c r="L60" s="50"/>
      <c r="M60" s="60"/>
    </row>
    <row r="61" spans="1:13" x14ac:dyDescent="0.25">
      <c r="A61" s="56">
        <v>60</v>
      </c>
      <c r="B61" s="57"/>
      <c r="C61" s="58" t="str">
        <f>IFERROR(INDEX(Inventory!$1:$1048576,MATCH(D61,Inventory!B:B,0),MATCH($C$1,Inventory!$2:$2,0)), "")</f>
        <v/>
      </c>
      <c r="D61" s="59"/>
      <c r="E61" s="50"/>
      <c r="F61" s="50"/>
      <c r="G61" s="50"/>
      <c r="H61" s="50"/>
      <c r="I61" s="50"/>
      <c r="J61" s="50"/>
      <c r="K61" s="50"/>
      <c r="L61" s="50"/>
      <c r="M61" s="60"/>
    </row>
    <row r="62" spans="1:13" x14ac:dyDescent="0.25">
      <c r="A62" s="56">
        <v>61</v>
      </c>
      <c r="B62" s="57"/>
      <c r="C62" s="58" t="str">
        <f>IFERROR(INDEX(Inventory!$1:$1048576,MATCH(D62,Inventory!B:B,0),MATCH($C$1,Inventory!$2:$2,0)), "")</f>
        <v/>
      </c>
      <c r="D62" s="59"/>
      <c r="E62" s="50"/>
      <c r="F62" s="50"/>
      <c r="G62" s="50"/>
      <c r="H62" s="50"/>
      <c r="I62" s="50"/>
      <c r="J62" s="50"/>
      <c r="K62" s="50"/>
      <c r="L62" s="50"/>
      <c r="M62" s="60"/>
    </row>
    <row r="63" spans="1:13" x14ac:dyDescent="0.25">
      <c r="A63" s="56">
        <v>62</v>
      </c>
      <c r="B63" s="57"/>
      <c r="C63" s="58" t="str">
        <f>IFERROR(INDEX(Inventory!$1:$1048576,MATCH(D63,Inventory!B:B,0),MATCH($C$1,Inventory!$2:$2,0)), "")</f>
        <v/>
      </c>
      <c r="D63" s="59"/>
      <c r="E63" s="50"/>
      <c r="F63" s="50"/>
      <c r="G63" s="50"/>
      <c r="H63" s="50"/>
      <c r="I63" s="50"/>
      <c r="J63" s="50"/>
      <c r="K63" s="50"/>
      <c r="L63" s="50"/>
      <c r="M63" s="60"/>
    </row>
    <row r="64" spans="1:13" x14ac:dyDescent="0.25">
      <c r="A64" s="56">
        <v>63</v>
      </c>
      <c r="B64" s="57"/>
      <c r="C64" s="58" t="str">
        <f>IFERROR(INDEX(Inventory!$1:$1048576,MATCH(D64,Inventory!B:B,0),MATCH($C$1,Inventory!$2:$2,0)), "")</f>
        <v/>
      </c>
      <c r="D64" s="59"/>
      <c r="E64" s="50"/>
      <c r="F64" s="50"/>
      <c r="G64" s="50"/>
      <c r="H64" s="50"/>
      <c r="I64" s="50"/>
      <c r="J64" s="50"/>
      <c r="K64" s="50"/>
      <c r="L64" s="50"/>
      <c r="M64" s="60"/>
    </row>
    <row r="65" spans="1:13" x14ac:dyDescent="0.25">
      <c r="A65" s="56">
        <v>64</v>
      </c>
      <c r="B65" s="57"/>
      <c r="C65" s="58" t="str">
        <f>IFERROR(INDEX(Inventory!$1:$1048576,MATCH(D65,Inventory!B:B,0),MATCH($C$1,Inventory!$2:$2,0)), "")</f>
        <v/>
      </c>
      <c r="D65" s="59"/>
      <c r="E65" s="50"/>
      <c r="F65" s="50"/>
      <c r="G65" s="50"/>
      <c r="H65" s="50"/>
      <c r="I65" s="50"/>
      <c r="J65" s="50"/>
      <c r="K65" s="50"/>
      <c r="L65" s="50"/>
      <c r="M65" s="60"/>
    </row>
    <row r="66" spans="1:13" x14ac:dyDescent="0.25">
      <c r="A66" s="56">
        <v>65</v>
      </c>
      <c r="B66" s="57"/>
      <c r="C66" s="58" t="str">
        <f>IFERROR(INDEX(Inventory!$1:$1048576,MATCH(D66,Inventory!B:B,0),MATCH($C$1,Inventory!$2:$2,0)), "")</f>
        <v/>
      </c>
      <c r="D66" s="59"/>
      <c r="E66" s="50"/>
      <c r="F66" s="50"/>
      <c r="G66" s="50"/>
      <c r="H66" s="50"/>
      <c r="I66" s="50"/>
      <c r="J66" s="50"/>
      <c r="K66" s="50"/>
      <c r="L66" s="50"/>
      <c r="M66" s="60"/>
    </row>
    <row r="67" spans="1:13" x14ac:dyDescent="0.25">
      <c r="A67" s="56">
        <v>66</v>
      </c>
      <c r="B67" s="57"/>
      <c r="C67" s="58" t="str">
        <f>IFERROR(INDEX(Inventory!$1:$1048576,MATCH(D67,Inventory!B:B,0),MATCH($C$1,Inventory!$2:$2,0)), "")</f>
        <v/>
      </c>
      <c r="D67" s="59"/>
      <c r="E67" s="50"/>
      <c r="F67" s="50"/>
      <c r="G67" s="50"/>
      <c r="H67" s="50"/>
      <c r="I67" s="50"/>
      <c r="J67" s="50"/>
      <c r="K67" s="50"/>
      <c r="L67" s="50"/>
      <c r="M67" s="60"/>
    </row>
    <row r="68" spans="1:13" x14ac:dyDescent="0.25">
      <c r="A68" s="56">
        <v>67</v>
      </c>
      <c r="B68" s="57"/>
      <c r="C68" s="58" t="str">
        <f>IFERROR(INDEX(Inventory!$1:$1048576,MATCH(D68,Inventory!B:B,0),MATCH($C$1,Inventory!$2:$2,0)), "")</f>
        <v/>
      </c>
      <c r="D68" s="59"/>
      <c r="E68" s="50"/>
      <c r="F68" s="50"/>
      <c r="G68" s="50"/>
      <c r="H68" s="50"/>
      <c r="I68" s="50"/>
      <c r="J68" s="50"/>
      <c r="K68" s="50"/>
      <c r="L68" s="50"/>
      <c r="M68" s="60"/>
    </row>
    <row r="69" spans="1:13" x14ac:dyDescent="0.25">
      <c r="A69" s="56">
        <v>68</v>
      </c>
      <c r="B69" s="57"/>
      <c r="C69" s="58" t="str">
        <f>IFERROR(INDEX(Inventory!$1:$1048576,MATCH(D69,Inventory!B:B,0),MATCH($C$1,Inventory!$2:$2,0)), "")</f>
        <v/>
      </c>
      <c r="D69" s="59"/>
      <c r="E69" s="50"/>
      <c r="F69" s="50"/>
      <c r="G69" s="50"/>
      <c r="H69" s="50"/>
      <c r="I69" s="50"/>
      <c r="J69" s="50"/>
      <c r="K69" s="50"/>
      <c r="L69" s="50"/>
      <c r="M69" s="60"/>
    </row>
    <row r="70" spans="1:13" x14ac:dyDescent="0.25">
      <c r="A70" s="56">
        <v>69</v>
      </c>
      <c r="B70" s="57"/>
      <c r="C70" s="58" t="str">
        <f>IFERROR(INDEX(Inventory!$1:$1048576,MATCH(D70,Inventory!B:B,0),MATCH($C$1,Inventory!$2:$2,0)), "")</f>
        <v/>
      </c>
      <c r="D70" s="59"/>
      <c r="E70" s="50"/>
      <c r="F70" s="50"/>
      <c r="G70" s="50"/>
      <c r="H70" s="50"/>
      <c r="I70" s="50"/>
      <c r="J70" s="50"/>
      <c r="K70" s="50"/>
      <c r="L70" s="50"/>
      <c r="M70" s="60"/>
    </row>
    <row r="71" spans="1:13" x14ac:dyDescent="0.25">
      <c r="A71" s="56">
        <v>70</v>
      </c>
      <c r="B71" s="57"/>
      <c r="C71" s="58" t="str">
        <f>IFERROR(INDEX(Inventory!$1:$1048576,MATCH(D71,Inventory!B:B,0),MATCH($C$1,Inventory!$2:$2,0)), "")</f>
        <v/>
      </c>
      <c r="D71" s="59"/>
      <c r="E71" s="50"/>
      <c r="F71" s="50"/>
      <c r="G71" s="50"/>
      <c r="H71" s="50"/>
      <c r="I71" s="50"/>
      <c r="J71" s="50"/>
      <c r="K71" s="50"/>
      <c r="L71" s="50"/>
      <c r="M71" s="60"/>
    </row>
    <row r="72" spans="1:13" x14ac:dyDescent="0.25">
      <c r="A72" s="56">
        <v>71</v>
      </c>
      <c r="B72" s="57"/>
      <c r="C72" s="58" t="str">
        <f>IFERROR(INDEX(Inventory!$1:$1048576,MATCH(D72,Inventory!B:B,0),MATCH($C$1,Inventory!$2:$2,0)), "")</f>
        <v/>
      </c>
      <c r="D72" s="59"/>
      <c r="E72" s="50"/>
      <c r="F72" s="50"/>
      <c r="G72" s="50"/>
      <c r="H72" s="50"/>
      <c r="I72" s="50"/>
      <c r="J72" s="50"/>
      <c r="K72" s="50"/>
      <c r="L72" s="50"/>
      <c r="M72" s="60"/>
    </row>
    <row r="73" spans="1:13" x14ac:dyDescent="0.25">
      <c r="A73" s="56">
        <v>72</v>
      </c>
      <c r="B73" s="57"/>
      <c r="C73" s="58" t="str">
        <f>IFERROR(INDEX(Inventory!$1:$1048576,MATCH(D73,Inventory!B:B,0),MATCH($C$1,Inventory!$2:$2,0)), "")</f>
        <v/>
      </c>
      <c r="D73" s="59"/>
      <c r="E73" s="50"/>
      <c r="F73" s="50"/>
      <c r="G73" s="50"/>
      <c r="H73" s="50"/>
      <c r="I73" s="50"/>
      <c r="J73" s="50"/>
      <c r="K73" s="50"/>
      <c r="L73" s="50"/>
      <c r="M73" s="60"/>
    </row>
    <row r="74" spans="1:13" x14ac:dyDescent="0.25">
      <c r="A74" s="56">
        <v>73</v>
      </c>
      <c r="B74" s="57"/>
      <c r="C74" s="58" t="str">
        <f>IFERROR(INDEX(Inventory!$1:$1048576,MATCH(D74,Inventory!B:B,0),MATCH($C$1,Inventory!$2:$2,0)), "")</f>
        <v/>
      </c>
      <c r="D74" s="59"/>
      <c r="E74" s="50"/>
      <c r="F74" s="50"/>
      <c r="G74" s="50"/>
      <c r="H74" s="50"/>
      <c r="I74" s="50"/>
      <c r="J74" s="50"/>
      <c r="K74" s="50"/>
      <c r="L74" s="50"/>
      <c r="M74" s="60"/>
    </row>
    <row r="75" spans="1:13" x14ac:dyDescent="0.25">
      <c r="A75" s="56">
        <v>74</v>
      </c>
      <c r="B75" s="57"/>
      <c r="C75" s="58" t="str">
        <f>IFERROR(INDEX(Inventory!$1:$1048576,MATCH(D75,Inventory!B:B,0),MATCH($C$1,Inventory!$2:$2,0)), "")</f>
        <v/>
      </c>
      <c r="D75" s="59"/>
      <c r="E75" s="50"/>
      <c r="F75" s="50"/>
      <c r="G75" s="50"/>
      <c r="H75" s="50"/>
      <c r="I75" s="50"/>
      <c r="J75" s="50"/>
      <c r="K75" s="50"/>
      <c r="L75" s="50"/>
      <c r="M75" s="60"/>
    </row>
    <row r="76" spans="1:13" x14ac:dyDescent="0.25">
      <c r="A76" s="56">
        <v>75</v>
      </c>
      <c r="B76" s="57"/>
      <c r="C76" s="58" t="str">
        <f>IFERROR(INDEX(Inventory!$1:$1048576,MATCH(D76,Inventory!B:B,0),MATCH($C$1,Inventory!$2:$2,0)), "")</f>
        <v/>
      </c>
      <c r="D76" s="59"/>
      <c r="E76" s="50"/>
      <c r="F76" s="50"/>
      <c r="G76" s="50"/>
      <c r="H76" s="50"/>
      <c r="I76" s="50"/>
      <c r="J76" s="50"/>
      <c r="K76" s="50"/>
      <c r="L76" s="50"/>
      <c r="M76" s="60"/>
    </row>
    <row r="77" spans="1:13" x14ac:dyDescent="0.25">
      <c r="A77" s="56">
        <v>76</v>
      </c>
      <c r="B77" s="57"/>
      <c r="C77" s="58" t="str">
        <f>IFERROR(INDEX(Inventory!$1:$1048576,MATCH(D77,Inventory!B:B,0),MATCH($C$1,Inventory!$2:$2,0)), "")</f>
        <v/>
      </c>
      <c r="D77" s="59"/>
      <c r="E77" s="50"/>
      <c r="F77" s="50"/>
      <c r="G77" s="50"/>
      <c r="H77" s="50"/>
      <c r="I77" s="50"/>
      <c r="J77" s="50"/>
      <c r="K77" s="50"/>
      <c r="L77" s="50"/>
      <c r="M77" s="60"/>
    </row>
    <row r="78" spans="1:13" x14ac:dyDescent="0.25">
      <c r="A78" s="56">
        <v>77</v>
      </c>
      <c r="B78" s="57"/>
      <c r="C78" s="58" t="str">
        <f>IFERROR(INDEX(Inventory!$1:$1048576,MATCH(D78,Inventory!B:B,0),MATCH($C$1,Inventory!$2:$2,0)), "")</f>
        <v/>
      </c>
      <c r="D78" s="59"/>
      <c r="E78" s="50"/>
      <c r="F78" s="50"/>
      <c r="G78" s="50"/>
      <c r="H78" s="50"/>
      <c r="I78" s="50"/>
      <c r="J78" s="50"/>
      <c r="K78" s="50"/>
      <c r="L78" s="50"/>
      <c r="M78" s="60"/>
    </row>
    <row r="79" spans="1:13" x14ac:dyDescent="0.25">
      <c r="A79" s="56">
        <v>78</v>
      </c>
      <c r="B79" s="57"/>
      <c r="C79" s="58" t="str">
        <f>IFERROR(INDEX(Inventory!$1:$1048576,MATCH(D79,Inventory!B:B,0),MATCH($C$1,Inventory!$2:$2,0)), "")</f>
        <v/>
      </c>
      <c r="D79" s="59"/>
      <c r="E79" s="50"/>
      <c r="F79" s="50"/>
      <c r="G79" s="50"/>
      <c r="H79" s="50"/>
      <c r="I79" s="50"/>
      <c r="J79" s="50"/>
      <c r="K79" s="50"/>
      <c r="L79" s="50"/>
      <c r="M79" s="60"/>
    </row>
    <row r="80" spans="1:13" x14ac:dyDescent="0.25">
      <c r="A80" s="56">
        <v>79</v>
      </c>
      <c r="B80" s="57"/>
      <c r="C80" s="58" t="str">
        <f>IFERROR(INDEX(Inventory!$1:$1048576,MATCH(D80,Inventory!B:B,0),MATCH($C$1,Inventory!$2:$2,0)), "")</f>
        <v/>
      </c>
      <c r="D80" s="59"/>
      <c r="E80" s="50"/>
      <c r="F80" s="50"/>
      <c r="G80" s="50"/>
      <c r="H80" s="50"/>
      <c r="I80" s="50"/>
      <c r="J80" s="50"/>
      <c r="K80" s="50"/>
      <c r="L80" s="50"/>
      <c r="M80" s="60"/>
    </row>
    <row r="81" spans="1:13" x14ac:dyDescent="0.25">
      <c r="A81" s="56">
        <v>80</v>
      </c>
      <c r="B81" s="57"/>
      <c r="C81" s="58" t="str">
        <f>IFERROR(INDEX(Inventory!$1:$1048576,MATCH(D81,Inventory!B:B,0),MATCH($C$1,Inventory!$2:$2,0)), "")</f>
        <v/>
      </c>
      <c r="D81" s="59"/>
      <c r="E81" s="50"/>
      <c r="F81" s="50"/>
      <c r="G81" s="50"/>
      <c r="H81" s="50"/>
      <c r="I81" s="50"/>
      <c r="J81" s="50"/>
      <c r="K81" s="50"/>
      <c r="L81" s="50"/>
      <c r="M81" s="60"/>
    </row>
    <row r="82" spans="1:13" x14ac:dyDescent="0.25">
      <c r="A82" s="56">
        <v>81</v>
      </c>
      <c r="B82" s="57"/>
      <c r="C82" s="58" t="str">
        <f>IFERROR(INDEX(Inventory!$1:$1048576,MATCH(D82,Inventory!B:B,0),MATCH($C$1,Inventory!$2:$2,0)), "")</f>
        <v/>
      </c>
      <c r="D82" s="59"/>
      <c r="E82" s="50"/>
      <c r="F82" s="50"/>
      <c r="G82" s="50"/>
      <c r="H82" s="50"/>
      <c r="I82" s="50"/>
      <c r="J82" s="50"/>
      <c r="K82" s="50"/>
      <c r="L82" s="50"/>
      <c r="M82" s="60"/>
    </row>
    <row r="83" spans="1:13" x14ac:dyDescent="0.25">
      <c r="A83" s="56">
        <v>82</v>
      </c>
      <c r="B83" s="57"/>
      <c r="C83" s="58" t="str">
        <f>IFERROR(INDEX(Inventory!$1:$1048576,MATCH(D83,Inventory!B:B,0),MATCH($C$1,Inventory!$2:$2,0)), "")</f>
        <v/>
      </c>
      <c r="D83" s="59"/>
      <c r="E83" s="50"/>
      <c r="F83" s="50"/>
      <c r="G83" s="50"/>
      <c r="H83" s="50"/>
      <c r="I83" s="50"/>
      <c r="J83" s="50"/>
      <c r="K83" s="50"/>
      <c r="L83" s="50"/>
      <c r="M83" s="60"/>
    </row>
    <row r="84" spans="1:13" x14ac:dyDescent="0.25">
      <c r="A84" s="56">
        <v>83</v>
      </c>
      <c r="B84" s="57"/>
      <c r="C84" s="58" t="str">
        <f>IFERROR(INDEX(Inventory!$1:$1048576,MATCH(D84,Inventory!B:B,0),MATCH($C$1,Inventory!$2:$2,0)), "")</f>
        <v/>
      </c>
      <c r="D84" s="59"/>
      <c r="E84" s="50"/>
      <c r="F84" s="50"/>
      <c r="G84" s="50"/>
      <c r="H84" s="50"/>
      <c r="I84" s="50"/>
      <c r="J84" s="50"/>
      <c r="K84" s="50"/>
      <c r="L84" s="50"/>
      <c r="M84" s="60"/>
    </row>
    <row r="85" spans="1:13" x14ac:dyDescent="0.25">
      <c r="A85" s="56">
        <v>84</v>
      </c>
      <c r="B85" s="57"/>
      <c r="C85" s="58" t="str">
        <f>IFERROR(INDEX(Inventory!$1:$1048576,MATCH(D85,Inventory!B:B,0),MATCH($C$1,Inventory!$2:$2,0)), "")</f>
        <v/>
      </c>
      <c r="D85" s="59"/>
      <c r="E85" s="50"/>
      <c r="F85" s="50"/>
      <c r="G85" s="50"/>
      <c r="H85" s="50"/>
      <c r="I85" s="50"/>
      <c r="J85" s="50"/>
      <c r="K85" s="50"/>
      <c r="L85" s="50"/>
      <c r="M85" s="60"/>
    </row>
    <row r="86" spans="1:13" x14ac:dyDescent="0.25">
      <c r="A86" s="56">
        <v>85</v>
      </c>
      <c r="B86" s="57"/>
      <c r="C86" s="58" t="str">
        <f>IFERROR(INDEX(Inventory!$1:$1048576,MATCH(D86,Inventory!B:B,0),MATCH($C$1,Inventory!$2:$2,0)), "")</f>
        <v/>
      </c>
      <c r="D86" s="59"/>
      <c r="E86" s="50"/>
      <c r="F86" s="50"/>
      <c r="G86" s="50"/>
      <c r="H86" s="50"/>
      <c r="I86" s="50"/>
      <c r="J86" s="50"/>
      <c r="K86" s="50"/>
      <c r="L86" s="50"/>
      <c r="M86" s="60"/>
    </row>
    <row r="87" spans="1:13" x14ac:dyDescent="0.25">
      <c r="A87" s="56">
        <v>86</v>
      </c>
      <c r="B87" s="57"/>
      <c r="C87" s="58" t="str">
        <f>IFERROR(INDEX(Inventory!$1:$1048576,MATCH(D87,Inventory!B:B,0),MATCH($C$1,Inventory!$2:$2,0)), "")</f>
        <v/>
      </c>
      <c r="D87" s="59"/>
      <c r="E87" s="50"/>
      <c r="F87" s="50"/>
      <c r="G87" s="50"/>
      <c r="H87" s="50"/>
      <c r="I87" s="50"/>
      <c r="J87" s="50"/>
      <c r="K87" s="50"/>
      <c r="L87" s="50"/>
      <c r="M87" s="60"/>
    </row>
    <row r="88" spans="1:13" x14ac:dyDescent="0.25">
      <c r="A88" s="56">
        <v>87</v>
      </c>
      <c r="B88" s="57"/>
      <c r="C88" s="58" t="str">
        <f>IFERROR(INDEX(Inventory!$1:$1048576,MATCH(D88,Inventory!B:B,0),MATCH($C$1,Inventory!$2:$2,0)), "")</f>
        <v/>
      </c>
      <c r="D88" s="59"/>
      <c r="E88" s="50"/>
      <c r="F88" s="50"/>
      <c r="G88" s="50"/>
      <c r="H88" s="50"/>
      <c r="I88" s="50"/>
      <c r="J88" s="50"/>
      <c r="K88" s="50"/>
      <c r="L88" s="50"/>
      <c r="M88" s="60"/>
    </row>
    <row r="89" spans="1:13" x14ac:dyDescent="0.25">
      <c r="A89" s="56">
        <v>88</v>
      </c>
      <c r="B89" s="57"/>
      <c r="C89" s="58" t="str">
        <f>IFERROR(INDEX(Inventory!$1:$1048576,MATCH(D89,Inventory!B:B,0),MATCH($C$1,Inventory!$2:$2,0)), "")</f>
        <v/>
      </c>
      <c r="D89" s="59"/>
      <c r="E89" s="50"/>
      <c r="F89" s="50"/>
      <c r="G89" s="50"/>
      <c r="H89" s="50"/>
      <c r="I89" s="50"/>
      <c r="J89" s="50"/>
      <c r="K89" s="50"/>
      <c r="L89" s="50"/>
      <c r="M89" s="60"/>
    </row>
    <row r="90" spans="1:13" x14ac:dyDescent="0.25">
      <c r="A90" s="56">
        <v>89</v>
      </c>
      <c r="B90" s="57"/>
      <c r="C90" s="58" t="str">
        <f>IFERROR(INDEX(Inventory!$1:$1048576,MATCH(D90,Inventory!B:B,0),MATCH($C$1,Inventory!$2:$2,0)), "")</f>
        <v/>
      </c>
      <c r="D90" s="59"/>
      <c r="E90" s="50"/>
      <c r="F90" s="50"/>
      <c r="G90" s="50"/>
      <c r="H90" s="50"/>
      <c r="I90" s="50"/>
      <c r="J90" s="50"/>
      <c r="K90" s="50"/>
      <c r="L90" s="50"/>
      <c r="M90" s="60"/>
    </row>
    <row r="91" spans="1:13" x14ac:dyDescent="0.25">
      <c r="A91" s="56">
        <v>90</v>
      </c>
      <c r="B91" s="57"/>
      <c r="C91" s="58" t="str">
        <f>IFERROR(INDEX(Inventory!$1:$1048576,MATCH(D91,Inventory!B:B,0),MATCH($C$1,Inventory!$2:$2,0)), "")</f>
        <v/>
      </c>
      <c r="D91" s="59"/>
      <c r="E91" s="50"/>
      <c r="F91" s="50"/>
      <c r="G91" s="50"/>
      <c r="H91" s="50"/>
      <c r="I91" s="50"/>
      <c r="J91" s="50"/>
      <c r="K91" s="50"/>
      <c r="L91" s="50"/>
      <c r="M91" s="60"/>
    </row>
    <row r="92" spans="1:13" x14ac:dyDescent="0.25">
      <c r="A92" s="56">
        <v>91</v>
      </c>
      <c r="B92" s="57"/>
      <c r="C92" s="58" t="str">
        <f>IFERROR(INDEX(Inventory!$1:$1048576,MATCH(D92,Inventory!B:B,0),MATCH($C$1,Inventory!$2:$2,0)), "")</f>
        <v/>
      </c>
      <c r="D92" s="59"/>
      <c r="E92" s="50"/>
      <c r="F92" s="50"/>
      <c r="G92" s="50"/>
      <c r="H92" s="50"/>
      <c r="I92" s="50"/>
      <c r="J92" s="50"/>
      <c r="K92" s="50"/>
      <c r="L92" s="50"/>
      <c r="M92" s="60"/>
    </row>
    <row r="93" spans="1:13" x14ac:dyDescent="0.25">
      <c r="A93" s="56">
        <v>92</v>
      </c>
      <c r="B93" s="57"/>
      <c r="C93" s="58" t="str">
        <f>IFERROR(INDEX(Inventory!$1:$1048576,MATCH(D93,Inventory!B:B,0),MATCH($C$1,Inventory!$2:$2,0)), "")</f>
        <v/>
      </c>
      <c r="D93" s="59"/>
      <c r="E93" s="50"/>
      <c r="F93" s="50"/>
      <c r="G93" s="50"/>
      <c r="H93" s="50"/>
      <c r="I93" s="50"/>
      <c r="J93" s="50"/>
      <c r="K93" s="50"/>
      <c r="L93" s="50"/>
      <c r="M93" s="60"/>
    </row>
    <row r="94" spans="1:13" x14ac:dyDescent="0.25">
      <c r="A94" s="56">
        <v>93</v>
      </c>
      <c r="B94" s="57"/>
      <c r="C94" s="58" t="str">
        <f>IFERROR(INDEX(Inventory!$1:$1048576,MATCH(D94,Inventory!B:B,0),MATCH($C$1,Inventory!$2:$2,0)), "")</f>
        <v/>
      </c>
      <c r="D94" s="59"/>
      <c r="E94" s="50"/>
      <c r="F94" s="50"/>
      <c r="G94" s="50"/>
      <c r="H94" s="50"/>
      <c r="I94" s="50"/>
      <c r="J94" s="50"/>
      <c r="K94" s="50"/>
      <c r="L94" s="50"/>
      <c r="M94" s="60"/>
    </row>
    <row r="95" spans="1:13" x14ac:dyDescent="0.25">
      <c r="A95" s="56">
        <v>94</v>
      </c>
      <c r="B95" s="57"/>
      <c r="C95" s="58" t="str">
        <f>IFERROR(INDEX(Inventory!$1:$1048576,MATCH(D95,Inventory!B:B,0),MATCH($C$1,Inventory!$2:$2,0)), "")</f>
        <v/>
      </c>
      <c r="D95" s="59"/>
      <c r="E95" s="50"/>
      <c r="F95" s="50"/>
      <c r="G95" s="50"/>
      <c r="H95" s="50"/>
      <c r="I95" s="50"/>
      <c r="J95" s="50"/>
      <c r="K95" s="50"/>
      <c r="L95" s="50"/>
      <c r="M95" s="60"/>
    </row>
    <row r="96" spans="1:13" x14ac:dyDescent="0.25">
      <c r="A96" s="56">
        <v>95</v>
      </c>
      <c r="B96" s="57"/>
      <c r="C96" s="58" t="str">
        <f>IFERROR(INDEX(Inventory!$1:$1048576,MATCH(D96,Inventory!B:B,0),MATCH($C$1,Inventory!$2:$2,0)), "")</f>
        <v/>
      </c>
      <c r="D96" s="59"/>
      <c r="E96" s="50"/>
      <c r="F96" s="50"/>
      <c r="G96" s="50"/>
      <c r="H96" s="50"/>
      <c r="I96" s="50"/>
      <c r="J96" s="50"/>
      <c r="K96" s="50"/>
      <c r="L96" s="50"/>
      <c r="M96" s="60"/>
    </row>
    <row r="97" spans="1:13" x14ac:dyDescent="0.25">
      <c r="A97" s="56">
        <v>96</v>
      </c>
      <c r="B97" s="57"/>
      <c r="C97" s="58" t="str">
        <f>IFERROR(INDEX(Inventory!$1:$1048576,MATCH(D97,Inventory!B:B,0),MATCH($C$1,Inventory!$2:$2,0)), "")</f>
        <v/>
      </c>
      <c r="D97" s="59"/>
      <c r="E97" s="50"/>
      <c r="F97" s="50"/>
      <c r="G97" s="50"/>
      <c r="H97" s="50"/>
      <c r="I97" s="50"/>
      <c r="J97" s="50"/>
      <c r="K97" s="50"/>
      <c r="L97" s="50"/>
      <c r="M97" s="60"/>
    </row>
    <row r="98" spans="1:13" x14ac:dyDescent="0.25">
      <c r="A98" s="56">
        <v>97</v>
      </c>
      <c r="B98" s="57"/>
      <c r="C98" s="58" t="str">
        <f>IFERROR(INDEX(Inventory!$1:$1048576,MATCH(D98,Inventory!B:B,0),MATCH($C$1,Inventory!$2:$2,0)), "")</f>
        <v/>
      </c>
      <c r="D98" s="59"/>
      <c r="E98" s="50"/>
      <c r="F98" s="50"/>
      <c r="G98" s="50"/>
      <c r="H98" s="50"/>
      <c r="I98" s="50"/>
      <c r="J98" s="50"/>
      <c r="K98" s="50"/>
      <c r="L98" s="50"/>
      <c r="M98" s="60"/>
    </row>
    <row r="99" spans="1:13" x14ac:dyDescent="0.25">
      <c r="A99" s="56">
        <v>98</v>
      </c>
      <c r="B99" s="57"/>
      <c r="C99" s="58" t="str">
        <f>IFERROR(INDEX(Inventory!$1:$1048576,MATCH(D99,Inventory!B:B,0),MATCH($C$1,Inventory!$2:$2,0)), "")</f>
        <v/>
      </c>
      <c r="D99" s="59"/>
      <c r="E99" s="50"/>
      <c r="F99" s="50"/>
      <c r="G99" s="50"/>
      <c r="H99" s="50"/>
      <c r="I99" s="50"/>
      <c r="J99" s="50"/>
      <c r="K99" s="50"/>
      <c r="L99" s="50"/>
      <c r="M99" s="60"/>
    </row>
    <row r="100" spans="1:13" x14ac:dyDescent="0.25">
      <c r="A100" s="56">
        <v>99</v>
      </c>
      <c r="B100" s="57"/>
      <c r="C100" s="58" t="str">
        <f>IFERROR(INDEX(Inventory!$1:$1048576,MATCH(D100,Inventory!B:B,0),MATCH($C$1,Inventory!$2:$2,0)), "")</f>
        <v/>
      </c>
      <c r="D100" s="59"/>
      <c r="E100" s="50"/>
      <c r="F100" s="50"/>
      <c r="G100" s="50"/>
      <c r="H100" s="50"/>
      <c r="I100" s="50"/>
      <c r="J100" s="50"/>
      <c r="K100" s="50"/>
      <c r="L100" s="50"/>
      <c r="M100" s="60"/>
    </row>
    <row r="101" spans="1:13" x14ac:dyDescent="0.25">
      <c r="A101" s="56">
        <v>100</v>
      </c>
      <c r="B101" s="57"/>
      <c r="C101" s="58" t="str">
        <f>IFERROR(INDEX(Inventory!$1:$1048576,MATCH(D101,Inventory!B:B,0),MATCH($C$1,Inventory!$2:$2,0)), "")</f>
        <v/>
      </c>
      <c r="D101" s="59"/>
      <c r="E101" s="50"/>
      <c r="F101" s="50"/>
      <c r="G101" s="50"/>
      <c r="H101" s="50"/>
      <c r="I101" s="50"/>
      <c r="J101" s="50"/>
      <c r="K101" s="50"/>
      <c r="L101" s="50"/>
      <c r="M101" s="60"/>
    </row>
    <row r="102" spans="1:13" x14ac:dyDescent="0.25">
      <c r="A102" s="56">
        <v>101</v>
      </c>
      <c r="B102" s="57"/>
      <c r="C102" s="58" t="str">
        <f>IFERROR(INDEX(Inventory!$1:$1048576,MATCH(D102,Inventory!B:B,0),MATCH($C$1,Inventory!$2:$2,0)), "")</f>
        <v/>
      </c>
      <c r="D102" s="59"/>
      <c r="E102" s="50"/>
      <c r="F102" s="50"/>
      <c r="G102" s="50"/>
      <c r="H102" s="50"/>
      <c r="I102" s="50"/>
      <c r="J102" s="50"/>
      <c r="K102" s="50"/>
      <c r="L102" s="50"/>
      <c r="M102" s="60"/>
    </row>
    <row r="103" spans="1:13" x14ac:dyDescent="0.25">
      <c r="A103" s="56">
        <v>102</v>
      </c>
      <c r="B103" s="57"/>
      <c r="C103" s="58" t="str">
        <f>IFERROR(INDEX(Inventory!$1:$1048576,MATCH(D103,Inventory!B:B,0),MATCH($C$1,Inventory!$2:$2,0)), "")</f>
        <v/>
      </c>
      <c r="D103" s="59"/>
      <c r="E103" s="50"/>
      <c r="F103" s="50"/>
      <c r="G103" s="50"/>
      <c r="H103" s="50"/>
      <c r="I103" s="50"/>
      <c r="J103" s="50"/>
      <c r="K103" s="50"/>
      <c r="L103" s="50"/>
      <c r="M103" s="60"/>
    </row>
    <row r="104" spans="1:13" x14ac:dyDescent="0.25">
      <c r="A104" s="56">
        <v>103</v>
      </c>
      <c r="B104" s="57"/>
      <c r="C104" s="58" t="str">
        <f>IFERROR(INDEX(Inventory!$1:$1048576,MATCH(D104,Inventory!B:B,0),MATCH($C$1,Inventory!$2:$2,0)), "")</f>
        <v/>
      </c>
      <c r="D104" s="59"/>
      <c r="E104" s="50"/>
      <c r="F104" s="50"/>
      <c r="G104" s="50"/>
      <c r="H104" s="50"/>
      <c r="I104" s="50"/>
      <c r="J104" s="50"/>
      <c r="K104" s="50"/>
      <c r="L104" s="50"/>
      <c r="M104" s="60"/>
    </row>
    <row r="105" spans="1:13" x14ac:dyDescent="0.25">
      <c r="A105" s="56">
        <v>104</v>
      </c>
      <c r="B105" s="57"/>
      <c r="C105" s="58" t="str">
        <f>IFERROR(INDEX(Inventory!$1:$1048576,MATCH(D105,Inventory!B:B,0),MATCH($C$1,Inventory!$2:$2,0)), "")</f>
        <v/>
      </c>
      <c r="D105" s="59"/>
      <c r="E105" s="50"/>
      <c r="F105" s="50"/>
      <c r="G105" s="50"/>
      <c r="H105" s="50"/>
      <c r="I105" s="50"/>
      <c r="J105" s="50"/>
      <c r="K105" s="50"/>
      <c r="L105" s="50"/>
      <c r="M105" s="60"/>
    </row>
    <row r="106" spans="1:13" x14ac:dyDescent="0.25">
      <c r="A106" s="56">
        <v>105</v>
      </c>
      <c r="B106" s="57"/>
      <c r="C106" s="58" t="str">
        <f>IFERROR(INDEX(Inventory!$1:$1048576,MATCH(D106,Inventory!B:B,0),MATCH($C$1,Inventory!$2:$2,0)), "")</f>
        <v/>
      </c>
      <c r="D106" s="59"/>
      <c r="E106" s="50"/>
      <c r="F106" s="50"/>
      <c r="G106" s="50"/>
      <c r="H106" s="50"/>
      <c r="I106" s="50"/>
      <c r="J106" s="50"/>
      <c r="K106" s="50"/>
      <c r="L106" s="50"/>
      <c r="M106" s="60"/>
    </row>
    <row r="107" spans="1:13" x14ac:dyDescent="0.25">
      <c r="A107" s="56">
        <v>106</v>
      </c>
      <c r="B107" s="57"/>
      <c r="C107" s="58" t="str">
        <f>IFERROR(INDEX(Inventory!$1:$1048576,MATCH(D107,Inventory!B:B,0),MATCH($C$1,Inventory!$2:$2,0)), "")</f>
        <v/>
      </c>
      <c r="D107" s="59"/>
      <c r="E107" s="50"/>
      <c r="F107" s="50"/>
      <c r="G107" s="50"/>
      <c r="H107" s="50"/>
      <c r="I107" s="50"/>
      <c r="J107" s="50"/>
      <c r="K107" s="50"/>
      <c r="L107" s="50"/>
      <c r="M107" s="60"/>
    </row>
    <row r="108" spans="1:13" x14ac:dyDescent="0.25">
      <c r="A108" s="56">
        <v>107</v>
      </c>
      <c r="B108" s="57"/>
      <c r="C108" s="58" t="str">
        <f>IFERROR(INDEX(Inventory!$1:$1048576,MATCH(D108,Inventory!B:B,0),MATCH($C$1,Inventory!$2:$2,0)), "")</f>
        <v/>
      </c>
      <c r="D108" s="59"/>
      <c r="E108" s="50"/>
      <c r="F108" s="50"/>
      <c r="G108" s="50"/>
      <c r="H108" s="50"/>
      <c r="I108" s="50"/>
      <c r="J108" s="50"/>
      <c r="K108" s="50"/>
      <c r="L108" s="50"/>
      <c r="M108" s="60"/>
    </row>
    <row r="109" spans="1:13" x14ac:dyDescent="0.25">
      <c r="A109" s="56">
        <v>108</v>
      </c>
      <c r="B109" s="57"/>
      <c r="C109" s="58" t="str">
        <f>IFERROR(INDEX(Inventory!$1:$1048576,MATCH(D109,Inventory!B:B,0),MATCH($C$1,Inventory!$2:$2,0)), "")</f>
        <v/>
      </c>
      <c r="D109" s="59"/>
      <c r="E109" s="50"/>
      <c r="F109" s="50"/>
      <c r="G109" s="50"/>
      <c r="H109" s="50"/>
      <c r="I109" s="50"/>
      <c r="J109" s="50"/>
      <c r="K109" s="50"/>
      <c r="L109" s="50"/>
      <c r="M109" s="60"/>
    </row>
    <row r="110" spans="1:13" x14ac:dyDescent="0.25">
      <c r="A110" s="56">
        <v>109</v>
      </c>
      <c r="B110" s="57"/>
      <c r="C110" s="58" t="str">
        <f>IFERROR(INDEX(Inventory!$1:$1048576,MATCH(D110,Inventory!B:B,0),MATCH($C$1,Inventory!$2:$2,0)), "")</f>
        <v/>
      </c>
      <c r="D110" s="59"/>
      <c r="E110" s="50"/>
      <c r="F110" s="50"/>
      <c r="G110" s="50"/>
      <c r="H110" s="50"/>
      <c r="I110" s="50"/>
      <c r="J110" s="50"/>
      <c r="K110" s="50"/>
      <c r="L110" s="50"/>
      <c r="M110" s="60"/>
    </row>
    <row r="111" spans="1:13" x14ac:dyDescent="0.25">
      <c r="A111" s="56">
        <v>110</v>
      </c>
      <c r="B111" s="57"/>
      <c r="C111" s="58" t="str">
        <f>IFERROR(INDEX(Inventory!$1:$1048576,MATCH(D111,Inventory!B:B,0),MATCH($C$1,Inventory!$2:$2,0)), "")</f>
        <v/>
      </c>
      <c r="D111" s="59"/>
      <c r="E111" s="50"/>
      <c r="F111" s="50"/>
      <c r="G111" s="50"/>
      <c r="H111" s="50"/>
      <c r="I111" s="50"/>
      <c r="J111" s="50"/>
      <c r="K111" s="50"/>
      <c r="L111" s="50"/>
      <c r="M111" s="60"/>
    </row>
    <row r="112" spans="1:13" x14ac:dyDescent="0.25">
      <c r="A112" s="56">
        <v>111</v>
      </c>
      <c r="B112" s="57"/>
      <c r="C112" s="58" t="str">
        <f>IFERROR(INDEX(Inventory!$1:$1048576,MATCH(D112,Inventory!B:B,0),MATCH($C$1,Inventory!$2:$2,0)), "")</f>
        <v/>
      </c>
      <c r="D112" s="59"/>
      <c r="E112" s="50"/>
      <c r="F112" s="50"/>
      <c r="G112" s="50"/>
      <c r="H112" s="50"/>
      <c r="I112" s="50"/>
      <c r="J112" s="50"/>
      <c r="K112" s="50"/>
      <c r="L112" s="50"/>
      <c r="M112" s="60"/>
    </row>
    <row r="113" spans="1:13" x14ac:dyDescent="0.25">
      <c r="A113" s="56">
        <v>112</v>
      </c>
      <c r="B113" s="57"/>
      <c r="C113" s="58" t="str">
        <f>IFERROR(INDEX(Inventory!$1:$1048576,MATCH(D113,Inventory!B:B,0),MATCH($C$1,Inventory!$2:$2,0)), "")</f>
        <v/>
      </c>
      <c r="D113" s="59"/>
      <c r="E113" s="50"/>
      <c r="F113" s="50"/>
      <c r="G113" s="50"/>
      <c r="H113" s="50"/>
      <c r="I113" s="50"/>
      <c r="J113" s="50"/>
      <c r="K113" s="50"/>
      <c r="L113" s="50"/>
      <c r="M113" s="60"/>
    </row>
    <row r="114" spans="1:13" x14ac:dyDescent="0.25">
      <c r="A114" s="56">
        <v>113</v>
      </c>
      <c r="B114" s="57"/>
      <c r="C114" s="58" t="str">
        <f>IFERROR(INDEX(Inventory!$1:$1048576,MATCH(D114,Inventory!B:B,0),MATCH($C$1,Inventory!$2:$2,0)), "")</f>
        <v/>
      </c>
      <c r="D114" s="59"/>
      <c r="E114" s="50"/>
      <c r="F114" s="50"/>
      <c r="G114" s="50"/>
      <c r="H114" s="50"/>
      <c r="I114" s="50"/>
      <c r="J114" s="50"/>
      <c r="K114" s="50"/>
      <c r="L114" s="50"/>
      <c r="M114" s="60"/>
    </row>
    <row r="115" spans="1:13" x14ac:dyDescent="0.25">
      <c r="A115" s="56">
        <v>114</v>
      </c>
      <c r="B115" s="57"/>
      <c r="C115" s="58" t="str">
        <f>IFERROR(INDEX(Inventory!$1:$1048576,MATCH(D115,Inventory!B:B,0),MATCH($C$1,Inventory!$2:$2,0)), "")</f>
        <v/>
      </c>
      <c r="D115" s="59"/>
      <c r="E115" s="50"/>
      <c r="F115" s="50"/>
      <c r="G115" s="50"/>
      <c r="H115" s="50"/>
      <c r="I115" s="50"/>
      <c r="J115" s="50"/>
      <c r="K115" s="50"/>
      <c r="L115" s="50"/>
      <c r="M115" s="60"/>
    </row>
    <row r="116" spans="1:13" x14ac:dyDescent="0.25">
      <c r="A116" s="56">
        <v>115</v>
      </c>
      <c r="B116" s="57"/>
      <c r="C116" s="58" t="str">
        <f>IFERROR(INDEX(Inventory!$1:$1048576,MATCH(D116,Inventory!B:B,0),MATCH($C$1,Inventory!$2:$2,0)), "")</f>
        <v/>
      </c>
      <c r="D116" s="59"/>
      <c r="E116" s="50"/>
      <c r="F116" s="50"/>
      <c r="G116" s="50"/>
      <c r="H116" s="50"/>
      <c r="I116" s="50"/>
      <c r="J116" s="50"/>
      <c r="K116" s="50"/>
      <c r="L116" s="50"/>
      <c r="M116" s="60"/>
    </row>
    <row r="117" spans="1:13" x14ac:dyDescent="0.25">
      <c r="A117" s="56">
        <v>116</v>
      </c>
      <c r="B117" s="57"/>
      <c r="C117" s="58" t="str">
        <f>IFERROR(INDEX(Inventory!$1:$1048576,MATCH(D117,Inventory!B:B,0),MATCH($C$1,Inventory!$2:$2,0)), "")</f>
        <v/>
      </c>
      <c r="D117" s="59"/>
      <c r="E117" s="50"/>
      <c r="F117" s="50"/>
      <c r="G117" s="50"/>
      <c r="H117" s="50"/>
      <c r="I117" s="50"/>
      <c r="J117" s="50"/>
      <c r="K117" s="50"/>
      <c r="L117" s="50"/>
      <c r="M117" s="60"/>
    </row>
    <row r="118" spans="1:13" x14ac:dyDescent="0.25">
      <c r="A118" s="56">
        <v>117</v>
      </c>
      <c r="B118" s="57"/>
      <c r="C118" s="58" t="str">
        <f>IFERROR(INDEX(Inventory!$1:$1048576,MATCH(D118,Inventory!B:B,0),MATCH($C$1,Inventory!$2:$2,0)), "")</f>
        <v/>
      </c>
      <c r="D118" s="59"/>
      <c r="E118" s="50"/>
      <c r="F118" s="50"/>
      <c r="G118" s="50"/>
      <c r="H118" s="50"/>
      <c r="I118" s="50"/>
      <c r="J118" s="50"/>
      <c r="K118" s="50"/>
      <c r="L118" s="50"/>
      <c r="M118" s="60"/>
    </row>
    <row r="119" spans="1:13" x14ac:dyDescent="0.25">
      <c r="A119" s="56">
        <v>118</v>
      </c>
      <c r="B119" s="57"/>
      <c r="C119" s="58" t="str">
        <f>IFERROR(INDEX(Inventory!$1:$1048576,MATCH(D119,Inventory!B:B,0),MATCH($C$1,Inventory!$2:$2,0)), "")</f>
        <v/>
      </c>
      <c r="D119" s="59"/>
      <c r="E119" s="50"/>
      <c r="F119" s="50"/>
      <c r="G119" s="50"/>
      <c r="H119" s="50"/>
      <c r="I119" s="50"/>
      <c r="J119" s="50"/>
      <c r="K119" s="50"/>
      <c r="L119" s="50"/>
      <c r="M119" s="60"/>
    </row>
    <row r="120" spans="1:13" x14ac:dyDescent="0.25">
      <c r="A120" s="56">
        <v>119</v>
      </c>
      <c r="B120" s="57"/>
      <c r="C120" s="58" t="str">
        <f>IFERROR(INDEX(Inventory!$1:$1048576,MATCH(D120,Inventory!B:B,0),MATCH($C$1,Inventory!$2:$2,0)), "")</f>
        <v/>
      </c>
      <c r="D120" s="59"/>
      <c r="E120" s="50"/>
      <c r="F120" s="50"/>
      <c r="G120" s="50"/>
      <c r="H120" s="50"/>
      <c r="I120" s="50"/>
      <c r="J120" s="50"/>
      <c r="K120" s="50"/>
      <c r="L120" s="50"/>
      <c r="M120" s="60"/>
    </row>
    <row r="121" spans="1:13" x14ac:dyDescent="0.25">
      <c r="A121" s="56">
        <v>120</v>
      </c>
      <c r="B121" s="57"/>
      <c r="C121" s="58" t="str">
        <f>IFERROR(INDEX(Inventory!$1:$1048576,MATCH(D121,Inventory!B:B,0),MATCH($C$1,Inventory!$2:$2,0)), "")</f>
        <v/>
      </c>
      <c r="D121" s="59"/>
      <c r="E121" s="50"/>
      <c r="F121" s="50"/>
      <c r="G121" s="50"/>
      <c r="H121" s="50"/>
      <c r="I121" s="50"/>
      <c r="J121" s="50"/>
      <c r="K121" s="50"/>
      <c r="L121" s="50"/>
      <c r="M121" s="60"/>
    </row>
  </sheetData>
  <dataValidations count="4">
    <dataValidation type="list" allowBlank="1" showInputMessage="1" showErrorMessage="1" errorTitle="ITEM DESCRIPTION" error="Check Item correctly E.g HAIRNETS Is Not the same As HAIRNET" sqref="D2:D1048576" xr:uid="{26B92DCD-CAFD-430E-943C-E9A117010023}">
      <formula1>PPE_1</formula1>
    </dataValidation>
    <dataValidation type="list" allowBlank="1" showInputMessage="1" showErrorMessage="1" sqref="F2:F121 K2:L121" xr:uid="{5E209DA8-0EDD-4147-B146-BE186F84B395}">
      <formula1>#REF!</formula1>
    </dataValidation>
    <dataValidation type="list" allowBlank="1" showInputMessage="1" showErrorMessage="1" error="WEREY" sqref="I2:I121" xr:uid="{8E65320C-7EAB-42D1-94E5-9CD791692FF7}">
      <formula1>#REF!</formula1>
    </dataValidation>
    <dataValidation type="list" allowBlank="1" showInputMessage="1" showErrorMessage="1" error="WEREY_x000a_" sqref="H2:H121" xr:uid="{8DA560DB-1F36-4A35-ACF3-BC1ED5B89C8E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 C o l u m n s \ S / N 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 N A M E :   S U R N A M E ; O T H E R S 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 C o l u m n s \ J U S T I F I C A T I O N 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 C o l u m n s \ S / N 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 N A M E :   S U R N A M E ; O T H E R S 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 C o l u m n s \ J U S T I F I C A T I O N 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 C o l u m n s \ S / N 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 N A M E :   S U R N A M E ; O T H E R S 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 C o l u m n s \ J U S T I F I C A T I O N 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 C o l u m n s \ I S S U E D 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B4F10BDFCF724EB6AF1335324BF7D7" ma:contentTypeVersion="11" ma:contentTypeDescription="Create a new document." ma:contentTypeScope="" ma:versionID="834c58bc6e7fb294b443fd5aff168e34">
  <xsd:schema xmlns:xsd="http://www.w3.org/2001/XMLSchema" xmlns:xs="http://www.w3.org/2001/XMLSchema" xmlns:p="http://schemas.microsoft.com/office/2006/metadata/properties" xmlns:ns2="22394f62-2b48-4654-be32-6141e5f88cf9" xmlns:ns3="2d71296e-3cb5-4a09-9942-3d2d907ae81c" targetNamespace="http://schemas.microsoft.com/office/2006/metadata/properties" ma:root="true" ma:fieldsID="aa5d53040e2db9c7b91dc1e83a34192e" ns2:_="" ns3:_="">
    <xsd:import namespace="22394f62-2b48-4654-be32-6141e5f88cf9"/>
    <xsd:import namespace="2d71296e-3cb5-4a09-9942-3d2d907ae8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94f62-2b48-4654-be32-6141e5f88c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ca9dc92-4340-4a4b-aa53-95f2a5ede3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71296e-3cb5-4a09-9942-3d2d907ae81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7f496b3-2c4b-4441-bb08-a19507eb5770}" ma:internalName="TaxCatchAll" ma:showField="CatchAllData" ma:web="2d71296e-3cb5-4a09-9942-3d2d907ae8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394f62-2b48-4654-be32-6141e5f88cf9">
      <Terms xmlns="http://schemas.microsoft.com/office/infopath/2007/PartnerControls"/>
    </lcf76f155ced4ddcb4097134ff3c332f>
    <TaxCatchAll xmlns="2d71296e-3cb5-4a09-9942-3d2d907ae81c" xsi:nil="true"/>
  </documentManagement>
</p:properties>
</file>

<file path=customXml/itemProps1.xml><?xml version="1.0" encoding="utf-8"?>
<ds:datastoreItem xmlns:ds="http://schemas.openxmlformats.org/officeDocument/2006/customXml" ds:itemID="{38B04C27-324B-48DC-B42B-CBBE664FD9AC}">
  <ds:schemaRefs>
    <ds:schemaRef ds:uri="http://gemini/pivotcustomization/TableWidget"/>
  </ds:schemaRefs>
</ds:datastoreItem>
</file>

<file path=customXml/itemProps2.xml><?xml version="1.0" encoding="utf-8"?>
<ds:datastoreItem xmlns:ds="http://schemas.openxmlformats.org/officeDocument/2006/customXml" ds:itemID="{883D5A62-3AC9-4A61-9941-2F831C798C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94f62-2b48-4654-be32-6141e5f88cf9"/>
    <ds:schemaRef ds:uri="2d71296e-3cb5-4a09-9942-3d2d907ae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248107-F971-4E96-8B0C-9F09C0F70342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DF9E3EC9-DC93-4C57-9157-8043F7CBEB4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3B4924BD-72FE-4318-9865-C6ABD89FCE6F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purl.org/dc/elements/1.1/"/>
    <ds:schemaRef ds:uri="22394f62-2b48-4654-be32-6141e5f88cf9"/>
    <ds:schemaRef ds:uri="http://schemas.microsoft.com/office/infopath/2007/PartnerControls"/>
    <ds:schemaRef ds:uri="http://schemas.openxmlformats.org/package/2006/metadata/core-properties"/>
    <ds:schemaRef ds:uri="2d71296e-3cb5-4a09-9942-3d2d907ae81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VISUALS</vt:lpstr>
      <vt:lpstr>Inventory</vt:lpstr>
      <vt:lpstr>JAN23</vt:lpstr>
      <vt:lpstr>FEB23</vt:lpstr>
      <vt:lpstr>MAR23</vt:lpstr>
      <vt:lpstr>APR23</vt:lpstr>
      <vt:lpstr>MAY23</vt:lpstr>
      <vt:lpstr>JUNE23</vt:lpstr>
      <vt:lpstr>JULY23</vt:lpstr>
      <vt:lpstr>AUG23</vt:lpstr>
      <vt:lpstr>SEPT23</vt:lpstr>
      <vt:lpstr>OCT23</vt:lpstr>
      <vt:lpstr>NOV23</vt:lpstr>
      <vt:lpstr>DEC23</vt:lpstr>
      <vt:lpstr>PURCHASE</vt:lpstr>
      <vt:lpstr>PPE TRACKER</vt:lpstr>
      <vt:lpstr>PPE</vt:lpstr>
      <vt:lpstr>'APR23'!PPE_1</vt:lpstr>
      <vt:lpstr>'AUG23'!PPE_1</vt:lpstr>
      <vt:lpstr>'DEC23'!PPE_1</vt:lpstr>
      <vt:lpstr>'FEB23'!PPE_1</vt:lpstr>
      <vt:lpstr>JULY23!PPE_1</vt:lpstr>
      <vt:lpstr>JUNE23!PPE_1</vt:lpstr>
      <vt:lpstr>'MAR23'!PPE_1</vt:lpstr>
      <vt:lpstr>'MAY23'!PPE_1</vt:lpstr>
      <vt:lpstr>'NOV23'!PPE_1</vt:lpstr>
      <vt:lpstr>'OCT23'!PPE_1</vt:lpstr>
      <vt:lpstr>SEPT23!PPE_1</vt:lpstr>
      <vt:lpstr>PPE_1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GZI Hse Aba</dc:creator>
  <cp:keywords/>
  <dc:description/>
  <cp:lastModifiedBy>GZI Hse Aba</cp:lastModifiedBy>
  <cp:revision/>
  <dcterms:created xsi:type="dcterms:W3CDTF">2022-08-18T20:05:02Z</dcterms:created>
  <dcterms:modified xsi:type="dcterms:W3CDTF">2023-03-16T18:54:41Z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0x010100C3B4F10BDFCF724EB6AF1335324BF7D7</vt:lpwstr>
  </property>
  <property fmtid="{D5CDD505-2E9C-101B-9397-08002B2CF9AE}" pid="3" name="MediaServiceImageTags">
    <vt:lpwstr/>
  </property>
</Properties>
</file>