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6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<sst xmlns="http://schemas.openxmlformats.org/spreadsheetml/2006/main" count="242" uniqueCount="162">
  <si>
    <t>合计</t>
  </si>
  <si>
    <t>部门</t>
  </si>
  <si>
    <t>项目归属</t>
  </si>
  <si>
    <t>Finsmart</t>
  </si>
  <si>
    <t>HK</t>
  </si>
  <si>
    <t>SG</t>
  </si>
  <si>
    <t>跟投易</t>
  </si>
  <si>
    <t>恒云科技</t>
  </si>
  <si>
    <t>IT运维组专项</t>
  </si>
  <si>
    <r>
      <rPr>
        <b/>
        <sz val="11"/>
        <color rgb="FF000000"/>
        <rFont val="微软雅黑"/>
        <charset val="134"/>
      </rPr>
      <t xml:space="preserve">          需求名称</t>
    </r>
    <r>
      <rPr>
        <b/>
        <sz val="11"/>
        <color rgb="FF000000"/>
        <rFont val="微软雅黑"/>
        <charset val="134"/>
      </rPr>
      <t xml:space="preserve">
   姓名</t>
    </r>
  </si>
  <si>
    <t>优化需求</t>
  </si>
  <si>
    <r>
      <rPr>
        <b/>
        <sz val="10"/>
        <color rgb="FF000000"/>
        <rFont val="微软雅黑"/>
        <charset val="134"/>
      </rPr>
      <t>日常支持</t>
    </r>
    <r>
      <rPr>
        <b/>
        <sz val="10"/>
        <color rgb="FF000000"/>
        <rFont val="微软雅黑"/>
        <charset val="134"/>
      </rPr>
      <t xml:space="preserve">
（集团审计支持）</t>
    </r>
  </si>
  <si>
    <r>
      <rPr>
        <b/>
        <sz val="10"/>
        <color rgb="FF000000"/>
        <rFont val="微软雅黑"/>
        <charset val="134"/>
      </rPr>
      <t>全球标准版项目</t>
    </r>
    <r>
      <rPr>
        <b/>
        <sz val="10"/>
        <color rgb="FF000000"/>
        <rFont val="微软雅黑"/>
        <charset val="134"/>
      </rPr>
      <t xml:space="preserve">
(TA &amp; Mercury)</t>
    </r>
  </si>
  <si>
    <t>UAT公共演示白标项目</t>
  </si>
  <si>
    <t>国创项目</t>
  </si>
  <si>
    <t>MTE 白标项目</t>
  </si>
  <si>
    <r>
      <rPr>
        <b/>
        <sz val="10"/>
        <color rgb="FF000000"/>
        <rFont val="微软雅黑"/>
        <charset val="134"/>
      </rPr>
      <t>CICC SG</t>
    </r>
    <r>
      <rPr>
        <b/>
        <sz val="10"/>
        <color rgb="FF000000"/>
        <rFont val="微软雅黑"/>
        <charset val="134"/>
      </rPr>
      <t xml:space="preserve">
（迭代&amp;优化需求）</t>
    </r>
  </si>
  <si>
    <t>Finsmart和恒云智能全球财富白标项目</t>
  </si>
  <si>
    <t>AFFIN Bank RFP</t>
  </si>
  <si>
    <t>行情双机房</t>
  </si>
  <si>
    <t>服务降成本（行情、资讯、交易）</t>
  </si>
  <si>
    <r>
      <rPr>
        <b/>
        <sz val="10"/>
        <color rgb="FF000000"/>
        <rFont val="微软雅黑"/>
        <charset val="134"/>
      </rPr>
      <t xml:space="preserve">usmart PC </t>
    </r>
    <r>
      <rPr>
        <b/>
        <sz val="10"/>
        <color rgb="FF000000"/>
        <rFont val="微软雅黑"/>
        <charset val="134"/>
      </rPr>
      <t xml:space="preserve">
（PC for 富昌）</t>
    </r>
  </si>
  <si>
    <t>AIGC项目</t>
  </si>
  <si>
    <t>精准营销项目</t>
  </si>
  <si>
    <t>CICC HK</t>
  </si>
  <si>
    <t>CICC SG 簿记项目</t>
  </si>
  <si>
    <r>
      <rPr>
        <b/>
        <sz val="10"/>
        <color rgb="FF000000"/>
        <rFont val="微软雅黑"/>
        <charset val="134"/>
      </rPr>
      <t>期权推送频率</t>
    </r>
    <r>
      <rPr>
        <b/>
        <sz val="10"/>
        <color rgb="FF000000"/>
        <rFont val="微软雅黑"/>
        <charset val="134"/>
      </rPr>
      <t xml:space="preserve">
（5s-&gt;1s）</t>
    </r>
  </si>
  <si>
    <t>F10数据供应切换方案</t>
  </si>
  <si>
    <t>日常支持</t>
  </si>
  <si>
    <t>美股对接Velocity</t>
  </si>
  <si>
    <t>CRS税务信息修改</t>
  </si>
  <si>
    <t>机构关联子账户</t>
  </si>
  <si>
    <t>美股夜盘行情（blueocen)</t>
  </si>
  <si>
    <t>美股沽空</t>
  </si>
  <si>
    <t>美股期权组合策略</t>
  </si>
  <si>
    <t>支持多市场的股票交易</t>
  </si>
  <si>
    <t>多市场行情昨收价</t>
  </si>
  <si>
    <t>美股 CFD（公司行动)</t>
  </si>
  <si>
    <t>票据四期</t>
  </si>
  <si>
    <t>客服系统变更为uDesk及优化</t>
  </si>
  <si>
    <t xml:space="preserve">美股对接Velocity </t>
  </si>
  <si>
    <t>美股夜盘行情</t>
  </si>
  <si>
    <t>美股对接 IB 区分不同税率报盘</t>
  </si>
  <si>
    <t>期权支持自动行权</t>
  </si>
  <si>
    <t>多市场行情（GTN）</t>
  </si>
  <si>
    <t>跟投易-期权跟投易-期权</t>
  </si>
  <si>
    <t>跟投易-债券</t>
  </si>
  <si>
    <r>
      <rPr>
        <b/>
        <sz val="10"/>
        <color rgb="FF000000"/>
        <rFont val="微软雅黑"/>
        <charset val="134"/>
      </rPr>
      <t>办公支持</t>
    </r>
    <r>
      <rPr>
        <b/>
        <sz val="10"/>
        <color rgb="FF000000"/>
        <rFont val="微软雅黑"/>
        <charset val="134"/>
      </rPr>
      <t xml:space="preserve">
（HK）</t>
    </r>
  </si>
  <si>
    <r>
      <rPr>
        <b/>
        <sz val="10"/>
        <color rgb="FF000000"/>
        <rFont val="微软雅黑"/>
        <charset val="134"/>
      </rPr>
      <t>办公支持</t>
    </r>
    <r>
      <rPr>
        <b/>
        <sz val="10"/>
        <color rgb="FF000000"/>
        <rFont val="微软雅黑"/>
        <charset val="134"/>
      </rPr>
      <t xml:space="preserve">
（SG）</t>
    </r>
  </si>
  <si>
    <r>
      <rPr>
        <b/>
        <sz val="10"/>
        <color rgb="FF000000"/>
        <rFont val="微软雅黑"/>
        <charset val="134"/>
      </rPr>
      <t>办公支持</t>
    </r>
    <r>
      <rPr>
        <b/>
        <sz val="10"/>
        <color rgb="FF000000"/>
        <rFont val="微软雅黑"/>
        <charset val="134"/>
      </rPr>
      <t xml:space="preserve">
（Finsmart）</t>
    </r>
  </si>
  <si>
    <r>
      <rPr>
        <b/>
        <sz val="10"/>
        <color rgb="FF000000"/>
        <rFont val="微软雅黑"/>
        <charset val="134"/>
      </rPr>
      <t>办公支持</t>
    </r>
    <r>
      <rPr>
        <b/>
        <sz val="10"/>
        <color rgb="FF000000"/>
        <rFont val="微软雅黑"/>
        <charset val="134"/>
      </rPr>
      <t xml:space="preserve">
（Malaysia）</t>
    </r>
  </si>
  <si>
    <t>行情开发组</t>
  </si>
  <si>
    <t>王伏根</t>
  </si>
  <si>
    <t>郭超</t>
  </si>
  <si>
    <t>戴洪海</t>
  </si>
  <si>
    <t>黄正</t>
  </si>
  <si>
    <t>刘斌</t>
  </si>
  <si>
    <t>项目管理组</t>
  </si>
  <si>
    <t>徐攀雄</t>
  </si>
  <si>
    <t>何家健</t>
  </si>
  <si>
    <t>何存立</t>
  </si>
  <si>
    <t>黄磊</t>
  </si>
  <si>
    <t>数据与智投产品组</t>
  </si>
  <si>
    <t>刘晓东</t>
  </si>
  <si>
    <t>交易产品组</t>
  </si>
  <si>
    <t>刘聪</t>
  </si>
  <si>
    <t>冯叶</t>
  </si>
  <si>
    <t>陈奕超</t>
  </si>
  <si>
    <t>邹博先</t>
  </si>
  <si>
    <t>傅键文</t>
  </si>
  <si>
    <t>唐子铭</t>
  </si>
  <si>
    <t>韦俐伶</t>
  </si>
  <si>
    <t>技术研发部</t>
  </si>
  <si>
    <t>罗浩</t>
  </si>
  <si>
    <t>测试一组</t>
  </si>
  <si>
    <t>尚鑫</t>
  </si>
  <si>
    <t>曾鹏飞</t>
  </si>
  <si>
    <t>何清荣</t>
  </si>
  <si>
    <t>测试二组</t>
  </si>
  <si>
    <t>李永艳</t>
  </si>
  <si>
    <t>白宁</t>
  </si>
  <si>
    <t>陈成财</t>
  </si>
  <si>
    <t>吴洁如</t>
  </si>
  <si>
    <t>王有诀</t>
  </si>
  <si>
    <t>李杰勤</t>
  </si>
  <si>
    <t>游浩</t>
  </si>
  <si>
    <t>戴陖延</t>
  </si>
  <si>
    <t>陈淑怡</t>
  </si>
  <si>
    <t>测试部</t>
  </si>
  <si>
    <t>常龙</t>
  </si>
  <si>
    <t>Web开发一组</t>
  </si>
  <si>
    <t>林嘉俊</t>
  </si>
  <si>
    <t>胡艺凡</t>
  </si>
  <si>
    <t>董焕</t>
  </si>
  <si>
    <t>唐宇</t>
  </si>
  <si>
    <t>陈杰源</t>
  </si>
  <si>
    <t>冯景盛</t>
  </si>
  <si>
    <t>吴创胜</t>
  </si>
  <si>
    <t>陈俊煌</t>
  </si>
  <si>
    <t>陈宥嘉</t>
  </si>
  <si>
    <t>UI设计组</t>
  </si>
  <si>
    <t>孙瑞</t>
  </si>
  <si>
    <t>林卓清</t>
  </si>
  <si>
    <t>李俊莹</t>
  </si>
  <si>
    <t>PC开发组</t>
  </si>
  <si>
    <t>杨云飞</t>
  </si>
  <si>
    <t>何惠惠</t>
  </si>
  <si>
    <t>陈璐</t>
  </si>
  <si>
    <t>Java开发二组</t>
  </si>
  <si>
    <t>张亮</t>
  </si>
  <si>
    <t>陈剑文</t>
  </si>
  <si>
    <t>许顺利</t>
  </si>
  <si>
    <t>何新超</t>
  </si>
  <si>
    <t>刘宇豪</t>
  </si>
  <si>
    <t>姚熙源</t>
  </si>
  <si>
    <t>熊鑫</t>
  </si>
  <si>
    <t>彭武</t>
  </si>
  <si>
    <t>吴益福</t>
  </si>
  <si>
    <t>Java开发一组</t>
  </si>
  <si>
    <t>王玉龙</t>
  </si>
  <si>
    <t>张锦坚</t>
  </si>
  <si>
    <t>王胜杰</t>
  </si>
  <si>
    <t>徐柱国</t>
  </si>
  <si>
    <t>施凌镪</t>
  </si>
  <si>
    <t>黄奇钰</t>
  </si>
  <si>
    <t>邓凡</t>
  </si>
  <si>
    <t>郑贵波</t>
  </si>
  <si>
    <t>罗志远</t>
  </si>
  <si>
    <t>王周接</t>
  </si>
  <si>
    <t>宋建文</t>
  </si>
  <si>
    <t>张惠成</t>
  </si>
  <si>
    <t>李宏基</t>
  </si>
  <si>
    <t>谭汉宁</t>
  </si>
  <si>
    <t>黄勇艺</t>
  </si>
  <si>
    <t>吴志毅</t>
  </si>
  <si>
    <t>李志斌</t>
  </si>
  <si>
    <t>李福春</t>
  </si>
  <si>
    <t>APP开发组</t>
  </si>
  <si>
    <t>覃明明</t>
  </si>
  <si>
    <t>王迅</t>
  </si>
  <si>
    <t>邓智辉</t>
  </si>
  <si>
    <t>陈益鹏</t>
  </si>
  <si>
    <t>AI和数据平台部</t>
  </si>
  <si>
    <t>陈松坚</t>
  </si>
  <si>
    <t>郑毅炜</t>
  </si>
  <si>
    <t>王帆</t>
  </si>
  <si>
    <t>李文霖</t>
  </si>
  <si>
    <t>佘伟圻</t>
  </si>
  <si>
    <t>欧柳生</t>
  </si>
  <si>
    <t>IT和运维部</t>
  </si>
  <si>
    <t>秦秀科</t>
  </si>
  <si>
    <t>运维组</t>
  </si>
  <si>
    <t>董家效</t>
  </si>
  <si>
    <t>李宇龙</t>
  </si>
  <si>
    <t>史淼</t>
  </si>
  <si>
    <t>覃亮</t>
  </si>
  <si>
    <t>IT组</t>
  </si>
  <si>
    <t>唐亮</t>
  </si>
  <si>
    <t>为零</t>
  </si>
  <si>
    <t>小于 15</t>
  </si>
  <si>
    <t>小于 10</t>
  </si>
  <si>
    <t>小于工作日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</si>
</sst>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000000"/>
      <name val="微软雅黑"/>
      <charset val="134"/>
    </font>
    <font>
      <b/>
      <sz val="10"/>
      <color rgb="FF000000"/>
      <name val="微软雅黑"/>
      <charset val="134"/>
    </font>
  </fonts>
  <fills count="43">
    <fill>
      <patternFill patternType="none"/>
    </fill>
    <fill>
      <patternFill patternType="gray125"/>
    </fill>
    <fill>
      <patternFill patternType="solid">
        <fgColor rgb="FF8CDDFA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C7DCFF"/>
        <bgColor indexed="64"/>
      </patternFill>
    </fill>
    <fill>
      <patternFill patternType="solid">
        <fgColor rgb="FFE5EFFF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rgb="FFD58E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 diagonalDown="1">
      <left/>
      <right/>
      <top/>
      <bottom/>
      <diagonal style="thin">
        <color rgb="FF000000"/>
      </diagonal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12" applyNumberFormat="0" applyAlignment="0" applyProtection="0">
      <alignment vertical="center"/>
    </xf>
    <xf numFmtId="0" fontId="14" fillId="14" borderId="13" applyNumberFormat="0" applyAlignment="0" applyProtection="0">
      <alignment vertical="center"/>
    </xf>
    <xf numFmtId="0" fontId="15" fillId="14" borderId="12" applyNumberFormat="0" applyAlignment="0" applyProtection="0">
      <alignment vertical="center"/>
    </xf>
    <xf numFmtId="0" fontId="16" fillId="15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2" fillId="0" borderId="4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176" fontId="1" fillId="0" borderId="1" xfId="0" applyNumberFormat="1" applyFont="1" applyBorder="1">
      <alignment vertical="center"/>
    </xf>
    <xf numFmtId="176" fontId="1" fillId="0" borderId="0" xfId="0" applyNumberFormat="1" applyFont="1">
      <alignment vertical="center"/>
    </xf>
    <xf numFmtId="176" fontId="1" fillId="4" borderId="1" xfId="0" applyNumberFormat="1" applyFont="1" applyFill="1" applyBorder="1">
      <alignment vertical="center"/>
    </xf>
    <xf numFmtId="176" fontId="1" fillId="4" borderId="0" xfId="0" applyNumberFormat="1" applyFont="1" applyFill="1">
      <alignment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1" xfId="0" applyNumberFormat="1" applyFont="1" applyFill="1" applyBorder="1">
      <alignment vertical="center"/>
    </xf>
    <xf numFmtId="176" fontId="1" fillId="5" borderId="0" xfId="0" applyNumberFormat="1" applyFont="1" applyFill="1">
      <alignment vertical="center"/>
    </xf>
    <xf numFmtId="176" fontId="1" fillId="6" borderId="1" xfId="0" applyNumberFormat="1" applyFont="1" applyFill="1" applyBorder="1">
      <alignment vertical="center"/>
    </xf>
    <xf numFmtId="176" fontId="1" fillId="6" borderId="0" xfId="0" applyNumberFormat="1" applyFont="1" applyFill="1">
      <alignment vertical="center"/>
    </xf>
    <xf numFmtId="0" fontId="3" fillId="7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76" fontId="1" fillId="0" borderId="6" xfId="0" applyNumberFormat="1" applyFont="1" applyBorder="1">
      <alignment vertical="center"/>
    </xf>
    <xf numFmtId="176" fontId="1" fillId="4" borderId="6" xfId="0" applyNumberFormat="1" applyFont="1" applyFill="1" applyBorder="1">
      <alignment vertical="center"/>
    </xf>
    <xf numFmtId="176" fontId="1" fillId="5" borderId="6" xfId="0" applyNumberFormat="1" applyFont="1" applyFill="1" applyBorder="1">
      <alignment vertical="center"/>
    </xf>
    <xf numFmtId="176" fontId="1" fillId="6" borderId="6" xfId="0" applyNumberFormat="1" applyFont="1" applyFill="1" applyBorder="1">
      <alignment vertical="center"/>
    </xf>
    <xf numFmtId="176" fontId="1" fillId="2" borderId="0" xfId="0" applyNumberFormat="1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FF"/>
  </sheetPr>
  <dimension ref="A1:BC225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E6" sqref="E6"/>
    </sheetView>
  </sheetViews>
  <sheetFormatPr defaultColWidth="9" defaultRowHeight="12"/>
  <cols>
    <col min="1" max="1" width="7.18333333333333" style="1" customWidth="1"/>
    <col min="2" max="3" width="12.9916666666667" style="1" customWidth="1"/>
    <col min="4" max="5" width="16.0166666666667" style="2" customWidth="1"/>
    <col min="6" max="16" width="16.0166666666667" style="1" customWidth="1"/>
    <col min="17" max="17" width="16.0166666666667" style="3" customWidth="1"/>
    <col min="18" max="21" width="16.0166666666667" style="1" customWidth="1"/>
    <col min="22" max="22" width="16.0166666666667" style="2" customWidth="1"/>
    <col min="23" max="23" width="16.0166666666667" style="3" customWidth="1"/>
    <col min="24" max="24" width="15.3416666666667" style="1"/>
    <col min="25" max="25" width="15.3416666666667" style="1" customWidth="1"/>
    <col min="26" max="29" width="16.0166666666667" style="1" customWidth="1"/>
    <col min="30" max="30" width="16.0166666666667" style="2" customWidth="1"/>
    <col min="31" max="31" width="16.0166666666667" style="3" customWidth="1"/>
    <col min="32" max="42" width="9" style="4"/>
    <col min="43" max="43" width="16.0166666666667" style="1" customWidth="1"/>
    <col min="44" max="45" width="16.0166666666667" style="2" customWidth="1"/>
    <col min="46" max="16384" width="9" style="4"/>
  </cols>
  <sheetData>
    <row r="1" spans="1:55">
      <c r="A1" s="5" t="s">
        <v>0</v>
      </c>
      <c r="B1" s="5" t="s">
        <v>1</v>
      </c>
      <c r="C1" s="6" t="s">
        <v>2</v>
      </c>
      <c r="D1" s="7" t="s">
        <v>3</v>
      </c>
      <c r="E1" s="8"/>
      <c r="F1" s="9"/>
      <c r="G1" s="8"/>
      <c r="H1" s="8"/>
      <c r="I1" s="8"/>
      <c r="J1" s="9"/>
      <c r="K1" s="8"/>
      <c r="L1" s="8"/>
      <c r="M1" s="9"/>
      <c r="N1" s="9"/>
      <c r="O1" s="8"/>
      <c r="P1" s="8"/>
      <c r="Q1" s="25"/>
      <c r="R1" s="4"/>
      <c r="S1" s="9"/>
      <c r="T1" s="8"/>
      <c r="U1" s="8"/>
      <c r="V1" s="26" t="s">
        <v>4</v>
      </c>
      <c r="W1" s="27"/>
      <c r="X1" s="9"/>
      <c r="Y1" s="38"/>
      <c r="Z1" s="38"/>
      <c r="AA1" s="38"/>
      <c r="AB1" s="38"/>
      <c r="AC1" s="9"/>
      <c r="AD1" s="39" t="s">
        <v>5</v>
      </c>
      <c r="AE1" s="40"/>
      <c r="AF1" s="9"/>
      <c r="AG1" s="9"/>
      <c r="AH1" s="41"/>
      <c r="AI1" s="41"/>
      <c r="AJ1" s="41"/>
      <c r="AK1" s="41"/>
      <c r="AL1" s="41"/>
      <c r="AM1" s="41"/>
      <c r="AN1" s="41"/>
      <c r="AO1" s="9"/>
      <c r="AP1" s="9"/>
      <c r="AQ1" s="9"/>
      <c r="AR1" s="42" t="s">
        <v>6</v>
      </c>
      <c r="AS1" s="43"/>
      <c r="AT1" s="9"/>
      <c r="AU1" s="9"/>
      <c r="AV1" s="44" t="s">
        <v>7</v>
      </c>
      <c r="AW1" s="45"/>
      <c r="AX1" s="46" t="s">
        <v>8</v>
      </c>
      <c r="AY1" s="9"/>
      <c r="AZ1" s="9"/>
      <c r="BA1" s="47"/>
      <c r="BB1" s="48"/>
      <c r="BC1" s="48"/>
    </row>
    <row r="2" ht="66" spans="1:55">
      <c r="A2" s="4"/>
      <c r="B2" s="4"/>
      <c r="C2" s="10" t="s">
        <v>9</v>
      </c>
      <c r="D2" s="11" t="s">
        <v>10</v>
      </c>
      <c r="E2" s="12" t="s">
        <v>11</v>
      </c>
      <c r="F2" s="13" t="s">
        <v>12</v>
      </c>
      <c r="G2" s="13" t="s">
        <v>13</v>
      </c>
      <c r="H2" s="13" t="s">
        <v>14</v>
      </c>
      <c r="I2" s="13" t="s">
        <v>15</v>
      </c>
      <c r="J2" s="11" t="s">
        <v>16</v>
      </c>
      <c r="K2" s="13" t="s">
        <v>17</v>
      </c>
      <c r="L2" s="13" t="s">
        <v>18</v>
      </c>
      <c r="M2" s="13" t="s">
        <v>19</v>
      </c>
      <c r="N2" s="13" t="s">
        <v>20</v>
      </c>
      <c r="O2" s="13" t="s">
        <v>21</v>
      </c>
      <c r="P2" s="13" t="s">
        <v>22</v>
      </c>
      <c r="Q2" s="13" t="s">
        <v>23</v>
      </c>
      <c r="R2" s="13" t="s">
        <v>24</v>
      </c>
      <c r="S2" s="13" t="s">
        <v>25</v>
      </c>
      <c r="T2" s="28" t="s">
        <v>26</v>
      </c>
      <c r="U2" s="28" t="s">
        <v>27</v>
      </c>
      <c r="V2" s="11" t="s">
        <v>10</v>
      </c>
      <c r="W2" s="12" t="s">
        <v>28</v>
      </c>
      <c r="X2" s="13" t="s">
        <v>29</v>
      </c>
      <c r="Y2" s="13" t="s">
        <v>30</v>
      </c>
      <c r="Z2" s="13" t="s">
        <v>31</v>
      </c>
      <c r="AA2" s="13" t="s">
        <v>32</v>
      </c>
      <c r="AB2" s="13" t="s">
        <v>33</v>
      </c>
      <c r="AC2" s="28" t="s">
        <v>34</v>
      </c>
      <c r="AD2" s="11" t="s">
        <v>10</v>
      </c>
      <c r="AE2" s="12" t="s">
        <v>28</v>
      </c>
      <c r="AF2" s="13" t="s">
        <v>35</v>
      </c>
      <c r="AG2" s="13" t="s">
        <v>36</v>
      </c>
      <c r="AH2" s="13" t="s">
        <v>30</v>
      </c>
      <c r="AI2" s="13" t="s">
        <v>37</v>
      </c>
      <c r="AJ2" s="13" t="s">
        <v>38</v>
      </c>
      <c r="AK2" s="13" t="s">
        <v>39</v>
      </c>
      <c r="AL2" s="13" t="s">
        <v>40</v>
      </c>
      <c r="AM2" s="13" t="s">
        <v>31</v>
      </c>
      <c r="AN2" s="28" t="s">
        <v>41</v>
      </c>
      <c r="AO2" s="13" t="s">
        <v>42</v>
      </c>
      <c r="AP2" s="28" t="s">
        <v>43</v>
      </c>
      <c r="AQ2" s="28" t="s">
        <v>44</v>
      </c>
      <c r="AR2" s="11" t="s">
        <v>10</v>
      </c>
      <c r="AS2" s="12" t="s">
        <v>28</v>
      </c>
      <c r="AT2" s="28" t="s">
        <v>45</v>
      </c>
      <c r="AU2" s="28" t="s">
        <v>46</v>
      </c>
      <c r="AV2" s="11" t="s">
        <v>10</v>
      </c>
      <c r="AW2" s="12" t="s">
        <v>28</v>
      </c>
      <c r="AX2" s="49" t="s">
        <v>47</v>
      </c>
      <c r="AY2" s="48" t="s">
        <v>48</v>
      </c>
      <c r="AZ2" s="48" t="s">
        <v>49</v>
      </c>
      <c r="BA2" s="50" t="s">
        <v>50</v>
      </c>
      <c r="BB2" s="48"/>
      <c r="BC2" s="48"/>
    </row>
    <row r="3" spans="1:53">
      <c r="A3" s="14">
        <f t="shared" ref="A3:A50" si="0">SUM(D3:AW3)</f>
        <v>19</v>
      </c>
      <c r="B3" s="1" t="s">
        <v>51</v>
      </c>
      <c r="C3" s="1" t="s">
        <v>52</v>
      </c>
      <c r="D3" s="15"/>
      <c r="E3" s="14"/>
      <c r="F3" s="14"/>
      <c r="G3" s="14"/>
      <c r="H3" s="14"/>
      <c r="I3" s="14"/>
      <c r="J3" s="14"/>
      <c r="K3" s="14"/>
      <c r="L3" s="14"/>
      <c r="M3" s="14"/>
      <c r="N3" s="14"/>
      <c r="O3" s="14">
        <v>6</v>
      </c>
      <c r="P3" s="14"/>
      <c r="Q3" s="14"/>
      <c r="R3" s="14"/>
      <c r="S3" s="14"/>
      <c r="T3" s="14">
        <v>7</v>
      </c>
      <c r="U3" s="14"/>
      <c r="V3" s="29"/>
      <c r="W3" s="30"/>
      <c r="X3" s="14"/>
      <c r="Y3" s="14"/>
      <c r="Z3" s="14"/>
      <c r="AA3" s="14">
        <v>6</v>
      </c>
      <c r="AB3" s="14"/>
      <c r="AC3" s="14"/>
      <c r="AD3" s="29"/>
      <c r="AE3" s="30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30"/>
      <c r="AR3" s="15"/>
      <c r="AS3" s="14"/>
      <c r="AT3" s="30"/>
      <c r="AU3" s="30"/>
      <c r="AV3" s="29"/>
      <c r="AW3" s="30"/>
      <c r="AX3" s="29"/>
      <c r="AY3" s="30"/>
      <c r="AZ3" s="30"/>
      <c r="BA3" s="51"/>
    </row>
    <row r="4" spans="1:53">
      <c r="A4" s="14">
        <f t="shared" si="0"/>
        <v>20.5</v>
      </c>
      <c r="B4" s="1" t="s">
        <v>51</v>
      </c>
      <c r="C4" s="1" t="s">
        <v>53</v>
      </c>
      <c r="D4" s="15">
        <v>2.5</v>
      </c>
      <c r="E4" s="14"/>
      <c r="F4" s="14"/>
      <c r="G4" s="14">
        <v>1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29">
        <v>13</v>
      </c>
      <c r="W4" s="30">
        <v>2.5</v>
      </c>
      <c r="X4" s="14"/>
      <c r="Y4" s="14"/>
      <c r="Z4" s="14"/>
      <c r="AA4" s="14"/>
      <c r="AB4" s="14"/>
      <c r="AC4" s="14"/>
      <c r="AD4" s="29"/>
      <c r="AE4" s="30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30"/>
      <c r="AR4" s="15"/>
      <c r="AS4" s="14">
        <v>1.5</v>
      </c>
      <c r="AT4" s="30"/>
      <c r="AU4" s="30"/>
      <c r="AV4" s="29"/>
      <c r="AW4" s="30"/>
      <c r="AX4" s="29"/>
      <c r="AY4" s="30"/>
      <c r="AZ4" s="30"/>
      <c r="BA4" s="51"/>
    </row>
    <row r="5" spans="1:53">
      <c r="A5" s="14">
        <f t="shared" si="0"/>
        <v>19</v>
      </c>
      <c r="B5" s="1" t="s">
        <v>51</v>
      </c>
      <c r="C5" s="1" t="s">
        <v>54</v>
      </c>
      <c r="D5" s="15">
        <v>0.6</v>
      </c>
      <c r="E5" s="14">
        <v>5.1</v>
      </c>
      <c r="F5" s="14"/>
      <c r="G5" s="14"/>
      <c r="H5" s="14"/>
      <c r="I5" s="14"/>
      <c r="J5" s="14"/>
      <c r="K5" s="14"/>
      <c r="L5" s="14"/>
      <c r="M5" s="14"/>
      <c r="N5" s="14">
        <v>7</v>
      </c>
      <c r="O5" s="14">
        <v>0.5</v>
      </c>
      <c r="P5" s="14"/>
      <c r="Q5" s="14"/>
      <c r="R5" s="14"/>
      <c r="S5" s="14"/>
      <c r="T5" s="14"/>
      <c r="U5" s="14"/>
      <c r="V5" s="29"/>
      <c r="W5" s="30"/>
      <c r="X5" s="14"/>
      <c r="Y5" s="14"/>
      <c r="Z5" s="14"/>
      <c r="AA5" s="14">
        <v>4.4</v>
      </c>
      <c r="AB5" s="14"/>
      <c r="AC5" s="14"/>
      <c r="AD5" s="29"/>
      <c r="AE5" s="30">
        <v>0.4</v>
      </c>
      <c r="AF5" s="14"/>
      <c r="AG5" s="30"/>
      <c r="AH5" s="30"/>
      <c r="AI5" s="14"/>
      <c r="AJ5" s="14"/>
      <c r="AK5" s="14"/>
      <c r="AL5" s="14"/>
      <c r="AM5" s="14"/>
      <c r="AN5" s="14"/>
      <c r="AO5" s="14"/>
      <c r="AP5" s="14"/>
      <c r="AQ5" s="14"/>
      <c r="AR5" s="15"/>
      <c r="AS5" s="14"/>
      <c r="AT5" s="30"/>
      <c r="AU5" s="30"/>
      <c r="AV5" s="29"/>
      <c r="AW5" s="30">
        <v>1</v>
      </c>
      <c r="AX5" s="29"/>
      <c r="AY5" s="30"/>
      <c r="AZ5" s="30"/>
      <c r="BA5" s="51"/>
    </row>
    <row r="6" spans="1:53">
      <c r="A6" s="14">
        <f t="shared" si="0"/>
        <v>20</v>
      </c>
      <c r="B6" s="1" t="s">
        <v>51</v>
      </c>
      <c r="C6" s="1" t="s">
        <v>55</v>
      </c>
      <c r="D6" s="15">
        <v>1</v>
      </c>
      <c r="E6" s="14"/>
      <c r="F6" s="14"/>
      <c r="G6" s="14"/>
      <c r="H6" s="14"/>
      <c r="I6" s="14"/>
      <c r="J6" s="14"/>
      <c r="K6" s="14"/>
      <c r="L6" s="14"/>
      <c r="M6" s="14"/>
      <c r="N6" s="14">
        <v>5</v>
      </c>
      <c r="O6" s="14"/>
      <c r="P6" s="14"/>
      <c r="Q6" s="14"/>
      <c r="R6" s="14"/>
      <c r="S6" s="14"/>
      <c r="T6" s="14"/>
      <c r="U6" s="14"/>
      <c r="V6" s="29"/>
      <c r="W6" s="30">
        <v>4</v>
      </c>
      <c r="X6" s="14"/>
      <c r="Y6" s="14"/>
      <c r="Z6" s="14"/>
      <c r="AA6" s="14"/>
      <c r="AB6" s="14"/>
      <c r="AC6" s="14"/>
      <c r="AD6" s="29"/>
      <c r="AE6" s="30">
        <v>4</v>
      </c>
      <c r="AF6" s="14"/>
      <c r="AG6" s="14">
        <v>6</v>
      </c>
      <c r="AH6" s="14"/>
      <c r="AI6" s="14"/>
      <c r="AJ6" s="14"/>
      <c r="AK6" s="14"/>
      <c r="AL6" s="14"/>
      <c r="AM6" s="14"/>
      <c r="AN6" s="14"/>
      <c r="AO6" s="14"/>
      <c r="AP6" s="14"/>
      <c r="AQ6" s="30"/>
      <c r="AR6" s="15"/>
      <c r="AS6" s="14"/>
      <c r="AT6" s="30"/>
      <c r="AU6" s="30"/>
      <c r="AV6" s="29"/>
      <c r="AW6" s="30"/>
      <c r="AX6" s="29"/>
      <c r="AY6" s="30"/>
      <c r="AZ6" s="30"/>
      <c r="BA6" s="51"/>
    </row>
    <row r="7" spans="1:53">
      <c r="A7" s="14">
        <f t="shared" si="0"/>
        <v>4</v>
      </c>
      <c r="B7" s="1" t="s">
        <v>51</v>
      </c>
      <c r="C7" s="1" t="s">
        <v>56</v>
      </c>
      <c r="D7" s="1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29"/>
      <c r="W7" s="30"/>
      <c r="X7" s="14"/>
      <c r="Y7" s="14"/>
      <c r="Z7" s="14"/>
      <c r="AA7" s="14">
        <v>4</v>
      </c>
      <c r="AB7" s="14"/>
      <c r="AC7" s="14"/>
      <c r="AD7" s="29"/>
      <c r="AE7" s="30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30"/>
      <c r="AR7" s="15"/>
      <c r="AS7" s="14"/>
      <c r="AT7" s="30"/>
      <c r="AU7" s="30"/>
      <c r="AV7" s="29"/>
      <c r="AW7" s="30"/>
      <c r="AX7" s="29"/>
      <c r="AY7" s="30"/>
      <c r="AZ7" s="30"/>
      <c r="BA7" s="51"/>
    </row>
    <row r="8" spans="1:53">
      <c r="A8" s="14">
        <f t="shared" si="0"/>
        <v>19</v>
      </c>
      <c r="B8" s="1" t="s">
        <v>57</v>
      </c>
      <c r="C8" s="1" t="s">
        <v>58</v>
      </c>
      <c r="D8" s="15"/>
      <c r="E8" s="14">
        <v>1</v>
      </c>
      <c r="F8" s="14"/>
      <c r="G8" s="14">
        <v>1</v>
      </c>
      <c r="H8" s="14">
        <v>2</v>
      </c>
      <c r="I8" s="14">
        <v>2</v>
      </c>
      <c r="J8" s="14">
        <v>1</v>
      </c>
      <c r="K8" s="14"/>
      <c r="L8" s="14"/>
      <c r="M8" s="14"/>
      <c r="N8" s="14"/>
      <c r="O8" s="14">
        <v>1</v>
      </c>
      <c r="P8" s="14"/>
      <c r="Q8" s="14"/>
      <c r="R8" s="14">
        <v>3</v>
      </c>
      <c r="S8" s="14">
        <v>2</v>
      </c>
      <c r="T8" s="14">
        <v>1</v>
      </c>
      <c r="U8" s="14"/>
      <c r="V8" s="29"/>
      <c r="W8" s="30">
        <v>2</v>
      </c>
      <c r="X8" s="14"/>
      <c r="Y8" s="14"/>
      <c r="Z8" s="14"/>
      <c r="AA8" s="14">
        <v>0.5</v>
      </c>
      <c r="AB8" s="14"/>
      <c r="AC8" s="14"/>
      <c r="AD8" s="29"/>
      <c r="AE8" s="30">
        <v>1</v>
      </c>
      <c r="AF8" s="14"/>
      <c r="AG8" s="14"/>
      <c r="AH8" s="14"/>
      <c r="AI8" s="14"/>
      <c r="AJ8" s="14"/>
      <c r="AK8" s="14"/>
      <c r="AL8" s="14"/>
      <c r="AM8" s="14"/>
      <c r="AN8" s="14">
        <v>0.5</v>
      </c>
      <c r="AO8" s="14"/>
      <c r="AP8" s="14"/>
      <c r="AQ8" s="30"/>
      <c r="AR8" s="15"/>
      <c r="AS8" s="14"/>
      <c r="AT8" s="30"/>
      <c r="AU8" s="30"/>
      <c r="AV8" s="29"/>
      <c r="AW8" s="30">
        <v>1</v>
      </c>
      <c r="AX8" s="29"/>
      <c r="AY8" s="30"/>
      <c r="AZ8" s="30"/>
      <c r="BA8" s="51"/>
    </row>
    <row r="9" spans="1:53">
      <c r="A9" s="14">
        <f t="shared" si="0"/>
        <v>19.7</v>
      </c>
      <c r="B9" s="1" t="s">
        <v>57</v>
      </c>
      <c r="C9" s="1" t="s">
        <v>59</v>
      </c>
      <c r="D9" s="15"/>
      <c r="E9" s="14">
        <v>5</v>
      </c>
      <c r="F9" s="14">
        <v>5</v>
      </c>
      <c r="G9" s="14">
        <v>2</v>
      </c>
      <c r="H9" s="14">
        <v>3.5</v>
      </c>
      <c r="I9" s="14">
        <v>3.5</v>
      </c>
      <c r="J9" s="14">
        <v>0.2</v>
      </c>
      <c r="K9" s="14"/>
      <c r="L9" s="14"/>
      <c r="M9" s="14"/>
      <c r="N9" s="14"/>
      <c r="O9" s="14"/>
      <c r="P9" s="14"/>
      <c r="Q9" s="14"/>
      <c r="R9" s="14">
        <v>0.1</v>
      </c>
      <c r="S9" s="14"/>
      <c r="T9" s="14"/>
      <c r="U9" s="14"/>
      <c r="V9" s="29"/>
      <c r="W9" s="30">
        <v>0.2</v>
      </c>
      <c r="X9" s="14"/>
      <c r="Y9" s="14"/>
      <c r="Z9" s="14"/>
      <c r="AA9" s="14"/>
      <c r="AB9" s="14"/>
      <c r="AC9" s="14"/>
      <c r="AD9" s="29"/>
      <c r="AE9" s="30">
        <v>0.2</v>
      </c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30"/>
      <c r="AR9" s="15"/>
      <c r="AS9" s="14"/>
      <c r="AT9" s="30"/>
      <c r="AU9" s="30"/>
      <c r="AV9" s="29"/>
      <c r="AW9" s="30"/>
      <c r="AX9" s="29"/>
      <c r="AY9" s="30"/>
      <c r="AZ9" s="30"/>
      <c r="BA9" s="51"/>
    </row>
    <row r="10" spans="1:53">
      <c r="A10" s="14">
        <f t="shared" si="0"/>
        <v>16</v>
      </c>
      <c r="B10" s="1" t="s">
        <v>57</v>
      </c>
      <c r="C10" s="1" t="s">
        <v>60</v>
      </c>
      <c r="D10" s="15">
        <v>3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>
        <v>4</v>
      </c>
      <c r="P10" s="14"/>
      <c r="Q10" s="14"/>
      <c r="R10" s="14"/>
      <c r="S10" s="14"/>
      <c r="T10" s="14"/>
      <c r="U10" s="14"/>
      <c r="V10" s="29">
        <v>2</v>
      </c>
      <c r="W10" s="30">
        <v>2</v>
      </c>
      <c r="X10" s="14">
        <v>1</v>
      </c>
      <c r="Y10" s="14">
        <v>1</v>
      </c>
      <c r="Z10" s="14">
        <v>1</v>
      </c>
      <c r="AA10" s="14"/>
      <c r="AB10" s="14">
        <v>2</v>
      </c>
      <c r="AC10" s="14"/>
      <c r="AD10" s="29"/>
      <c r="AE10" s="30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30"/>
      <c r="AR10" s="15"/>
      <c r="AS10" s="14"/>
      <c r="AT10" s="30"/>
      <c r="AU10" s="30"/>
      <c r="AV10" s="29"/>
      <c r="AW10" s="30"/>
      <c r="AX10" s="29"/>
      <c r="AY10" s="30"/>
      <c r="AZ10" s="30"/>
      <c r="BA10" s="51"/>
    </row>
    <row r="11" spans="1:53">
      <c r="A11" s="14">
        <f t="shared" si="0"/>
        <v>3.5</v>
      </c>
      <c r="B11" s="1" t="s">
        <v>57</v>
      </c>
      <c r="C11" s="1" t="s">
        <v>61</v>
      </c>
      <c r="D11" s="15"/>
      <c r="E11" s="14"/>
      <c r="F11" s="14"/>
      <c r="G11" s="14">
        <v>2</v>
      </c>
      <c r="H11" s="14">
        <v>0.5</v>
      </c>
      <c r="I11" s="14">
        <v>1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29"/>
      <c r="W11" s="30"/>
      <c r="X11" s="14"/>
      <c r="Y11" s="14"/>
      <c r="Z11" s="14"/>
      <c r="AA11" s="14"/>
      <c r="AB11" s="14"/>
      <c r="AC11" s="14"/>
      <c r="AD11" s="29"/>
      <c r="AE11" s="30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30"/>
      <c r="AR11" s="15"/>
      <c r="AS11" s="14"/>
      <c r="AT11" s="30"/>
      <c r="AU11" s="30"/>
      <c r="AV11" s="29"/>
      <c r="AW11" s="30"/>
      <c r="AX11" s="29"/>
      <c r="AY11" s="30"/>
      <c r="AZ11" s="30"/>
      <c r="BA11" s="51"/>
    </row>
    <row r="12" spans="1:53">
      <c r="A12" s="14">
        <f t="shared" si="0"/>
        <v>19</v>
      </c>
      <c r="B12" s="1" t="s">
        <v>62</v>
      </c>
      <c r="C12" s="1" t="s">
        <v>63</v>
      </c>
      <c r="D12" s="15"/>
      <c r="E12" s="14">
        <v>1.8</v>
      </c>
      <c r="F12" s="14">
        <v>0.5</v>
      </c>
      <c r="G12" s="14"/>
      <c r="H12" s="14">
        <v>1</v>
      </c>
      <c r="I12" s="14">
        <v>1</v>
      </c>
      <c r="J12" s="14"/>
      <c r="K12" s="14"/>
      <c r="L12" s="14"/>
      <c r="M12" s="14"/>
      <c r="N12" s="14"/>
      <c r="O12" s="14">
        <v>0.2</v>
      </c>
      <c r="P12" s="14"/>
      <c r="Q12" s="14"/>
      <c r="R12" s="14"/>
      <c r="S12" s="14"/>
      <c r="T12" s="14"/>
      <c r="U12" s="14"/>
      <c r="V12" s="29">
        <v>2</v>
      </c>
      <c r="W12" s="30">
        <v>3</v>
      </c>
      <c r="X12" s="14"/>
      <c r="Y12" s="14"/>
      <c r="Z12" s="14"/>
      <c r="AA12" s="14">
        <v>2</v>
      </c>
      <c r="AB12" s="14"/>
      <c r="AC12" s="14"/>
      <c r="AD12" s="29">
        <v>3.5</v>
      </c>
      <c r="AE12" s="30">
        <v>1.5</v>
      </c>
      <c r="AF12" s="14"/>
      <c r="AG12" s="30">
        <v>0.5</v>
      </c>
      <c r="AH12" s="30"/>
      <c r="AI12" s="14"/>
      <c r="AJ12" s="14"/>
      <c r="AK12" s="14"/>
      <c r="AL12" s="14"/>
      <c r="AM12" s="14"/>
      <c r="AN12" s="14"/>
      <c r="AO12" s="14"/>
      <c r="AP12" s="14"/>
      <c r="AQ12" s="14"/>
      <c r="AR12" s="15"/>
      <c r="AS12" s="14"/>
      <c r="AT12" s="30"/>
      <c r="AU12" s="30"/>
      <c r="AV12" s="29">
        <v>0.5</v>
      </c>
      <c r="AW12" s="30">
        <v>1.5</v>
      </c>
      <c r="AX12" s="29"/>
      <c r="AY12" s="30"/>
      <c r="AZ12" s="30"/>
      <c r="BA12" s="51"/>
    </row>
    <row r="13" spans="1:53">
      <c r="A13" s="14">
        <f t="shared" si="0"/>
        <v>23</v>
      </c>
      <c r="B13" s="1" t="s">
        <v>64</v>
      </c>
      <c r="C13" s="1" t="s">
        <v>65</v>
      </c>
      <c r="D13" s="15">
        <v>1</v>
      </c>
      <c r="E13" s="14"/>
      <c r="F13" s="14">
        <v>1</v>
      </c>
      <c r="G13" s="14"/>
      <c r="H13" s="14">
        <v>1</v>
      </c>
      <c r="I13" s="14">
        <v>1</v>
      </c>
      <c r="J13" s="14">
        <v>0.5</v>
      </c>
      <c r="K13" s="14"/>
      <c r="L13" s="14"/>
      <c r="M13" s="14"/>
      <c r="N13" s="14"/>
      <c r="O13" s="14">
        <v>3</v>
      </c>
      <c r="P13" s="14"/>
      <c r="Q13" s="14"/>
      <c r="R13" s="14">
        <v>1</v>
      </c>
      <c r="S13" s="14">
        <v>1</v>
      </c>
      <c r="T13" s="14"/>
      <c r="U13" s="14"/>
      <c r="V13" s="29">
        <v>2</v>
      </c>
      <c r="W13" s="30">
        <v>1</v>
      </c>
      <c r="X13" s="14">
        <v>1</v>
      </c>
      <c r="Y13" s="14">
        <v>0.5</v>
      </c>
      <c r="Z13" s="14">
        <v>0.5</v>
      </c>
      <c r="AA13" s="14"/>
      <c r="AB13" s="14">
        <v>1</v>
      </c>
      <c r="AC13" s="14"/>
      <c r="AD13" s="29">
        <v>2</v>
      </c>
      <c r="AE13" s="30">
        <v>1</v>
      </c>
      <c r="AF13" s="14">
        <v>2</v>
      </c>
      <c r="AG13" s="14"/>
      <c r="AH13" s="14"/>
      <c r="AI13" s="14"/>
      <c r="AJ13" s="14">
        <v>1</v>
      </c>
      <c r="AK13" s="14"/>
      <c r="AL13" s="14"/>
      <c r="AM13" s="14"/>
      <c r="AN13" s="14"/>
      <c r="AO13" s="14"/>
      <c r="AP13" s="14"/>
      <c r="AQ13" s="30"/>
      <c r="AR13" s="15"/>
      <c r="AS13" s="14"/>
      <c r="AT13" s="30"/>
      <c r="AU13" s="30"/>
      <c r="AV13" s="29">
        <v>1</v>
      </c>
      <c r="AW13" s="30">
        <v>0.5</v>
      </c>
      <c r="AX13" s="29"/>
      <c r="AY13" s="30"/>
      <c r="AZ13" s="30"/>
      <c r="BA13" s="51"/>
    </row>
    <row r="14" spans="1:53">
      <c r="A14" s="14">
        <f t="shared" si="0"/>
        <v>23</v>
      </c>
      <c r="B14" s="1" t="s">
        <v>64</v>
      </c>
      <c r="C14" s="1" t="s">
        <v>66</v>
      </c>
      <c r="D14" s="15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29">
        <v>3</v>
      </c>
      <c r="W14" s="30">
        <v>3</v>
      </c>
      <c r="X14" s="14">
        <v>5</v>
      </c>
      <c r="Y14" s="14">
        <v>3</v>
      </c>
      <c r="Z14" s="14"/>
      <c r="AA14" s="14"/>
      <c r="AB14" s="14"/>
      <c r="AC14" s="14"/>
      <c r="AD14" s="29"/>
      <c r="AE14" s="30"/>
      <c r="AF14" s="14">
        <v>4</v>
      </c>
      <c r="AG14" s="14"/>
      <c r="AH14" s="14"/>
      <c r="AI14" s="14"/>
      <c r="AJ14" s="14"/>
      <c r="AK14" s="14"/>
      <c r="AL14" s="14"/>
      <c r="AM14" s="14"/>
      <c r="AN14" s="14"/>
      <c r="AO14" s="14">
        <v>3</v>
      </c>
      <c r="AP14" s="14"/>
      <c r="AQ14" s="30"/>
      <c r="AR14" s="15">
        <v>2</v>
      </c>
      <c r="AS14" s="14"/>
      <c r="AT14" s="30"/>
      <c r="AU14" s="30"/>
      <c r="AV14" s="29"/>
      <c r="AW14" s="30"/>
      <c r="AX14" s="29"/>
      <c r="AY14" s="30"/>
      <c r="AZ14" s="30"/>
      <c r="BA14" s="51"/>
    </row>
    <row r="15" spans="1:55">
      <c r="A15" s="16">
        <f t="shared" si="0"/>
        <v>0</v>
      </c>
      <c r="B15" s="17" t="s">
        <v>64</v>
      </c>
      <c r="C15" s="17" t="s">
        <v>67</v>
      </c>
      <c r="D15" s="18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31"/>
      <c r="W15" s="32"/>
      <c r="X15" s="16"/>
      <c r="Y15" s="16"/>
      <c r="Z15" s="16"/>
      <c r="AA15" s="16"/>
      <c r="AB15" s="16"/>
      <c r="AC15" s="16"/>
      <c r="AD15" s="31"/>
      <c r="AE15" s="32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32"/>
      <c r="AR15" s="18"/>
      <c r="AS15" s="16"/>
      <c r="AT15" s="32"/>
      <c r="AU15" s="32"/>
      <c r="AV15" s="31"/>
      <c r="AW15" s="32"/>
      <c r="AX15" s="31"/>
      <c r="AY15" s="32"/>
      <c r="AZ15" s="32"/>
      <c r="BA15" s="52"/>
      <c r="BB15" s="17"/>
      <c r="BC15" s="17"/>
    </row>
    <row r="16" spans="1:53">
      <c r="A16" s="14">
        <f t="shared" si="0"/>
        <v>19</v>
      </c>
      <c r="B16" s="1" t="s">
        <v>64</v>
      </c>
      <c r="C16" s="1" t="s">
        <v>68</v>
      </c>
      <c r="D16" s="15"/>
      <c r="E16" s="14"/>
      <c r="F16" s="14">
        <v>5</v>
      </c>
      <c r="G16" s="14">
        <v>2</v>
      </c>
      <c r="H16" s="14">
        <v>2</v>
      </c>
      <c r="I16" s="14">
        <v>2</v>
      </c>
      <c r="J16" s="14"/>
      <c r="K16" s="14"/>
      <c r="L16" s="14"/>
      <c r="M16" s="14"/>
      <c r="N16" s="14"/>
      <c r="O16" s="14"/>
      <c r="P16" s="14"/>
      <c r="Q16" s="14"/>
      <c r="R16" s="14"/>
      <c r="S16" s="14">
        <v>1</v>
      </c>
      <c r="T16" s="14"/>
      <c r="U16" s="14"/>
      <c r="V16" s="29">
        <v>3.5</v>
      </c>
      <c r="W16" s="30"/>
      <c r="X16" s="14"/>
      <c r="Y16" s="14"/>
      <c r="Z16" s="14"/>
      <c r="AA16" s="14"/>
      <c r="AB16" s="14"/>
      <c r="AC16" s="14"/>
      <c r="AD16" s="29">
        <v>3.5</v>
      </c>
      <c r="AE16" s="30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30"/>
      <c r="AR16" s="15"/>
      <c r="AS16" s="14"/>
      <c r="AT16" s="30"/>
      <c r="AU16" s="30"/>
      <c r="AV16" s="29"/>
      <c r="AW16" s="30"/>
      <c r="AX16" s="29"/>
      <c r="AY16" s="30"/>
      <c r="AZ16" s="30"/>
      <c r="BA16" s="51"/>
    </row>
    <row r="17" spans="1:53">
      <c r="A17" s="14">
        <f t="shared" si="0"/>
        <v>19.5</v>
      </c>
      <c r="B17" s="1" t="s">
        <v>64</v>
      </c>
      <c r="C17" s="1" t="s">
        <v>69</v>
      </c>
      <c r="D17" s="15"/>
      <c r="E17" s="14"/>
      <c r="F17" s="14"/>
      <c r="G17" s="14">
        <v>2</v>
      </c>
      <c r="H17" s="14"/>
      <c r="I17" s="14"/>
      <c r="J17" s="14">
        <v>1</v>
      </c>
      <c r="K17" s="14"/>
      <c r="L17" s="14"/>
      <c r="M17" s="14"/>
      <c r="N17" s="14"/>
      <c r="O17" s="14">
        <v>3</v>
      </c>
      <c r="P17" s="14"/>
      <c r="Q17" s="14"/>
      <c r="R17" s="14"/>
      <c r="S17" s="14"/>
      <c r="T17" s="14"/>
      <c r="U17" s="14"/>
      <c r="V17" s="29">
        <v>0.5</v>
      </c>
      <c r="W17" s="30"/>
      <c r="X17" s="14"/>
      <c r="Y17" s="14"/>
      <c r="Z17" s="14">
        <v>2.5</v>
      </c>
      <c r="AA17" s="14"/>
      <c r="AB17" s="14">
        <v>5.5</v>
      </c>
      <c r="AC17" s="14"/>
      <c r="AD17" s="29">
        <v>5</v>
      </c>
      <c r="AE17" s="30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30"/>
      <c r="AR17" s="15"/>
      <c r="AS17" s="14"/>
      <c r="AT17" s="30"/>
      <c r="AU17" s="30"/>
      <c r="AV17" s="29"/>
      <c r="AW17" s="30"/>
      <c r="AX17" s="29"/>
      <c r="AY17" s="30"/>
      <c r="AZ17" s="30"/>
      <c r="BA17" s="51"/>
    </row>
    <row r="18" spans="1:53">
      <c r="A18" s="14">
        <f t="shared" si="0"/>
        <v>22</v>
      </c>
      <c r="B18" s="1" t="s">
        <v>64</v>
      </c>
      <c r="C18" s="1" t="s">
        <v>70</v>
      </c>
      <c r="D18" s="15"/>
      <c r="E18" s="14"/>
      <c r="F18" s="14">
        <v>5</v>
      </c>
      <c r="G18" s="14">
        <v>5</v>
      </c>
      <c r="H18" s="14">
        <v>2</v>
      </c>
      <c r="I18" s="14">
        <v>10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29"/>
      <c r="W18" s="30"/>
      <c r="X18" s="14"/>
      <c r="Y18" s="14"/>
      <c r="Z18" s="14"/>
      <c r="AA18" s="14"/>
      <c r="AB18" s="14"/>
      <c r="AC18" s="14"/>
      <c r="AD18" s="29"/>
      <c r="AE18" s="30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30"/>
      <c r="AR18" s="15"/>
      <c r="AS18" s="14"/>
      <c r="AT18" s="30"/>
      <c r="AU18" s="30"/>
      <c r="AV18" s="29"/>
      <c r="AW18" s="30"/>
      <c r="AX18" s="29"/>
      <c r="AY18" s="30"/>
      <c r="AZ18" s="30"/>
      <c r="BA18" s="51"/>
    </row>
    <row r="19" spans="1:53">
      <c r="A19" s="14">
        <f t="shared" si="0"/>
        <v>19</v>
      </c>
      <c r="B19" s="1" t="s">
        <v>64</v>
      </c>
      <c r="C19" s="1" t="s">
        <v>71</v>
      </c>
      <c r="D19" s="15">
        <v>3</v>
      </c>
      <c r="E19" s="14"/>
      <c r="F19" s="14">
        <v>5</v>
      </c>
      <c r="G19" s="14">
        <v>3</v>
      </c>
      <c r="H19" s="14">
        <v>3</v>
      </c>
      <c r="I19" s="14">
        <v>3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29"/>
      <c r="W19" s="30"/>
      <c r="X19" s="14"/>
      <c r="Y19" s="14"/>
      <c r="Z19" s="14"/>
      <c r="AA19" s="14"/>
      <c r="AB19" s="14"/>
      <c r="AC19" s="14"/>
      <c r="AD19" s="29">
        <v>2</v>
      </c>
      <c r="AE19" s="30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30"/>
      <c r="AR19" s="15"/>
      <c r="AS19" s="14"/>
      <c r="AT19" s="30"/>
      <c r="AU19" s="30"/>
      <c r="AV19" s="29"/>
      <c r="AW19" s="30"/>
      <c r="AX19" s="29"/>
      <c r="AY19" s="30"/>
      <c r="AZ19" s="30"/>
      <c r="BA19" s="51"/>
    </row>
    <row r="20" spans="1:53">
      <c r="A20" s="14">
        <f t="shared" si="0"/>
        <v>20</v>
      </c>
      <c r="B20" s="1" t="s">
        <v>72</v>
      </c>
      <c r="C20" s="1" t="s">
        <v>73</v>
      </c>
      <c r="D20" s="15">
        <v>2</v>
      </c>
      <c r="E20" s="14">
        <v>5</v>
      </c>
      <c r="F20" s="14"/>
      <c r="G20" s="14"/>
      <c r="H20" s="14"/>
      <c r="I20" s="14"/>
      <c r="J20" s="14"/>
      <c r="K20" s="14"/>
      <c r="L20" s="14"/>
      <c r="M20" s="14"/>
      <c r="N20" s="14"/>
      <c r="O20" s="14">
        <v>2</v>
      </c>
      <c r="P20" s="14"/>
      <c r="Q20" s="14"/>
      <c r="R20" s="14">
        <v>3</v>
      </c>
      <c r="S20" s="14"/>
      <c r="T20" s="14"/>
      <c r="U20" s="14"/>
      <c r="V20" s="29">
        <v>2</v>
      </c>
      <c r="W20" s="30">
        <v>2</v>
      </c>
      <c r="X20" s="14"/>
      <c r="Y20" s="14"/>
      <c r="Z20" s="14"/>
      <c r="AA20" s="14"/>
      <c r="AB20" s="14"/>
      <c r="AC20" s="14"/>
      <c r="AD20" s="29">
        <v>2</v>
      </c>
      <c r="AE20" s="30">
        <v>2</v>
      </c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30"/>
      <c r="AR20" s="15"/>
      <c r="AS20" s="14"/>
      <c r="AT20" s="30"/>
      <c r="AU20" s="30"/>
      <c r="AV20" s="29"/>
      <c r="AW20" s="30"/>
      <c r="AX20" s="29"/>
      <c r="AY20" s="30"/>
      <c r="AZ20" s="30"/>
      <c r="BA20" s="51"/>
    </row>
    <row r="21" spans="1:53">
      <c r="A21" s="14">
        <f t="shared" si="0"/>
        <v>2</v>
      </c>
      <c r="B21" s="1" t="s">
        <v>74</v>
      </c>
      <c r="C21" s="1" t="s">
        <v>75</v>
      </c>
      <c r="D21" s="15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29"/>
      <c r="W21" s="30">
        <v>2</v>
      </c>
      <c r="X21" s="14"/>
      <c r="Y21" s="14"/>
      <c r="Z21" s="14"/>
      <c r="AA21" s="14"/>
      <c r="AB21" s="14"/>
      <c r="AC21" s="14"/>
      <c r="AD21" s="29"/>
      <c r="AE21" s="30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30"/>
      <c r="AR21" s="15"/>
      <c r="AS21" s="14"/>
      <c r="AT21" s="30"/>
      <c r="AU21" s="30"/>
      <c r="AV21" s="29"/>
      <c r="AW21" s="30"/>
      <c r="AX21" s="29"/>
      <c r="AY21" s="30"/>
      <c r="AZ21" s="30"/>
      <c r="BA21" s="51"/>
    </row>
    <row r="22" spans="1:53">
      <c r="A22" s="14">
        <f t="shared" si="0"/>
        <v>19</v>
      </c>
      <c r="B22" s="1" t="s">
        <v>74</v>
      </c>
      <c r="C22" s="1" t="s">
        <v>76</v>
      </c>
      <c r="D22" s="15"/>
      <c r="E22" s="14"/>
      <c r="F22" s="14">
        <v>1</v>
      </c>
      <c r="G22" s="14"/>
      <c r="H22" s="14"/>
      <c r="I22" s="14"/>
      <c r="J22" s="14"/>
      <c r="K22" s="14"/>
      <c r="L22" s="14"/>
      <c r="M22" s="14"/>
      <c r="N22" s="14"/>
      <c r="O22" s="14">
        <v>12</v>
      </c>
      <c r="P22" s="14"/>
      <c r="Q22" s="14"/>
      <c r="R22" s="14"/>
      <c r="S22" s="14"/>
      <c r="T22" s="14"/>
      <c r="U22" s="14"/>
      <c r="V22" s="29">
        <v>4</v>
      </c>
      <c r="W22" s="30"/>
      <c r="X22" s="14"/>
      <c r="Y22" s="14"/>
      <c r="Z22" s="14"/>
      <c r="AA22" s="14"/>
      <c r="AB22" s="14">
        <v>2</v>
      </c>
      <c r="AC22" s="14"/>
      <c r="AD22" s="29"/>
      <c r="AE22" s="30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30"/>
      <c r="AR22" s="15"/>
      <c r="AS22" s="14"/>
      <c r="AT22" s="30"/>
      <c r="AU22" s="30"/>
      <c r="AV22" s="29"/>
      <c r="AW22" s="30"/>
      <c r="AX22" s="29"/>
      <c r="AY22" s="30"/>
      <c r="AZ22" s="30"/>
      <c r="BA22" s="51"/>
    </row>
    <row r="23" spans="1:53">
      <c r="A23" s="14">
        <f t="shared" si="0"/>
        <v>18</v>
      </c>
      <c r="B23" s="1" t="s">
        <v>74</v>
      </c>
      <c r="C23" s="1" t="s">
        <v>77</v>
      </c>
      <c r="D23" s="15">
        <v>1.5</v>
      </c>
      <c r="E23" s="14">
        <v>3</v>
      </c>
      <c r="F23" s="14">
        <v>3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29">
        <v>2</v>
      </c>
      <c r="W23" s="30">
        <v>3</v>
      </c>
      <c r="X23" s="14"/>
      <c r="Y23" s="14"/>
      <c r="Z23" s="14"/>
      <c r="AA23" s="14"/>
      <c r="AB23" s="14"/>
      <c r="AC23" s="14"/>
      <c r="AD23" s="29">
        <v>0.5</v>
      </c>
      <c r="AE23" s="30">
        <v>3</v>
      </c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30"/>
      <c r="AR23" s="15"/>
      <c r="AS23" s="14">
        <v>2</v>
      </c>
      <c r="AT23" s="30"/>
      <c r="AU23" s="30"/>
      <c r="AV23" s="29"/>
      <c r="AW23" s="30"/>
      <c r="AX23" s="29"/>
      <c r="AY23" s="30"/>
      <c r="AZ23" s="30"/>
      <c r="BA23" s="51"/>
    </row>
    <row r="24" spans="1:53">
      <c r="A24" s="14">
        <f t="shared" si="0"/>
        <v>21.5</v>
      </c>
      <c r="B24" s="1" t="s">
        <v>78</v>
      </c>
      <c r="C24" s="1" t="s">
        <v>79</v>
      </c>
      <c r="D24" s="15"/>
      <c r="E24" s="14"/>
      <c r="F24" s="14">
        <v>0.5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>
        <v>0.5</v>
      </c>
      <c r="S24" s="14">
        <v>0.5</v>
      </c>
      <c r="T24" s="14"/>
      <c r="U24" s="14"/>
      <c r="V24" s="29">
        <v>1</v>
      </c>
      <c r="W24" s="30"/>
      <c r="X24" s="14">
        <v>15.5</v>
      </c>
      <c r="Y24" s="14"/>
      <c r="Z24" s="14"/>
      <c r="AA24" s="14"/>
      <c r="AB24" s="14">
        <v>3</v>
      </c>
      <c r="AC24" s="14"/>
      <c r="AD24" s="29">
        <v>0.5</v>
      </c>
      <c r="AE24" s="30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30"/>
      <c r="AR24" s="15"/>
      <c r="AS24" s="14"/>
      <c r="AT24" s="30"/>
      <c r="AU24" s="30"/>
      <c r="AV24" s="29"/>
      <c r="AW24" s="30"/>
      <c r="AX24" s="29"/>
      <c r="AY24" s="30"/>
      <c r="AZ24" s="30"/>
      <c r="BA24" s="51"/>
    </row>
    <row r="25" spans="1:53">
      <c r="A25" s="14">
        <f t="shared" si="0"/>
        <v>18.3</v>
      </c>
      <c r="B25" s="1" t="s">
        <v>78</v>
      </c>
      <c r="C25" s="1" t="s">
        <v>80</v>
      </c>
      <c r="D25" s="15"/>
      <c r="E25" s="14"/>
      <c r="F25" s="14"/>
      <c r="G25" s="14"/>
      <c r="H25" s="14"/>
      <c r="I25" s="14"/>
      <c r="J25" s="14">
        <v>0.9</v>
      </c>
      <c r="K25" s="14"/>
      <c r="L25" s="14"/>
      <c r="M25" s="14"/>
      <c r="N25" s="14"/>
      <c r="O25" s="14"/>
      <c r="P25" s="14"/>
      <c r="Q25" s="14"/>
      <c r="R25" s="14">
        <v>3.4</v>
      </c>
      <c r="S25" s="14"/>
      <c r="T25" s="14"/>
      <c r="U25" s="14"/>
      <c r="V25" s="29">
        <v>0.5</v>
      </c>
      <c r="W25" s="30"/>
      <c r="X25" s="14"/>
      <c r="Y25" s="14"/>
      <c r="Z25" s="14"/>
      <c r="AA25" s="14"/>
      <c r="AB25" s="14">
        <v>10.8</v>
      </c>
      <c r="AC25" s="14"/>
      <c r="AD25" s="29">
        <v>0.2</v>
      </c>
      <c r="AE25" s="30"/>
      <c r="AF25" s="14">
        <v>2.5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30"/>
      <c r="AR25" s="15"/>
      <c r="AS25" s="14"/>
      <c r="AT25" s="30"/>
      <c r="AU25" s="30"/>
      <c r="AV25" s="29"/>
      <c r="AW25" s="30"/>
      <c r="AX25" s="29"/>
      <c r="AY25" s="30"/>
      <c r="AZ25" s="30"/>
      <c r="BA25" s="51"/>
    </row>
    <row r="26" spans="1:53">
      <c r="A26" s="14">
        <f t="shared" si="0"/>
        <v>21.5</v>
      </c>
      <c r="B26" s="1" t="s">
        <v>78</v>
      </c>
      <c r="C26" s="1" t="s">
        <v>81</v>
      </c>
      <c r="D26" s="15">
        <v>0.5</v>
      </c>
      <c r="E26" s="14"/>
      <c r="F26" s="14"/>
      <c r="G26" s="14"/>
      <c r="H26" s="14">
        <v>2</v>
      </c>
      <c r="I26" s="14">
        <v>0.2</v>
      </c>
      <c r="J26" s="14">
        <v>0.3</v>
      </c>
      <c r="K26" s="14"/>
      <c r="L26" s="14"/>
      <c r="M26" s="14"/>
      <c r="N26" s="14"/>
      <c r="O26" s="14"/>
      <c r="P26" s="14"/>
      <c r="Q26" s="14"/>
      <c r="R26" s="14">
        <v>0.5</v>
      </c>
      <c r="S26" s="14"/>
      <c r="T26" s="14"/>
      <c r="U26" s="14"/>
      <c r="V26" s="29">
        <v>2.5</v>
      </c>
      <c r="W26" s="30">
        <v>0.5</v>
      </c>
      <c r="X26" s="14"/>
      <c r="Y26" s="14"/>
      <c r="Z26" s="14">
        <v>2</v>
      </c>
      <c r="AA26" s="14"/>
      <c r="AB26" s="14">
        <v>0.5</v>
      </c>
      <c r="AC26" s="14"/>
      <c r="AD26" s="29">
        <v>2.5</v>
      </c>
      <c r="AE26" s="30">
        <v>0.5</v>
      </c>
      <c r="AF26" s="14"/>
      <c r="AG26" s="14"/>
      <c r="AH26" s="14">
        <v>1.5</v>
      </c>
      <c r="AI26" s="14"/>
      <c r="AJ26" s="14">
        <v>0.5</v>
      </c>
      <c r="AK26" s="14"/>
      <c r="AL26" s="14"/>
      <c r="AM26" s="14"/>
      <c r="AN26" s="14"/>
      <c r="AO26" s="14">
        <v>7.5</v>
      </c>
      <c r="AP26" s="14"/>
      <c r="AQ26" s="30"/>
      <c r="AR26" s="15"/>
      <c r="AS26" s="14"/>
      <c r="AT26" s="30"/>
      <c r="AU26" s="30"/>
      <c r="AV26" s="29"/>
      <c r="AW26" s="30"/>
      <c r="AX26" s="29"/>
      <c r="AY26" s="30"/>
      <c r="AZ26" s="30"/>
      <c r="BA26" s="51"/>
    </row>
    <row r="27" spans="1:53">
      <c r="A27" s="14">
        <f t="shared" si="0"/>
        <v>19.3</v>
      </c>
      <c r="B27" s="1" t="s">
        <v>78</v>
      </c>
      <c r="C27" s="1" t="s">
        <v>82</v>
      </c>
      <c r="D27" s="15">
        <v>4</v>
      </c>
      <c r="E27" s="14"/>
      <c r="F27" s="14"/>
      <c r="G27" s="14"/>
      <c r="H27" s="14">
        <v>0.3</v>
      </c>
      <c r="I27" s="14"/>
      <c r="J27" s="14">
        <v>0.2</v>
      </c>
      <c r="K27" s="14"/>
      <c r="L27" s="14"/>
      <c r="M27" s="14"/>
      <c r="N27" s="14"/>
      <c r="O27" s="14"/>
      <c r="P27" s="14"/>
      <c r="Q27" s="14"/>
      <c r="R27" s="14"/>
      <c r="S27" s="14">
        <v>4.5</v>
      </c>
      <c r="T27" s="14"/>
      <c r="U27" s="14"/>
      <c r="V27" s="29">
        <v>3</v>
      </c>
      <c r="W27" s="33"/>
      <c r="X27" s="14"/>
      <c r="Y27" s="14"/>
      <c r="Z27" s="14"/>
      <c r="AA27" s="14"/>
      <c r="AB27" s="14">
        <v>0.1</v>
      </c>
      <c r="AC27" s="14"/>
      <c r="AD27" s="29">
        <v>7</v>
      </c>
      <c r="AE27" s="33"/>
      <c r="AF27" s="14"/>
      <c r="AG27" s="14"/>
      <c r="AH27" s="14"/>
      <c r="AI27" s="14"/>
      <c r="AJ27" s="14">
        <v>0.2</v>
      </c>
      <c r="AK27" s="14"/>
      <c r="AL27" s="14"/>
      <c r="AM27" s="14"/>
      <c r="AN27" s="14"/>
      <c r="AO27" s="14"/>
      <c r="AP27" s="14"/>
      <c r="AQ27" s="14"/>
      <c r="AR27" s="15"/>
      <c r="AS27" s="14"/>
      <c r="AT27" s="14"/>
      <c r="AU27" s="30"/>
      <c r="AV27" s="29"/>
      <c r="AW27" s="30"/>
      <c r="AX27" s="29"/>
      <c r="AY27" s="30"/>
      <c r="AZ27" s="30"/>
      <c r="BA27" s="51"/>
    </row>
    <row r="28" spans="1:53">
      <c r="A28" s="14">
        <f t="shared" si="0"/>
        <v>23</v>
      </c>
      <c r="B28" s="1" t="s">
        <v>78</v>
      </c>
      <c r="C28" s="1" t="s">
        <v>83</v>
      </c>
      <c r="D28" s="15">
        <v>0.1</v>
      </c>
      <c r="E28" s="14"/>
      <c r="F28" s="14"/>
      <c r="G28" s="14"/>
      <c r="H28" s="14">
        <v>0.2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29">
        <v>5.6</v>
      </c>
      <c r="W28" s="30"/>
      <c r="X28" s="14"/>
      <c r="Y28" s="14">
        <v>1.9</v>
      </c>
      <c r="Z28" s="14"/>
      <c r="AA28" s="14"/>
      <c r="AB28" s="14"/>
      <c r="AC28" s="14"/>
      <c r="AD28" s="29">
        <v>13.6</v>
      </c>
      <c r="AE28" s="30">
        <v>0.5</v>
      </c>
      <c r="AF28" s="14"/>
      <c r="AG28" s="14"/>
      <c r="AH28" s="14">
        <v>1.1</v>
      </c>
      <c r="AI28" s="14"/>
      <c r="AJ28" s="14"/>
      <c r="AK28" s="14"/>
      <c r="AL28" s="14"/>
      <c r="AM28" s="14"/>
      <c r="AN28" s="14"/>
      <c r="AO28" s="14"/>
      <c r="AP28" s="14"/>
      <c r="AQ28" s="30"/>
      <c r="AR28" s="15"/>
      <c r="AS28" s="14"/>
      <c r="AT28" s="30"/>
      <c r="AU28" s="30"/>
      <c r="AV28" s="29"/>
      <c r="AW28" s="30"/>
      <c r="AX28" s="29"/>
      <c r="AY28" s="30"/>
      <c r="AZ28" s="30"/>
      <c r="BA28" s="51"/>
    </row>
    <row r="29" spans="1:53">
      <c r="A29" s="14">
        <f t="shared" si="0"/>
        <v>22.5</v>
      </c>
      <c r="B29" s="1" t="s">
        <v>78</v>
      </c>
      <c r="C29" s="1" t="s">
        <v>84</v>
      </c>
      <c r="D29" s="15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29">
        <v>0.5</v>
      </c>
      <c r="W29" s="30">
        <v>0.5</v>
      </c>
      <c r="X29" s="14">
        <v>11</v>
      </c>
      <c r="Y29" s="14"/>
      <c r="Z29" s="14"/>
      <c r="AA29" s="14"/>
      <c r="AB29" s="14"/>
      <c r="AC29" s="14"/>
      <c r="AD29" s="29">
        <v>4.2</v>
      </c>
      <c r="AE29" s="30">
        <v>2.5</v>
      </c>
      <c r="AF29" s="14">
        <v>3.8</v>
      </c>
      <c r="AG29" s="30"/>
      <c r="AH29" s="30"/>
      <c r="AI29" s="14"/>
      <c r="AJ29" s="14"/>
      <c r="AK29" s="14"/>
      <c r="AL29" s="14"/>
      <c r="AM29" s="14"/>
      <c r="AN29" s="14"/>
      <c r="AO29" s="14"/>
      <c r="AP29" s="14"/>
      <c r="AQ29" s="14"/>
      <c r="AR29" s="15"/>
      <c r="AS29" s="14"/>
      <c r="AT29" s="30"/>
      <c r="AU29" s="30"/>
      <c r="AV29" s="29"/>
      <c r="AW29" s="30"/>
      <c r="AX29" s="29"/>
      <c r="AY29" s="30"/>
      <c r="AZ29" s="30"/>
      <c r="BA29" s="51"/>
    </row>
    <row r="30" spans="1:53">
      <c r="A30" s="14">
        <f t="shared" si="0"/>
        <v>19</v>
      </c>
      <c r="B30" s="1" t="s">
        <v>78</v>
      </c>
      <c r="C30" s="1" t="s">
        <v>85</v>
      </c>
      <c r="D30" s="15"/>
      <c r="E30" s="14"/>
      <c r="F30" s="14">
        <v>2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>
        <v>3</v>
      </c>
      <c r="S30" s="14"/>
      <c r="T30" s="14"/>
      <c r="U30" s="14"/>
      <c r="V30" s="29"/>
      <c r="W30" s="30"/>
      <c r="X30" s="14"/>
      <c r="Y30" s="14"/>
      <c r="Z30" s="14"/>
      <c r="AA30" s="14"/>
      <c r="AB30" s="14"/>
      <c r="AC30" s="14"/>
      <c r="AD30" s="29"/>
      <c r="AE30" s="30"/>
      <c r="AF30" s="14"/>
      <c r="AG30" s="30"/>
      <c r="AH30" s="30"/>
      <c r="AI30" s="14"/>
      <c r="AJ30" s="14"/>
      <c r="AK30" s="14"/>
      <c r="AL30" s="14"/>
      <c r="AM30" s="14"/>
      <c r="AN30" s="14"/>
      <c r="AO30" s="14">
        <v>14</v>
      </c>
      <c r="AP30" s="14"/>
      <c r="AQ30" s="14"/>
      <c r="AR30" s="15"/>
      <c r="AS30" s="14"/>
      <c r="AT30" s="30"/>
      <c r="AU30" s="30"/>
      <c r="AV30" s="29"/>
      <c r="AW30" s="30"/>
      <c r="AX30" s="29"/>
      <c r="AY30" s="30"/>
      <c r="AZ30" s="30"/>
      <c r="BA30" s="51"/>
    </row>
    <row r="31" spans="1:53">
      <c r="A31" s="14">
        <f t="shared" si="0"/>
        <v>10.5</v>
      </c>
      <c r="B31" s="1" t="s">
        <v>78</v>
      </c>
      <c r="C31" s="1" t="s">
        <v>86</v>
      </c>
      <c r="D31" s="15"/>
      <c r="E31" s="14"/>
      <c r="F31" s="14">
        <v>1.5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29">
        <v>5.5</v>
      </c>
      <c r="W31" s="30"/>
      <c r="X31" s="14"/>
      <c r="Y31" s="14"/>
      <c r="Z31" s="14"/>
      <c r="AA31" s="14"/>
      <c r="AB31" s="14"/>
      <c r="AC31" s="14"/>
      <c r="AD31" s="29">
        <v>3.5</v>
      </c>
      <c r="AE31" s="30"/>
      <c r="AF31" s="14"/>
      <c r="AG31" s="30"/>
      <c r="AH31" s="30"/>
      <c r="AI31" s="14"/>
      <c r="AJ31" s="14"/>
      <c r="AK31" s="14"/>
      <c r="AL31" s="14"/>
      <c r="AM31" s="14"/>
      <c r="AN31" s="14"/>
      <c r="AO31" s="14"/>
      <c r="AP31" s="14"/>
      <c r="AQ31" s="14"/>
      <c r="AR31" s="15"/>
      <c r="AS31" s="14"/>
      <c r="AT31" s="30"/>
      <c r="AU31" s="30"/>
      <c r="AV31" s="29"/>
      <c r="AW31" s="30"/>
      <c r="AX31" s="29"/>
      <c r="AY31" s="30"/>
      <c r="AZ31" s="30"/>
      <c r="BA31" s="51"/>
    </row>
    <row r="32" spans="1:55">
      <c r="A32" s="16">
        <f t="shared" si="0"/>
        <v>0</v>
      </c>
      <c r="B32" s="17" t="s">
        <v>78</v>
      </c>
      <c r="C32" s="17" t="s">
        <v>87</v>
      </c>
      <c r="D32" s="18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31"/>
      <c r="W32" s="32"/>
      <c r="X32" s="16"/>
      <c r="Y32" s="16"/>
      <c r="Z32" s="16"/>
      <c r="AA32" s="16"/>
      <c r="AB32" s="16"/>
      <c r="AC32" s="16"/>
      <c r="AD32" s="31"/>
      <c r="AE32" s="32"/>
      <c r="AF32" s="16"/>
      <c r="AG32" s="32"/>
      <c r="AH32" s="32"/>
      <c r="AI32" s="16"/>
      <c r="AJ32" s="16"/>
      <c r="AK32" s="16"/>
      <c r="AL32" s="16"/>
      <c r="AM32" s="16"/>
      <c r="AN32" s="16"/>
      <c r="AO32" s="16"/>
      <c r="AP32" s="16"/>
      <c r="AQ32" s="16"/>
      <c r="AR32" s="18"/>
      <c r="AS32" s="16"/>
      <c r="AT32" s="32"/>
      <c r="AU32" s="32"/>
      <c r="AV32" s="31"/>
      <c r="AW32" s="32"/>
      <c r="AX32" s="31"/>
      <c r="AY32" s="32"/>
      <c r="AZ32" s="32"/>
      <c r="BA32" s="52"/>
      <c r="BB32" s="17"/>
      <c r="BC32" s="17"/>
    </row>
    <row r="33" spans="1:53">
      <c r="A33" s="14">
        <f t="shared" si="0"/>
        <v>19.5</v>
      </c>
      <c r="B33" s="1" t="s">
        <v>88</v>
      </c>
      <c r="C33" s="1" t="s">
        <v>89</v>
      </c>
      <c r="D33" s="15"/>
      <c r="E33" s="14"/>
      <c r="F33" s="14">
        <v>2</v>
      </c>
      <c r="G33" s="14">
        <v>1</v>
      </c>
      <c r="H33" s="14">
        <v>2</v>
      </c>
      <c r="I33" s="14">
        <v>2</v>
      </c>
      <c r="J33" s="14"/>
      <c r="K33" s="14"/>
      <c r="L33" s="14"/>
      <c r="M33" s="14"/>
      <c r="N33" s="14"/>
      <c r="O33" s="14">
        <v>1</v>
      </c>
      <c r="P33" s="14"/>
      <c r="Q33" s="14"/>
      <c r="R33" s="14">
        <v>1</v>
      </c>
      <c r="S33" s="14"/>
      <c r="T33" s="14"/>
      <c r="U33" s="14"/>
      <c r="V33" s="29">
        <v>2</v>
      </c>
      <c r="W33" s="30">
        <v>2</v>
      </c>
      <c r="X33" s="14">
        <v>1</v>
      </c>
      <c r="Y33" s="14"/>
      <c r="Z33" s="14"/>
      <c r="AA33" s="14"/>
      <c r="AB33" s="14">
        <v>2</v>
      </c>
      <c r="AC33" s="14"/>
      <c r="AD33" s="29">
        <v>1</v>
      </c>
      <c r="AE33" s="30">
        <v>2</v>
      </c>
      <c r="AF33" s="14"/>
      <c r="AG33" s="14"/>
      <c r="AH33" s="14"/>
      <c r="AI33" s="14"/>
      <c r="AJ33" s="14"/>
      <c r="AK33" s="14"/>
      <c r="AL33" s="14"/>
      <c r="AM33" s="14"/>
      <c r="AN33" s="14"/>
      <c r="AO33" s="14">
        <v>0.5</v>
      </c>
      <c r="AP33" s="14"/>
      <c r="AQ33" s="30"/>
      <c r="AR33" s="15"/>
      <c r="AS33" s="14"/>
      <c r="AT33" s="30"/>
      <c r="AU33" s="30"/>
      <c r="AV33" s="29"/>
      <c r="AW33" s="30"/>
      <c r="AX33" s="29"/>
      <c r="AY33" s="30"/>
      <c r="AZ33" s="30"/>
      <c r="BA33" s="51"/>
    </row>
    <row r="34" spans="1:53">
      <c r="A34" s="14">
        <f t="shared" si="0"/>
        <v>18.5</v>
      </c>
      <c r="B34" s="1" t="s">
        <v>90</v>
      </c>
      <c r="C34" s="1" t="s">
        <v>91</v>
      </c>
      <c r="D34" s="15">
        <v>1</v>
      </c>
      <c r="E34" s="14"/>
      <c r="F34" s="14">
        <v>3</v>
      </c>
      <c r="G34" s="14">
        <v>3</v>
      </c>
      <c r="H34" s="14">
        <v>2</v>
      </c>
      <c r="I34" s="14">
        <v>3</v>
      </c>
      <c r="J34" s="14"/>
      <c r="K34" s="14"/>
      <c r="L34" s="14"/>
      <c r="M34" s="14"/>
      <c r="N34" s="14"/>
      <c r="O34" s="14"/>
      <c r="P34" s="14"/>
      <c r="Q34" s="14"/>
      <c r="R34" s="14">
        <v>2</v>
      </c>
      <c r="S34" s="14"/>
      <c r="T34" s="14"/>
      <c r="U34" s="14"/>
      <c r="V34" s="29">
        <v>3</v>
      </c>
      <c r="W34" s="30"/>
      <c r="X34" s="14"/>
      <c r="Y34" s="14"/>
      <c r="Z34" s="14">
        <v>0.5</v>
      </c>
      <c r="AA34" s="14"/>
      <c r="AB34" s="14"/>
      <c r="AC34" s="14"/>
      <c r="AD34" s="29">
        <v>1</v>
      </c>
      <c r="AE34" s="30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30"/>
      <c r="AR34" s="15"/>
      <c r="AS34" s="14"/>
      <c r="AT34" s="30"/>
      <c r="AU34" s="30"/>
      <c r="AV34" s="29"/>
      <c r="AW34" s="30"/>
      <c r="AX34" s="29"/>
      <c r="AY34" s="30"/>
      <c r="AZ34" s="30"/>
      <c r="BA34" s="51"/>
    </row>
    <row r="35" spans="1:53">
      <c r="A35" s="14">
        <f t="shared" si="0"/>
        <v>18</v>
      </c>
      <c r="B35" s="1" t="s">
        <v>90</v>
      </c>
      <c r="C35" s="1" t="s">
        <v>92</v>
      </c>
      <c r="D35" s="15"/>
      <c r="E35" s="14"/>
      <c r="F35" s="14">
        <v>2</v>
      </c>
      <c r="G35" s="14"/>
      <c r="H35" s="14"/>
      <c r="I35" s="14">
        <v>1.5</v>
      </c>
      <c r="J35" s="14"/>
      <c r="K35" s="14"/>
      <c r="L35" s="14"/>
      <c r="M35" s="14"/>
      <c r="N35" s="14"/>
      <c r="O35" s="14">
        <v>3.5</v>
      </c>
      <c r="P35" s="14"/>
      <c r="Q35" s="14"/>
      <c r="R35" s="14"/>
      <c r="S35" s="14"/>
      <c r="T35" s="14"/>
      <c r="U35" s="14"/>
      <c r="V35" s="29">
        <v>6</v>
      </c>
      <c r="W35" s="30">
        <v>0.75</v>
      </c>
      <c r="X35" s="14"/>
      <c r="Y35" s="14"/>
      <c r="Z35" s="14"/>
      <c r="AA35" s="14"/>
      <c r="AB35" s="14"/>
      <c r="AC35" s="14"/>
      <c r="AD35" s="29">
        <v>3</v>
      </c>
      <c r="AE35" s="30">
        <v>1.25</v>
      </c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30"/>
      <c r="AR35" s="15"/>
      <c r="AS35" s="14"/>
      <c r="AT35" s="30"/>
      <c r="AU35" s="30"/>
      <c r="AV35" s="29"/>
      <c r="AW35" s="30"/>
      <c r="AX35" s="29"/>
      <c r="AY35" s="30"/>
      <c r="AZ35" s="30"/>
      <c r="BA35" s="51"/>
    </row>
    <row r="36" spans="1:53">
      <c r="A36" s="14">
        <f t="shared" si="0"/>
        <v>20</v>
      </c>
      <c r="B36" s="1" t="s">
        <v>90</v>
      </c>
      <c r="C36" s="1" t="s">
        <v>93</v>
      </c>
      <c r="D36" s="15"/>
      <c r="E36" s="14"/>
      <c r="F36" s="14">
        <v>3</v>
      </c>
      <c r="G36" s="14"/>
      <c r="H36" s="14">
        <v>4</v>
      </c>
      <c r="I36" s="14">
        <v>1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29">
        <v>3</v>
      </c>
      <c r="W36" s="30"/>
      <c r="X36" s="14"/>
      <c r="Y36" s="14"/>
      <c r="Z36" s="14"/>
      <c r="AA36" s="14"/>
      <c r="AB36" s="14"/>
      <c r="AC36" s="14"/>
      <c r="AD36" s="29"/>
      <c r="AE36" s="30"/>
      <c r="AF36" s="14"/>
      <c r="AG36" s="14"/>
      <c r="AH36" s="14">
        <v>6</v>
      </c>
      <c r="AI36" s="14"/>
      <c r="AJ36" s="14"/>
      <c r="AK36" s="14"/>
      <c r="AL36" s="14"/>
      <c r="AM36" s="14"/>
      <c r="AN36" s="14"/>
      <c r="AO36" s="14">
        <v>3</v>
      </c>
      <c r="AP36" s="14"/>
      <c r="AQ36" s="30"/>
      <c r="AR36" s="15"/>
      <c r="AS36" s="14"/>
      <c r="AT36" s="30"/>
      <c r="AU36" s="30"/>
      <c r="AV36" s="29"/>
      <c r="AW36" s="30"/>
      <c r="AX36" s="29"/>
      <c r="AY36" s="30"/>
      <c r="AZ36" s="30"/>
      <c r="BA36" s="51"/>
    </row>
    <row r="37" spans="1:53">
      <c r="A37" s="14">
        <f t="shared" si="0"/>
        <v>19</v>
      </c>
      <c r="B37" s="1" t="s">
        <v>90</v>
      </c>
      <c r="C37" s="1" t="s">
        <v>94</v>
      </c>
      <c r="D37" s="15">
        <v>1</v>
      </c>
      <c r="E37" s="14"/>
      <c r="F37" s="14">
        <v>1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>
        <v>8</v>
      </c>
      <c r="S37" s="14"/>
      <c r="T37" s="14"/>
      <c r="U37" s="14"/>
      <c r="V37" s="29"/>
      <c r="W37" s="30"/>
      <c r="X37" s="14">
        <v>5.5</v>
      </c>
      <c r="Y37" s="14"/>
      <c r="Z37" s="14"/>
      <c r="AA37" s="14"/>
      <c r="AB37" s="14">
        <v>1.5</v>
      </c>
      <c r="AC37" s="14"/>
      <c r="AD37" s="29">
        <v>2</v>
      </c>
      <c r="AE37" s="30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5"/>
      <c r="AS37" s="14"/>
      <c r="AT37" s="14"/>
      <c r="AU37" s="30"/>
      <c r="AV37" s="29"/>
      <c r="AW37" s="30"/>
      <c r="AX37" s="29"/>
      <c r="AY37" s="30"/>
      <c r="AZ37" s="30"/>
      <c r="BA37" s="51"/>
    </row>
    <row r="38" spans="1:53">
      <c r="A38" s="14">
        <f t="shared" si="0"/>
        <v>19</v>
      </c>
      <c r="B38" s="1" t="s">
        <v>90</v>
      </c>
      <c r="C38" s="1" t="s">
        <v>95</v>
      </c>
      <c r="D38" s="15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29"/>
      <c r="W38" s="33"/>
      <c r="X38" s="14">
        <v>17</v>
      </c>
      <c r="Y38" s="14"/>
      <c r="Z38" s="14">
        <v>2</v>
      </c>
      <c r="AA38" s="14"/>
      <c r="AB38" s="14"/>
      <c r="AC38" s="14"/>
      <c r="AD38" s="29"/>
      <c r="AE38" s="33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5"/>
      <c r="AS38" s="14"/>
      <c r="AT38" s="14"/>
      <c r="AU38" s="30"/>
      <c r="AV38" s="29"/>
      <c r="AW38" s="30"/>
      <c r="AX38" s="29"/>
      <c r="AY38" s="30"/>
      <c r="AZ38" s="30"/>
      <c r="BA38" s="51"/>
    </row>
    <row r="39" spans="1:53">
      <c r="A39" s="14">
        <f t="shared" si="0"/>
        <v>21</v>
      </c>
      <c r="B39" s="1" t="s">
        <v>90</v>
      </c>
      <c r="C39" s="1" t="s">
        <v>96</v>
      </c>
      <c r="D39" s="15"/>
      <c r="E39" s="14"/>
      <c r="F39" s="14">
        <v>0.5</v>
      </c>
      <c r="G39" s="14"/>
      <c r="H39" s="14"/>
      <c r="I39" s="14">
        <v>0.25</v>
      </c>
      <c r="J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29">
        <v>3.25</v>
      </c>
      <c r="W39" s="30"/>
      <c r="X39" s="14"/>
      <c r="Y39" s="14"/>
      <c r="Z39" s="14"/>
      <c r="AA39" s="14"/>
      <c r="AB39" s="14"/>
      <c r="AC39" s="14"/>
      <c r="AD39" s="29">
        <v>4.5</v>
      </c>
      <c r="AE39" s="30"/>
      <c r="AF39" s="14"/>
      <c r="AG39" s="14"/>
      <c r="AH39" s="14">
        <v>6.5</v>
      </c>
      <c r="AI39" s="14"/>
      <c r="AJ39" s="14">
        <v>3</v>
      </c>
      <c r="AK39" s="14"/>
      <c r="AL39" s="14"/>
      <c r="AM39" s="14"/>
      <c r="AN39" s="14"/>
      <c r="AO39" s="14">
        <v>3</v>
      </c>
      <c r="AP39" s="14"/>
      <c r="AQ39" s="30"/>
      <c r="AR39" s="15"/>
      <c r="AS39" s="14"/>
      <c r="AT39" s="30"/>
      <c r="AU39" s="30"/>
      <c r="AV39" s="29"/>
      <c r="AW39" s="30"/>
      <c r="AX39" s="29"/>
      <c r="AY39" s="30"/>
      <c r="AZ39" s="30"/>
      <c r="BA39" s="51"/>
    </row>
    <row r="40" spans="1:53">
      <c r="A40" s="14">
        <f t="shared" si="0"/>
        <v>19</v>
      </c>
      <c r="B40" s="1" t="s">
        <v>90</v>
      </c>
      <c r="C40" s="1" t="s">
        <v>97</v>
      </c>
      <c r="D40" s="15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>
        <v>9</v>
      </c>
      <c r="S40" s="14"/>
      <c r="T40" s="14"/>
      <c r="U40" s="14"/>
      <c r="V40" s="29">
        <v>2</v>
      </c>
      <c r="W40" s="30">
        <v>3</v>
      </c>
      <c r="X40" s="14"/>
      <c r="Y40" s="14"/>
      <c r="Z40" s="14"/>
      <c r="AA40" s="14"/>
      <c r="AB40" s="14"/>
      <c r="AC40" s="14"/>
      <c r="AD40" s="29">
        <v>3</v>
      </c>
      <c r="AE40" s="30">
        <v>2</v>
      </c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30"/>
      <c r="AR40" s="15"/>
      <c r="AS40" s="14"/>
      <c r="AT40" s="30"/>
      <c r="AU40" s="30"/>
      <c r="AV40" s="29"/>
      <c r="AW40" s="30"/>
      <c r="AX40" s="29"/>
      <c r="AY40" s="30"/>
      <c r="AZ40" s="30"/>
      <c r="BA40" s="51"/>
    </row>
    <row r="41" spans="1:53">
      <c r="A41" s="14">
        <f t="shared" si="0"/>
        <v>17.5</v>
      </c>
      <c r="B41" s="1" t="s">
        <v>90</v>
      </c>
      <c r="C41" s="1" t="s">
        <v>98</v>
      </c>
      <c r="D41" s="15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>
        <v>4.5</v>
      </c>
      <c r="S41" s="14"/>
      <c r="T41" s="14"/>
      <c r="U41" s="14"/>
      <c r="V41" s="29">
        <v>0.5</v>
      </c>
      <c r="W41" s="30"/>
      <c r="X41" s="14"/>
      <c r="Y41" s="14"/>
      <c r="Z41" s="14"/>
      <c r="AA41" s="14"/>
      <c r="AB41" s="14"/>
      <c r="AC41" s="14"/>
      <c r="AD41" s="29">
        <v>12.5</v>
      </c>
      <c r="AE41" s="30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30"/>
      <c r="AR41" s="15"/>
      <c r="AS41" s="14"/>
      <c r="AT41" s="30"/>
      <c r="AU41" s="30"/>
      <c r="AV41" s="29"/>
      <c r="AW41" s="30"/>
      <c r="AX41" s="29"/>
      <c r="AY41" s="30"/>
      <c r="AZ41" s="30"/>
      <c r="BA41" s="51"/>
    </row>
    <row r="42" spans="1:53">
      <c r="A42" s="14">
        <f t="shared" si="0"/>
        <v>20</v>
      </c>
      <c r="B42" s="1" t="s">
        <v>90</v>
      </c>
      <c r="C42" s="1" t="s">
        <v>99</v>
      </c>
      <c r="D42" s="15">
        <v>3</v>
      </c>
      <c r="E42" s="14"/>
      <c r="F42" s="14"/>
      <c r="G42" s="14"/>
      <c r="H42" s="14"/>
      <c r="I42" s="14">
        <v>2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29">
        <v>3</v>
      </c>
      <c r="W42" s="30"/>
      <c r="X42" s="14"/>
      <c r="Y42" s="14"/>
      <c r="Z42" s="14"/>
      <c r="AA42" s="14"/>
      <c r="AB42" s="14"/>
      <c r="AC42" s="14"/>
      <c r="AD42" s="29">
        <v>9</v>
      </c>
      <c r="AE42" s="30"/>
      <c r="AF42" s="14"/>
      <c r="AG42" s="14"/>
      <c r="AH42" s="14"/>
      <c r="AI42" s="14"/>
      <c r="AJ42" s="14">
        <v>3</v>
      </c>
      <c r="AK42" s="14"/>
      <c r="AL42" s="14"/>
      <c r="AM42" s="14"/>
      <c r="AN42" s="14"/>
      <c r="AO42" s="14"/>
      <c r="AP42" s="14"/>
      <c r="AQ42" s="30"/>
      <c r="AR42" s="15"/>
      <c r="AS42" s="14"/>
      <c r="AT42" s="30"/>
      <c r="AU42" s="30"/>
      <c r="AV42" s="29"/>
      <c r="AW42" s="30"/>
      <c r="AX42" s="29"/>
      <c r="AY42" s="30"/>
      <c r="AZ42" s="30"/>
      <c r="BA42" s="51"/>
    </row>
    <row r="43" spans="1:53">
      <c r="A43" s="14">
        <f t="shared" si="0"/>
        <v>19</v>
      </c>
      <c r="B43" s="1" t="s">
        <v>100</v>
      </c>
      <c r="C43" s="1" t="s">
        <v>101</v>
      </c>
      <c r="D43" s="15"/>
      <c r="E43" s="14"/>
      <c r="F43" s="14"/>
      <c r="G43" s="14">
        <v>1</v>
      </c>
      <c r="H43" s="14">
        <v>2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29">
        <v>9</v>
      </c>
      <c r="W43" s="30"/>
      <c r="X43" s="14"/>
      <c r="Y43" s="14"/>
      <c r="Z43" s="14"/>
      <c r="AA43" s="14"/>
      <c r="AB43" s="14"/>
      <c r="AC43" s="14"/>
      <c r="AD43" s="29">
        <v>6</v>
      </c>
      <c r="AE43" s="30"/>
      <c r="AF43" s="14"/>
      <c r="AG43" s="30"/>
      <c r="AH43" s="30"/>
      <c r="AI43" s="14"/>
      <c r="AJ43" s="14"/>
      <c r="AK43" s="14"/>
      <c r="AL43" s="14"/>
      <c r="AM43" s="14"/>
      <c r="AN43" s="14"/>
      <c r="AO43" s="14"/>
      <c r="AP43" s="14"/>
      <c r="AQ43" s="14"/>
      <c r="AR43" s="15"/>
      <c r="AS43" s="14"/>
      <c r="AT43" s="30"/>
      <c r="AU43" s="30"/>
      <c r="AV43" s="29"/>
      <c r="AW43" s="30">
        <v>1</v>
      </c>
      <c r="AX43" s="29"/>
      <c r="AY43" s="30"/>
      <c r="AZ43" s="30"/>
      <c r="BA43" s="51"/>
    </row>
    <row r="44" spans="1:53">
      <c r="A44" s="14">
        <f t="shared" si="0"/>
        <v>19</v>
      </c>
      <c r="B44" s="1" t="s">
        <v>100</v>
      </c>
      <c r="C44" s="1" t="s">
        <v>102</v>
      </c>
      <c r="D44" s="15">
        <v>15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29">
        <v>2</v>
      </c>
      <c r="W44" s="33"/>
      <c r="X44" s="14"/>
      <c r="Y44" s="14"/>
      <c r="Z44" s="14"/>
      <c r="AA44" s="14"/>
      <c r="AB44" s="14"/>
      <c r="AC44" s="14"/>
      <c r="AD44" s="29">
        <v>2</v>
      </c>
      <c r="AE44" s="33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5"/>
      <c r="AS44" s="14"/>
      <c r="AT44" s="14"/>
      <c r="AU44" s="30"/>
      <c r="AV44" s="29"/>
      <c r="AW44" s="30"/>
      <c r="AX44" s="29"/>
      <c r="AY44" s="30"/>
      <c r="AZ44" s="30"/>
      <c r="BA44" s="51"/>
    </row>
    <row r="45" spans="1:53">
      <c r="A45" s="14">
        <f t="shared" si="0"/>
        <v>19</v>
      </c>
      <c r="B45" s="1" t="s">
        <v>100</v>
      </c>
      <c r="C45" s="1" t="s">
        <v>103</v>
      </c>
      <c r="D45" s="1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29">
        <v>10</v>
      </c>
      <c r="W45" s="14"/>
      <c r="X45" s="14"/>
      <c r="Y45" s="14"/>
      <c r="Z45" s="14"/>
      <c r="AA45" s="14"/>
      <c r="AB45" s="14"/>
      <c r="AC45" s="14"/>
      <c r="AD45" s="29">
        <v>9</v>
      </c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5"/>
      <c r="AS45" s="14"/>
      <c r="AT45" s="14"/>
      <c r="AU45" s="30"/>
      <c r="AV45" s="29"/>
      <c r="AW45" s="30"/>
      <c r="AX45" s="29"/>
      <c r="AY45" s="30"/>
      <c r="AZ45" s="30"/>
      <c r="BA45" s="51"/>
    </row>
    <row r="46" spans="1:53">
      <c r="A46" s="14">
        <f t="shared" si="0"/>
        <v>23.85</v>
      </c>
      <c r="B46" s="1" t="s">
        <v>104</v>
      </c>
      <c r="C46" s="1" t="s">
        <v>105</v>
      </c>
      <c r="D46" s="15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v>23.85</v>
      </c>
      <c r="P46" s="14"/>
      <c r="Q46" s="14"/>
      <c r="R46" s="14"/>
      <c r="S46" s="14"/>
      <c r="T46" s="14"/>
      <c r="U46" s="14"/>
      <c r="V46" s="29"/>
      <c r="W46" s="30"/>
      <c r="X46" s="14"/>
      <c r="Y46" s="14"/>
      <c r="Z46" s="14"/>
      <c r="AA46" s="14"/>
      <c r="AB46" s="14"/>
      <c r="AC46" s="14"/>
      <c r="AD46" s="29"/>
      <c r="AE46" s="30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30"/>
      <c r="AR46" s="15"/>
      <c r="AS46" s="14"/>
      <c r="AT46" s="30"/>
      <c r="AU46" s="30"/>
      <c r="AV46" s="29"/>
      <c r="AW46" s="30"/>
      <c r="AX46" s="29"/>
      <c r="AY46" s="30"/>
      <c r="AZ46" s="30"/>
      <c r="BA46" s="51"/>
    </row>
    <row r="47" spans="1:53">
      <c r="A47" s="14">
        <f t="shared" si="0"/>
        <v>19.75</v>
      </c>
      <c r="B47" s="1" t="s">
        <v>104</v>
      </c>
      <c r="C47" s="1" t="s">
        <v>106</v>
      </c>
      <c r="D47" s="15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>
        <v>19.75</v>
      </c>
      <c r="P47" s="14"/>
      <c r="Q47" s="14"/>
      <c r="R47" s="14"/>
      <c r="S47" s="14"/>
      <c r="T47" s="14"/>
      <c r="U47" s="14"/>
      <c r="V47" s="29"/>
      <c r="W47" s="30"/>
      <c r="X47" s="14"/>
      <c r="Y47" s="14"/>
      <c r="Z47" s="14"/>
      <c r="AA47" s="14"/>
      <c r="AB47" s="14"/>
      <c r="AC47" s="14"/>
      <c r="AD47" s="29"/>
      <c r="AE47" s="30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30"/>
      <c r="AR47" s="15"/>
      <c r="AS47" s="14"/>
      <c r="AT47" s="30"/>
      <c r="AU47" s="30"/>
      <c r="AV47" s="29"/>
      <c r="AW47" s="30"/>
      <c r="AX47" s="29"/>
      <c r="AY47" s="30"/>
      <c r="AZ47" s="30"/>
      <c r="BA47" s="51"/>
    </row>
    <row r="48" spans="1:53">
      <c r="A48" s="14">
        <f t="shared" si="0"/>
        <v>20.5</v>
      </c>
      <c r="B48" s="1" t="s">
        <v>104</v>
      </c>
      <c r="C48" s="1" t="s">
        <v>107</v>
      </c>
      <c r="D48" s="15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>
        <v>20.5</v>
      </c>
      <c r="P48" s="14"/>
      <c r="Q48" s="14"/>
      <c r="R48" s="14"/>
      <c r="S48" s="14"/>
      <c r="T48" s="14"/>
      <c r="U48" s="14"/>
      <c r="V48" s="29"/>
      <c r="W48" s="30"/>
      <c r="X48" s="14"/>
      <c r="Y48" s="14"/>
      <c r="Z48" s="14"/>
      <c r="AA48" s="14"/>
      <c r="AB48" s="14"/>
      <c r="AC48" s="14"/>
      <c r="AD48" s="29"/>
      <c r="AE48" s="30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30"/>
      <c r="AR48" s="15"/>
      <c r="AS48" s="14"/>
      <c r="AT48" s="30"/>
      <c r="AU48" s="30"/>
      <c r="AV48" s="29"/>
      <c r="AW48" s="30"/>
      <c r="AX48" s="29"/>
      <c r="AY48" s="30"/>
      <c r="AZ48" s="30"/>
      <c r="BA48" s="51"/>
    </row>
    <row r="49" spans="1:53">
      <c r="A49" s="14">
        <f t="shared" si="0"/>
        <v>21</v>
      </c>
      <c r="B49" s="1" t="s">
        <v>108</v>
      </c>
      <c r="C49" s="1" t="s">
        <v>109</v>
      </c>
      <c r="D49" s="1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>
        <v>13</v>
      </c>
      <c r="S49" s="14"/>
      <c r="T49" s="14"/>
      <c r="U49" s="14"/>
      <c r="V49" s="29"/>
      <c r="W49" s="30">
        <v>4</v>
      </c>
      <c r="X49" s="14"/>
      <c r="Y49" s="14"/>
      <c r="Z49" s="14"/>
      <c r="AA49" s="14"/>
      <c r="AB49" s="14">
        <v>4</v>
      </c>
      <c r="AC49" s="14"/>
      <c r="AD49" s="15"/>
      <c r="AE49" s="30"/>
      <c r="AF49" s="14"/>
      <c r="AG49" s="30"/>
      <c r="AH49" s="30"/>
      <c r="AI49" s="14"/>
      <c r="AJ49" s="14"/>
      <c r="AK49" s="14"/>
      <c r="AL49" s="14"/>
      <c r="AM49" s="14"/>
      <c r="AN49" s="14"/>
      <c r="AO49" s="14"/>
      <c r="AP49" s="14"/>
      <c r="AQ49" s="14"/>
      <c r="AR49" s="15"/>
      <c r="AS49" s="14"/>
      <c r="AT49" s="30"/>
      <c r="AU49" s="30"/>
      <c r="AV49" s="29"/>
      <c r="AW49" s="30"/>
      <c r="AX49" s="29"/>
      <c r="AY49" s="30"/>
      <c r="AZ49" s="30"/>
      <c r="BA49" s="51"/>
    </row>
    <row r="50" spans="1:55">
      <c r="A50" s="19">
        <f t="shared" si="0"/>
        <v>19.5</v>
      </c>
      <c r="B50" s="20" t="s">
        <v>108</v>
      </c>
      <c r="C50" s="20" t="s">
        <v>110</v>
      </c>
      <c r="D50" s="21"/>
      <c r="E50" s="19"/>
      <c r="F50" s="19">
        <v>1.8</v>
      </c>
      <c r="G50" s="19">
        <v>1.7</v>
      </c>
      <c r="H50" s="19">
        <v>1.1</v>
      </c>
      <c r="I50" s="19">
        <v>1</v>
      </c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34">
        <v>6</v>
      </c>
      <c r="W50" s="35">
        <v>2.3</v>
      </c>
      <c r="X50" s="19"/>
      <c r="Y50" s="19"/>
      <c r="Z50" s="19"/>
      <c r="AA50" s="19"/>
      <c r="AB50" s="19"/>
      <c r="AC50" s="19"/>
      <c r="AD50" s="34">
        <v>4.7</v>
      </c>
      <c r="AE50" s="35">
        <v>0.9</v>
      </c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35"/>
      <c r="AR50" s="21"/>
      <c r="AS50" s="19"/>
      <c r="AT50" s="35"/>
      <c r="AU50" s="35"/>
      <c r="AV50" s="34"/>
      <c r="AW50" s="35"/>
      <c r="AX50" s="34"/>
      <c r="AY50" s="35"/>
      <c r="AZ50" s="35"/>
      <c r="BA50" s="53"/>
      <c r="BB50" s="20"/>
      <c r="BC50" s="20"/>
    </row>
    <row r="51" spans="1:53">
      <c r="A51" s="14">
        <f>SUM(D51:BA51)</f>
        <v>23</v>
      </c>
      <c r="B51" s="1" t="s">
        <v>108</v>
      </c>
      <c r="C51" s="1" t="s">
        <v>111</v>
      </c>
      <c r="D51" s="15"/>
      <c r="E51" s="14">
        <v>5.5</v>
      </c>
      <c r="F51" s="14"/>
      <c r="G51" s="14"/>
      <c r="H51" s="14">
        <v>1.5</v>
      </c>
      <c r="I51" s="14"/>
      <c r="J51" s="14"/>
      <c r="K51" s="14"/>
      <c r="L51" s="14"/>
      <c r="M51" s="14"/>
      <c r="N51" s="14"/>
      <c r="O51" s="14"/>
      <c r="P51" s="14"/>
      <c r="Q51" s="14"/>
      <c r="R51" s="14">
        <v>1</v>
      </c>
      <c r="S51" s="14"/>
      <c r="T51" s="14"/>
      <c r="U51" s="14"/>
      <c r="V51" s="29">
        <v>3</v>
      </c>
      <c r="W51" s="30">
        <v>3</v>
      </c>
      <c r="X51" s="14">
        <v>2.5</v>
      </c>
      <c r="Y51" s="14"/>
      <c r="Z51" s="14"/>
      <c r="AA51" s="14"/>
      <c r="AB51" s="14">
        <v>1</v>
      </c>
      <c r="AC51" s="14"/>
      <c r="AD51" s="29">
        <v>1.5</v>
      </c>
      <c r="AE51" s="30">
        <v>3</v>
      </c>
      <c r="AF51" s="14"/>
      <c r="AG51" s="14"/>
      <c r="AH51" s="14"/>
      <c r="AI51" s="14"/>
      <c r="AJ51" s="14"/>
      <c r="AK51" s="14"/>
      <c r="AL51" s="14"/>
      <c r="AM51" s="14"/>
      <c r="AN51" s="14"/>
      <c r="AO51" s="14">
        <v>1</v>
      </c>
      <c r="AP51" s="14"/>
      <c r="AQ51" s="30"/>
      <c r="AR51" s="15"/>
      <c r="AS51" s="14"/>
      <c r="AT51" s="30"/>
      <c r="AU51" s="30"/>
      <c r="AV51" s="29"/>
      <c r="AW51" s="30"/>
      <c r="AX51" s="29"/>
      <c r="AY51" s="30"/>
      <c r="AZ51" s="30"/>
      <c r="BA51" s="51"/>
    </row>
    <row r="52" spans="1:53">
      <c r="A52" s="14">
        <f t="shared" ref="A52:A85" si="1">SUM(D52:AW52)</f>
        <v>18.6</v>
      </c>
      <c r="B52" s="1" t="s">
        <v>108</v>
      </c>
      <c r="C52" s="1" t="s">
        <v>112</v>
      </c>
      <c r="D52" s="15"/>
      <c r="E52" s="14"/>
      <c r="F52" s="14">
        <v>3</v>
      </c>
      <c r="G52" s="14"/>
      <c r="H52" s="14">
        <v>3</v>
      </c>
      <c r="I52" s="14">
        <v>1</v>
      </c>
      <c r="J52" s="14">
        <v>1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29">
        <v>2</v>
      </c>
      <c r="W52" s="30">
        <v>3.6</v>
      </c>
      <c r="X52" s="14"/>
      <c r="Y52" s="14"/>
      <c r="Z52" s="14"/>
      <c r="AA52" s="14"/>
      <c r="AB52" s="14"/>
      <c r="AC52" s="14"/>
      <c r="AD52" s="29">
        <v>4</v>
      </c>
      <c r="AE52" s="30">
        <v>1</v>
      </c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30"/>
      <c r="AR52" s="15"/>
      <c r="AS52" s="14"/>
      <c r="AT52" s="30"/>
      <c r="AU52" s="30"/>
      <c r="AV52" s="29"/>
      <c r="AW52" s="30"/>
      <c r="AX52" s="29"/>
      <c r="AY52" s="30"/>
      <c r="AZ52" s="30"/>
      <c r="BA52" s="51"/>
    </row>
    <row r="53" spans="1:53">
      <c r="A53" s="14">
        <f t="shared" si="1"/>
        <v>22.4</v>
      </c>
      <c r="B53" s="1" t="s">
        <v>108</v>
      </c>
      <c r="C53" s="1" t="s">
        <v>113</v>
      </c>
      <c r="D53" s="15"/>
      <c r="E53" s="14"/>
      <c r="F53" s="14">
        <v>0.7</v>
      </c>
      <c r="G53" s="14">
        <v>1</v>
      </c>
      <c r="H53" s="14">
        <v>1.2</v>
      </c>
      <c r="I53" s="14">
        <v>2.4</v>
      </c>
      <c r="K53" s="14"/>
      <c r="L53" s="14"/>
      <c r="M53" s="14"/>
      <c r="N53" s="14"/>
      <c r="O53" s="14"/>
      <c r="P53" s="14"/>
      <c r="Q53" s="14"/>
      <c r="R53" s="14">
        <v>0.6</v>
      </c>
      <c r="S53" s="14"/>
      <c r="T53" s="14"/>
      <c r="U53" s="14"/>
      <c r="V53" s="29"/>
      <c r="W53" s="30">
        <v>0.5</v>
      </c>
      <c r="X53" s="14">
        <v>4.7</v>
      </c>
      <c r="Y53" s="14"/>
      <c r="Z53" s="14">
        <v>1.5</v>
      </c>
      <c r="AA53" s="14"/>
      <c r="AB53" s="14">
        <v>3.6</v>
      </c>
      <c r="AC53" s="14"/>
      <c r="AE53" s="29">
        <v>2.8</v>
      </c>
      <c r="AF53" s="14"/>
      <c r="AG53" s="30"/>
      <c r="AH53" s="30"/>
      <c r="AI53" s="14"/>
      <c r="AJ53" s="14"/>
      <c r="AK53" s="14"/>
      <c r="AL53" s="14"/>
      <c r="AM53" s="14"/>
      <c r="AN53" s="14"/>
      <c r="AO53" s="14">
        <v>1.3</v>
      </c>
      <c r="AP53" s="14"/>
      <c r="AQ53" s="14"/>
      <c r="AR53" s="15"/>
      <c r="AS53" s="14">
        <v>1.4</v>
      </c>
      <c r="AT53" s="30"/>
      <c r="AU53" s="30"/>
      <c r="AV53" s="29"/>
      <c r="AW53" s="30">
        <v>0.7</v>
      </c>
      <c r="AX53" s="29"/>
      <c r="AY53" s="30"/>
      <c r="AZ53" s="30"/>
      <c r="BA53" s="51"/>
    </row>
    <row r="54" spans="1:55">
      <c r="A54" s="22">
        <f t="shared" si="1"/>
        <v>9</v>
      </c>
      <c r="B54" s="23" t="s">
        <v>108</v>
      </c>
      <c r="C54" s="23" t="s">
        <v>114</v>
      </c>
      <c r="D54" s="24"/>
      <c r="E54" s="22"/>
      <c r="F54" s="22">
        <v>3</v>
      </c>
      <c r="G54" s="22"/>
      <c r="H54" s="22"/>
      <c r="I54" s="22">
        <v>1</v>
      </c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36"/>
      <c r="W54" s="37"/>
      <c r="X54" s="22"/>
      <c r="Y54" s="22"/>
      <c r="Z54" s="22"/>
      <c r="AA54" s="22"/>
      <c r="AB54" s="22"/>
      <c r="AC54" s="22"/>
      <c r="AD54" s="36"/>
      <c r="AE54" s="37">
        <v>2</v>
      </c>
      <c r="AF54" s="22"/>
      <c r="AG54" s="22"/>
      <c r="AH54" s="22">
        <v>3</v>
      </c>
      <c r="AI54" s="22"/>
      <c r="AJ54" s="22"/>
      <c r="AK54" s="22"/>
      <c r="AL54" s="22"/>
      <c r="AM54" s="22"/>
      <c r="AN54" s="22"/>
      <c r="AO54" s="22"/>
      <c r="AP54" s="22"/>
      <c r="AQ54" s="37"/>
      <c r="AR54" s="24"/>
      <c r="AS54" s="22"/>
      <c r="AT54" s="37"/>
      <c r="AU54" s="37"/>
      <c r="AV54" s="36"/>
      <c r="AW54" s="37"/>
      <c r="AX54" s="36"/>
      <c r="AY54" s="37"/>
      <c r="AZ54" s="37"/>
      <c r="BA54" s="54"/>
      <c r="BB54" s="23"/>
      <c r="BC54" s="23"/>
    </row>
    <row r="55" spans="1:53">
      <c r="A55" s="14">
        <f t="shared" si="1"/>
        <v>19</v>
      </c>
      <c r="B55" s="1" t="s">
        <v>108</v>
      </c>
      <c r="C55" s="1" t="s">
        <v>115</v>
      </c>
      <c r="D55" s="15"/>
      <c r="E55" s="14"/>
      <c r="F55" s="14">
        <v>1</v>
      </c>
      <c r="G55" s="14"/>
      <c r="H55" s="14">
        <v>0.5</v>
      </c>
      <c r="I55" s="14">
        <v>0.5</v>
      </c>
      <c r="J55" s="14"/>
      <c r="K55" s="14"/>
      <c r="L55" s="14"/>
      <c r="M55" s="14"/>
      <c r="N55" s="14"/>
      <c r="O55" s="14"/>
      <c r="P55" s="14"/>
      <c r="Q55" s="14"/>
      <c r="R55" s="14">
        <v>5</v>
      </c>
      <c r="S55" s="14"/>
      <c r="T55" s="14"/>
      <c r="U55" s="14"/>
      <c r="V55" s="29">
        <v>2</v>
      </c>
      <c r="W55" s="33"/>
      <c r="X55" s="14">
        <v>4</v>
      </c>
      <c r="Y55" s="14"/>
      <c r="Z55" s="14"/>
      <c r="AA55" s="14"/>
      <c r="AB55" s="14"/>
      <c r="AC55" s="14"/>
      <c r="AD55" s="29">
        <v>5</v>
      </c>
      <c r="AE55" s="33">
        <v>1</v>
      </c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5"/>
      <c r="AS55" s="14"/>
      <c r="AT55" s="14"/>
      <c r="AU55" s="14"/>
      <c r="AV55" s="29"/>
      <c r="AW55" s="30"/>
      <c r="AX55" s="29"/>
      <c r="AY55" s="30"/>
      <c r="AZ55" s="30"/>
      <c r="BA55" s="51"/>
    </row>
    <row r="56" spans="1:53">
      <c r="A56" s="14">
        <f t="shared" si="1"/>
        <v>9</v>
      </c>
      <c r="B56" s="1" t="s">
        <v>108</v>
      </c>
      <c r="C56" s="1" t="s">
        <v>116</v>
      </c>
      <c r="D56" s="15">
        <v>2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>
        <v>2</v>
      </c>
      <c r="S56" s="14"/>
      <c r="T56" s="14"/>
      <c r="U56" s="14"/>
      <c r="V56" s="29">
        <v>2</v>
      </c>
      <c r="W56" s="14"/>
      <c r="X56" s="14"/>
      <c r="Y56" s="14"/>
      <c r="Z56" s="14"/>
      <c r="AA56" s="14"/>
      <c r="AB56" s="14"/>
      <c r="AC56" s="14"/>
      <c r="AD56" s="29"/>
      <c r="AE56" s="14">
        <v>2</v>
      </c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5"/>
      <c r="AS56" s="14"/>
      <c r="AT56" s="14"/>
      <c r="AU56" s="14"/>
      <c r="AV56" s="29">
        <v>1</v>
      </c>
      <c r="AW56" s="30"/>
      <c r="AX56" s="29"/>
      <c r="AY56" s="30"/>
      <c r="AZ56" s="30"/>
      <c r="BA56" s="51"/>
    </row>
    <row r="57" spans="1:53">
      <c r="A57" s="14">
        <f t="shared" si="1"/>
        <v>9.8</v>
      </c>
      <c r="B57" s="1" t="s">
        <v>108</v>
      </c>
      <c r="C57" s="1" t="s">
        <v>117</v>
      </c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29">
        <v>9.8</v>
      </c>
      <c r="W57" s="14"/>
      <c r="X57" s="14"/>
      <c r="Y57" s="14"/>
      <c r="Z57" s="14"/>
      <c r="AA57" s="14"/>
      <c r="AB57" s="14"/>
      <c r="AC57" s="14"/>
      <c r="AD57" s="29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5"/>
      <c r="AS57" s="14"/>
      <c r="AT57" s="14"/>
      <c r="AU57" s="14"/>
      <c r="AV57" s="29"/>
      <c r="AW57" s="30"/>
      <c r="AX57" s="29"/>
      <c r="AY57" s="30"/>
      <c r="AZ57" s="30"/>
      <c r="BA57" s="51"/>
    </row>
    <row r="58" spans="1:53">
      <c r="A58" s="14">
        <f t="shared" si="1"/>
        <v>21.5</v>
      </c>
      <c r="B58" s="1" t="s">
        <v>118</v>
      </c>
      <c r="C58" s="1" t="s">
        <v>119</v>
      </c>
      <c r="D58" s="15"/>
      <c r="E58" s="14">
        <v>1</v>
      </c>
      <c r="F58" s="14">
        <v>1</v>
      </c>
      <c r="G58" s="14">
        <v>0.5</v>
      </c>
      <c r="H58" s="14">
        <v>0.5</v>
      </c>
      <c r="I58" s="14">
        <v>1</v>
      </c>
      <c r="J58" s="14">
        <v>0.5</v>
      </c>
      <c r="K58" s="14"/>
      <c r="L58" s="14"/>
      <c r="M58" s="14"/>
      <c r="N58" s="14"/>
      <c r="O58" s="14"/>
      <c r="P58" s="14"/>
      <c r="Q58" s="14"/>
      <c r="R58" s="14">
        <v>1</v>
      </c>
      <c r="S58" s="14"/>
      <c r="T58" s="14"/>
      <c r="U58" s="14"/>
      <c r="V58" s="29">
        <v>2</v>
      </c>
      <c r="W58" s="30">
        <v>2</v>
      </c>
      <c r="X58" s="14"/>
      <c r="Y58" s="14"/>
      <c r="Z58" s="14"/>
      <c r="AA58" s="14"/>
      <c r="AB58" s="14">
        <v>1</v>
      </c>
      <c r="AC58" s="14"/>
      <c r="AD58" s="29">
        <v>1</v>
      </c>
      <c r="AE58" s="30">
        <v>2</v>
      </c>
      <c r="AF58" s="14">
        <v>1</v>
      </c>
      <c r="AG58" s="14"/>
      <c r="AH58" s="14"/>
      <c r="AI58" s="14"/>
      <c r="AJ58" s="14">
        <v>5</v>
      </c>
      <c r="AK58" s="14"/>
      <c r="AL58" s="14">
        <v>1</v>
      </c>
      <c r="AM58" s="14"/>
      <c r="AN58" s="14"/>
      <c r="AO58" s="14">
        <v>1</v>
      </c>
      <c r="AP58" s="14"/>
      <c r="AQ58" s="30"/>
      <c r="AR58" s="15"/>
      <c r="AS58" s="14"/>
      <c r="AT58" s="30"/>
      <c r="AU58" s="30"/>
      <c r="AV58" s="29"/>
      <c r="AW58" s="30"/>
      <c r="AX58" s="29"/>
      <c r="AY58" s="30"/>
      <c r="AZ58" s="30"/>
      <c r="BA58" s="51"/>
    </row>
    <row r="59" spans="1:53">
      <c r="A59" s="14">
        <f t="shared" si="1"/>
        <v>20</v>
      </c>
      <c r="B59" s="1" t="s">
        <v>118</v>
      </c>
      <c r="C59" s="1" t="s">
        <v>120</v>
      </c>
      <c r="D59" s="1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29">
        <v>3</v>
      </c>
      <c r="W59" s="30">
        <v>2</v>
      </c>
      <c r="X59" s="14"/>
      <c r="Y59" s="14"/>
      <c r="Z59" s="14"/>
      <c r="AA59" s="14"/>
      <c r="AB59" s="14"/>
      <c r="AC59" s="14"/>
      <c r="AD59" s="29">
        <v>5</v>
      </c>
      <c r="AE59" s="30">
        <v>1</v>
      </c>
      <c r="AF59" s="14">
        <v>3</v>
      </c>
      <c r="AG59" s="30"/>
      <c r="AH59" s="30"/>
      <c r="AI59" s="14"/>
      <c r="AJ59" s="14"/>
      <c r="AK59" s="14"/>
      <c r="AL59" s="14"/>
      <c r="AM59" s="14"/>
      <c r="AN59" s="14"/>
      <c r="AO59" s="14">
        <v>6</v>
      </c>
      <c r="AP59" s="14"/>
      <c r="AQ59" s="14"/>
      <c r="AR59" s="15"/>
      <c r="AS59" s="14"/>
      <c r="AT59" s="30"/>
      <c r="AU59" s="30"/>
      <c r="AV59" s="29"/>
      <c r="AW59" s="30"/>
      <c r="AX59" s="29"/>
      <c r="AY59" s="30"/>
      <c r="AZ59" s="30"/>
      <c r="BA59" s="51"/>
    </row>
    <row r="60" spans="1:53">
      <c r="A60" s="14">
        <f t="shared" si="1"/>
        <v>15</v>
      </c>
      <c r="B60" s="1" t="s">
        <v>118</v>
      </c>
      <c r="C60" s="1" t="s">
        <v>121</v>
      </c>
      <c r="D60" s="15">
        <v>1</v>
      </c>
      <c r="E60" s="14"/>
      <c r="F60" s="14">
        <v>1</v>
      </c>
      <c r="G60" s="14"/>
      <c r="H60" s="14"/>
      <c r="I60" s="14">
        <v>1</v>
      </c>
      <c r="J60" s="14"/>
      <c r="K60" s="14"/>
      <c r="L60" s="14"/>
      <c r="M60" s="14"/>
      <c r="N60" s="14"/>
      <c r="O60" s="14"/>
      <c r="P60" s="14"/>
      <c r="Q60" s="14"/>
      <c r="R60" s="14">
        <v>2.6</v>
      </c>
      <c r="S60" s="14"/>
      <c r="T60" s="14"/>
      <c r="U60" s="14"/>
      <c r="V60" s="29"/>
      <c r="W60" s="30"/>
      <c r="X60" s="14">
        <v>2</v>
      </c>
      <c r="Y60" s="14"/>
      <c r="Z60" s="14"/>
      <c r="AA60" s="14"/>
      <c r="AB60" s="14"/>
      <c r="AC60" s="14"/>
      <c r="AD60" s="29">
        <v>2</v>
      </c>
      <c r="AE60" s="4">
        <v>5.4</v>
      </c>
      <c r="AF60" s="14"/>
      <c r="AG60" s="30"/>
      <c r="AH60" s="30"/>
      <c r="AI60" s="14"/>
      <c r="AJ60" s="14"/>
      <c r="AK60" s="14"/>
      <c r="AL60" s="14"/>
      <c r="AM60" s="14"/>
      <c r="AN60" s="14"/>
      <c r="AO60" s="14"/>
      <c r="AP60" s="14"/>
      <c r="AQ60" s="14"/>
      <c r="AR60" s="15"/>
      <c r="AS60" s="14"/>
      <c r="AT60" s="30"/>
      <c r="AU60" s="30"/>
      <c r="AV60" s="29"/>
      <c r="AW60" s="30"/>
      <c r="AX60" s="29"/>
      <c r="AY60" s="30"/>
      <c r="AZ60" s="30"/>
      <c r="BA60" s="51"/>
    </row>
    <row r="61" spans="1:53">
      <c r="A61" s="14">
        <f t="shared" si="1"/>
        <v>20</v>
      </c>
      <c r="B61" s="1" t="s">
        <v>118</v>
      </c>
      <c r="C61" s="1" t="s">
        <v>122</v>
      </c>
      <c r="D61" s="15"/>
      <c r="E61" s="14"/>
      <c r="F61" s="14">
        <v>1</v>
      </c>
      <c r="G61" s="14"/>
      <c r="H61" s="14"/>
      <c r="I61" s="14">
        <v>0.5</v>
      </c>
      <c r="J61" s="14"/>
      <c r="K61" s="14"/>
      <c r="L61" s="14"/>
      <c r="M61" s="14"/>
      <c r="N61" s="14"/>
      <c r="O61" s="14"/>
      <c r="P61" s="14"/>
      <c r="Q61" s="14"/>
      <c r="R61" s="14">
        <v>1.5</v>
      </c>
      <c r="S61" s="14"/>
      <c r="T61" s="14"/>
      <c r="U61" s="14"/>
      <c r="V61" s="29">
        <v>2</v>
      </c>
      <c r="W61" s="30">
        <v>5</v>
      </c>
      <c r="X61" s="14">
        <v>2</v>
      </c>
      <c r="Y61" s="14"/>
      <c r="Z61" s="14"/>
      <c r="AA61" s="14"/>
      <c r="AB61" s="14">
        <v>3</v>
      </c>
      <c r="AC61" s="14"/>
      <c r="AD61" s="15">
        <v>1</v>
      </c>
      <c r="AE61" s="33">
        <v>1</v>
      </c>
      <c r="AF61" s="14"/>
      <c r="AG61" s="14"/>
      <c r="AH61" s="14"/>
      <c r="AI61" s="14"/>
      <c r="AJ61" s="14"/>
      <c r="AK61" s="14"/>
      <c r="AL61" s="14"/>
      <c r="AM61" s="14"/>
      <c r="AN61" s="14"/>
      <c r="AO61" s="14">
        <v>3</v>
      </c>
      <c r="AP61" s="14"/>
      <c r="AQ61" s="14"/>
      <c r="AR61" s="15"/>
      <c r="AS61" s="14"/>
      <c r="AT61" s="30"/>
      <c r="AU61" s="30"/>
      <c r="AV61" s="29"/>
      <c r="AW61" s="30"/>
      <c r="AX61" s="29"/>
      <c r="AY61" s="30"/>
      <c r="AZ61" s="30"/>
      <c r="BA61" s="51"/>
    </row>
    <row r="62" spans="1:53">
      <c r="A62" s="14">
        <f t="shared" si="1"/>
        <v>20</v>
      </c>
      <c r="B62" s="1" t="s">
        <v>118</v>
      </c>
      <c r="C62" s="1" t="s">
        <v>123</v>
      </c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>
        <v>6.5</v>
      </c>
      <c r="S62" s="14"/>
      <c r="T62" s="14"/>
      <c r="U62" s="14"/>
      <c r="V62" s="29">
        <v>2</v>
      </c>
      <c r="W62" s="30"/>
      <c r="X62" s="14">
        <v>6</v>
      </c>
      <c r="Y62" s="14"/>
      <c r="Z62" s="14"/>
      <c r="AA62" s="14"/>
      <c r="AB62" s="14">
        <v>1</v>
      </c>
      <c r="AC62" s="14"/>
      <c r="AD62" s="29"/>
      <c r="AE62" s="30"/>
      <c r="AF62" s="14"/>
      <c r="AG62" s="14"/>
      <c r="AH62" s="14"/>
      <c r="AI62" s="14"/>
      <c r="AJ62" s="14"/>
      <c r="AK62" s="14"/>
      <c r="AL62" s="14"/>
      <c r="AM62" s="14"/>
      <c r="AN62" s="14"/>
      <c r="AO62" s="14">
        <v>4.5</v>
      </c>
      <c r="AP62" s="14"/>
      <c r="AQ62" s="30"/>
      <c r="AR62" s="15"/>
      <c r="AS62" s="14"/>
      <c r="AT62" s="30"/>
      <c r="AU62" s="30"/>
      <c r="AV62" s="29"/>
      <c r="AW62" s="30"/>
      <c r="AX62" s="29"/>
      <c r="AY62" s="30"/>
      <c r="AZ62" s="30"/>
      <c r="BA62" s="51"/>
    </row>
    <row r="63" spans="1:53">
      <c r="A63" s="14">
        <f t="shared" si="1"/>
        <v>20</v>
      </c>
      <c r="B63" s="1" t="s">
        <v>118</v>
      </c>
      <c r="C63" s="1" t="s">
        <v>124</v>
      </c>
      <c r="D63" s="15"/>
      <c r="E63" s="14"/>
      <c r="F63" s="14"/>
      <c r="G63" s="14"/>
      <c r="H63" s="14">
        <v>1</v>
      </c>
      <c r="I63" s="14">
        <v>2</v>
      </c>
      <c r="J63" s="14"/>
      <c r="K63" s="14"/>
      <c r="L63" s="14"/>
      <c r="M63" s="14"/>
      <c r="N63" s="14"/>
      <c r="O63" s="14"/>
      <c r="P63" s="14"/>
      <c r="Q63" s="14"/>
      <c r="R63" s="14">
        <v>0.5</v>
      </c>
      <c r="S63" s="14">
        <v>2</v>
      </c>
      <c r="T63" s="14"/>
      <c r="U63" s="14"/>
      <c r="V63" s="29">
        <v>1.5</v>
      </c>
      <c r="W63" s="30">
        <v>2</v>
      </c>
      <c r="X63" s="14">
        <v>7</v>
      </c>
      <c r="Y63" s="14"/>
      <c r="Z63" s="14"/>
      <c r="AA63" s="14"/>
      <c r="AB63" s="14">
        <v>2</v>
      </c>
      <c r="AC63" s="14"/>
      <c r="AD63" s="29"/>
      <c r="AE63" s="30">
        <v>2</v>
      </c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30"/>
      <c r="AR63" s="15"/>
      <c r="AS63" s="14"/>
      <c r="AT63" s="30"/>
      <c r="AU63" s="30"/>
      <c r="AV63" s="29"/>
      <c r="AW63" s="30"/>
      <c r="AX63" s="29"/>
      <c r="AY63" s="30"/>
      <c r="AZ63" s="30"/>
      <c r="BA63" s="51"/>
    </row>
    <row r="64" spans="1:53">
      <c r="A64" s="14">
        <f t="shared" si="1"/>
        <v>20</v>
      </c>
      <c r="B64" s="1" t="s">
        <v>118</v>
      </c>
      <c r="C64" s="1" t="s">
        <v>125</v>
      </c>
      <c r="D64" s="15"/>
      <c r="E64" s="14"/>
      <c r="F64" s="14">
        <v>2</v>
      </c>
      <c r="G64" s="14">
        <v>1</v>
      </c>
      <c r="H64" s="14">
        <v>1</v>
      </c>
      <c r="I64" s="14">
        <v>2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29">
        <v>1</v>
      </c>
      <c r="W64" s="30">
        <v>1.5</v>
      </c>
      <c r="X64" s="14">
        <v>6</v>
      </c>
      <c r="Y64" s="14"/>
      <c r="Z64" s="14"/>
      <c r="AA64" s="14"/>
      <c r="AB64" s="14">
        <v>2</v>
      </c>
      <c r="AC64" s="14"/>
      <c r="AD64" s="29">
        <v>2</v>
      </c>
      <c r="AE64" s="30">
        <v>1.5</v>
      </c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30"/>
      <c r="AR64" s="15"/>
      <c r="AS64" s="14"/>
      <c r="AT64" s="30"/>
      <c r="AU64" s="30"/>
      <c r="AV64" s="29"/>
      <c r="AW64" s="30"/>
      <c r="AX64" s="29"/>
      <c r="AY64" s="30"/>
      <c r="AZ64" s="30"/>
      <c r="BA64" s="51"/>
    </row>
    <row r="65" spans="1:53">
      <c r="A65" s="14">
        <f t="shared" si="1"/>
        <v>16</v>
      </c>
      <c r="B65" s="1" t="s">
        <v>118</v>
      </c>
      <c r="C65" s="1" t="s">
        <v>126</v>
      </c>
      <c r="D65" s="1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29">
        <v>1</v>
      </c>
      <c r="W65" s="30">
        <v>2</v>
      </c>
      <c r="X65" s="14">
        <v>7</v>
      </c>
      <c r="Y65" s="14"/>
      <c r="Z65" s="14"/>
      <c r="AA65" s="14"/>
      <c r="AB65" s="14">
        <v>2</v>
      </c>
      <c r="AC65" s="14"/>
      <c r="AD65" s="29">
        <v>2</v>
      </c>
      <c r="AE65" s="30">
        <v>2</v>
      </c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30"/>
      <c r="AR65" s="15"/>
      <c r="AS65" s="14"/>
      <c r="AT65" s="30"/>
      <c r="AU65" s="30"/>
      <c r="AV65" s="29"/>
      <c r="AW65" s="30"/>
      <c r="AX65" s="29"/>
      <c r="AY65" s="30"/>
      <c r="AZ65" s="30"/>
      <c r="BA65" s="51"/>
    </row>
    <row r="66" spans="1:53">
      <c r="A66" s="14">
        <f t="shared" si="1"/>
        <v>20</v>
      </c>
      <c r="B66" s="1" t="s">
        <v>118</v>
      </c>
      <c r="C66" s="1" t="s">
        <v>127</v>
      </c>
      <c r="D66" s="15"/>
      <c r="E66" s="14"/>
      <c r="F66" s="14"/>
      <c r="G66" s="14"/>
      <c r="H66" s="14"/>
      <c r="I66" s="14"/>
      <c r="J66" s="14">
        <v>1</v>
      </c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29"/>
      <c r="W66" s="30"/>
      <c r="X66" s="14">
        <v>14</v>
      </c>
      <c r="Y66" s="14"/>
      <c r="Z66" s="14"/>
      <c r="AA66" s="14"/>
      <c r="AB66" s="14">
        <v>5</v>
      </c>
      <c r="AC66" s="14"/>
      <c r="AD66" s="29"/>
      <c r="AE66" s="30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30"/>
      <c r="AR66" s="15"/>
      <c r="AS66" s="14"/>
      <c r="AT66" s="30"/>
      <c r="AU66" s="30"/>
      <c r="AV66" s="29"/>
      <c r="AW66" s="30"/>
      <c r="AX66" s="29"/>
      <c r="AY66" s="30"/>
      <c r="AZ66" s="30"/>
      <c r="BA66" s="51"/>
    </row>
    <row r="67" spans="1:53">
      <c r="A67" s="14">
        <f t="shared" si="1"/>
        <v>20</v>
      </c>
      <c r="B67" s="1" t="s">
        <v>118</v>
      </c>
      <c r="C67" s="1" t="s">
        <v>128</v>
      </c>
      <c r="D67" s="1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>
        <v>20</v>
      </c>
      <c r="S67" s="14"/>
      <c r="T67" s="14"/>
      <c r="U67" s="14"/>
      <c r="V67" s="29"/>
      <c r="W67" s="30"/>
      <c r="X67" s="14"/>
      <c r="Y67" s="14"/>
      <c r="Z67" s="14"/>
      <c r="AA67" s="14"/>
      <c r="AB67" s="14"/>
      <c r="AC67" s="14"/>
      <c r="AD67" s="29"/>
      <c r="AE67" s="30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30"/>
      <c r="AR67" s="15"/>
      <c r="AS67" s="14"/>
      <c r="AT67" s="30"/>
      <c r="AU67" s="30"/>
      <c r="AV67" s="29"/>
      <c r="AW67" s="30"/>
      <c r="AX67" s="29"/>
      <c r="AY67" s="30"/>
      <c r="AZ67" s="30"/>
      <c r="BA67" s="51"/>
    </row>
    <row r="68" spans="1:53">
      <c r="A68" s="14">
        <f t="shared" si="1"/>
        <v>4</v>
      </c>
      <c r="B68" s="1" t="s">
        <v>118</v>
      </c>
      <c r="C68" s="1" t="s">
        <v>129</v>
      </c>
      <c r="D68" s="15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29"/>
      <c r="W68" s="30"/>
      <c r="X68" s="14"/>
      <c r="Y68" s="14"/>
      <c r="Z68" s="14"/>
      <c r="AA68" s="14"/>
      <c r="AB68" s="14"/>
      <c r="AC68" s="14"/>
      <c r="AD68" s="29"/>
      <c r="AE68" s="30"/>
      <c r="AF68" s="14"/>
      <c r="AG68" s="14"/>
      <c r="AH68" s="14"/>
      <c r="AI68" s="14"/>
      <c r="AJ68" s="14">
        <v>4</v>
      </c>
      <c r="AK68" s="14"/>
      <c r="AL68" s="14"/>
      <c r="AM68" s="14"/>
      <c r="AN68" s="14"/>
      <c r="AO68" s="14"/>
      <c r="AP68" s="14"/>
      <c r="AQ68" s="30"/>
      <c r="AR68" s="15"/>
      <c r="AS68" s="14"/>
      <c r="AT68" s="30"/>
      <c r="AU68" s="30"/>
      <c r="AV68" s="29"/>
      <c r="AW68" s="30"/>
      <c r="AX68" s="29"/>
      <c r="AY68" s="30"/>
      <c r="AZ68" s="30"/>
      <c r="BA68" s="51"/>
    </row>
    <row r="69" spans="1:53">
      <c r="A69" s="14">
        <f t="shared" si="1"/>
        <v>4</v>
      </c>
      <c r="B69" s="1" t="s">
        <v>118</v>
      </c>
      <c r="C69" s="1" t="s">
        <v>130</v>
      </c>
      <c r="D69" s="1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29"/>
      <c r="W69" s="30"/>
      <c r="X69" s="14"/>
      <c r="Y69" s="14"/>
      <c r="Z69" s="14"/>
      <c r="AA69" s="14"/>
      <c r="AB69" s="14"/>
      <c r="AC69" s="14"/>
      <c r="AD69" s="29"/>
      <c r="AE69" s="30"/>
      <c r="AF69" s="14"/>
      <c r="AG69" s="14"/>
      <c r="AH69" s="14"/>
      <c r="AI69" s="14"/>
      <c r="AJ69" s="14">
        <v>4</v>
      </c>
      <c r="AK69" s="14"/>
      <c r="AL69" s="14"/>
      <c r="AM69" s="14"/>
      <c r="AN69" s="14"/>
      <c r="AO69" s="14"/>
      <c r="AP69" s="14"/>
      <c r="AQ69" s="30"/>
      <c r="AR69" s="15"/>
      <c r="AS69" s="14"/>
      <c r="AT69" s="30"/>
      <c r="AU69" s="30"/>
      <c r="AV69" s="29"/>
      <c r="AW69" s="30"/>
      <c r="AX69" s="29"/>
      <c r="AY69" s="30"/>
      <c r="AZ69" s="30"/>
      <c r="BA69" s="51"/>
    </row>
    <row r="70" spans="1:53">
      <c r="A70" s="14">
        <f t="shared" si="1"/>
        <v>21</v>
      </c>
      <c r="B70" s="1" t="s">
        <v>108</v>
      </c>
      <c r="C70" s="1" t="s">
        <v>131</v>
      </c>
      <c r="D70" s="15">
        <v>1</v>
      </c>
      <c r="E70" s="14"/>
      <c r="F70" s="14">
        <v>2</v>
      </c>
      <c r="G70" s="14">
        <v>2</v>
      </c>
      <c r="H70" s="14"/>
      <c r="I70" s="14">
        <v>2</v>
      </c>
      <c r="J70" s="14"/>
      <c r="K70" s="14">
        <v>2</v>
      </c>
      <c r="L70" s="14"/>
      <c r="M70" s="14"/>
      <c r="N70" s="14"/>
      <c r="O70" s="14"/>
      <c r="P70" s="14"/>
      <c r="Q70" s="14"/>
      <c r="R70" s="14">
        <v>6</v>
      </c>
      <c r="S70" s="14"/>
      <c r="T70" s="14"/>
      <c r="U70" s="14"/>
      <c r="V70" s="29">
        <v>2</v>
      </c>
      <c r="W70" s="30"/>
      <c r="X70" s="14"/>
      <c r="Y70" s="14"/>
      <c r="Z70" s="14"/>
      <c r="AA70" s="14"/>
      <c r="AB70" s="14"/>
      <c r="AC70" s="14"/>
      <c r="AD70" s="29">
        <v>2</v>
      </c>
      <c r="AE70" s="30">
        <v>1</v>
      </c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30"/>
      <c r="AR70" s="15"/>
      <c r="AS70" s="14"/>
      <c r="AT70" s="30"/>
      <c r="AU70" s="30"/>
      <c r="AV70" s="29">
        <v>1</v>
      </c>
      <c r="AW70" s="30"/>
      <c r="AX70" s="29"/>
      <c r="AY70" s="30"/>
      <c r="AZ70" s="30"/>
      <c r="BA70" s="51"/>
    </row>
    <row r="71" spans="1:53">
      <c r="A71" s="14">
        <f t="shared" si="1"/>
        <v>24.1</v>
      </c>
      <c r="B71" s="1" t="s">
        <v>108</v>
      </c>
      <c r="C71" s="1" t="s">
        <v>132</v>
      </c>
      <c r="D71" s="15"/>
      <c r="E71" s="14"/>
      <c r="F71" s="14"/>
      <c r="G71" s="14"/>
      <c r="H71" s="14">
        <v>1.2</v>
      </c>
      <c r="I71" s="14">
        <v>0.2</v>
      </c>
      <c r="J71" s="14"/>
      <c r="K71" s="14"/>
      <c r="L71" s="14"/>
      <c r="M71" s="14"/>
      <c r="N71" s="14"/>
      <c r="O71" s="14"/>
      <c r="P71" s="14"/>
      <c r="Q71" s="14"/>
      <c r="R71" s="14">
        <v>1.2</v>
      </c>
      <c r="S71" s="14"/>
      <c r="T71" s="14"/>
      <c r="U71" s="14"/>
      <c r="V71" s="29"/>
      <c r="W71" s="30">
        <v>1</v>
      </c>
      <c r="X71" s="14">
        <v>1</v>
      </c>
      <c r="Y71" s="14">
        <v>3.5</v>
      </c>
      <c r="Z71" s="14"/>
      <c r="AA71" s="14"/>
      <c r="AB71" s="14"/>
      <c r="AC71" s="14"/>
      <c r="AD71" s="29"/>
      <c r="AE71" s="30"/>
      <c r="AF71" s="14"/>
      <c r="AG71" s="14"/>
      <c r="AH71" s="14"/>
      <c r="AI71" s="14"/>
      <c r="AJ71" s="14"/>
      <c r="AK71" s="14"/>
      <c r="AL71" s="14"/>
      <c r="AM71" s="14"/>
      <c r="AN71" s="14"/>
      <c r="AO71" s="14">
        <v>16</v>
      </c>
      <c r="AP71" s="14"/>
      <c r="AQ71" s="30"/>
      <c r="AR71" s="15"/>
      <c r="AS71" s="14"/>
      <c r="AT71" s="30"/>
      <c r="AU71" s="30"/>
      <c r="AV71" s="29"/>
      <c r="AW71" s="30"/>
      <c r="AX71" s="29"/>
      <c r="AY71" s="30"/>
      <c r="AZ71" s="30"/>
      <c r="BA71" s="51"/>
    </row>
    <row r="72" spans="1:53">
      <c r="A72" s="14">
        <f t="shared" si="1"/>
        <v>19.2</v>
      </c>
      <c r="B72" s="1" t="s">
        <v>118</v>
      </c>
      <c r="C72" s="1" t="s">
        <v>133</v>
      </c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29">
        <v>0.5</v>
      </c>
      <c r="W72" s="30">
        <v>1.2</v>
      </c>
      <c r="X72" s="14">
        <v>10.5</v>
      </c>
      <c r="Y72" s="14"/>
      <c r="Z72" s="14"/>
      <c r="AA72" s="14"/>
      <c r="AB72" s="14">
        <v>0.5</v>
      </c>
      <c r="AC72" s="14"/>
      <c r="AD72" s="29"/>
      <c r="AE72" s="30">
        <v>0.5</v>
      </c>
      <c r="AF72" s="14"/>
      <c r="AG72" s="14"/>
      <c r="AH72" s="14"/>
      <c r="AI72" s="14"/>
      <c r="AJ72" s="14"/>
      <c r="AK72" s="14"/>
      <c r="AL72" s="14"/>
      <c r="AM72" s="14"/>
      <c r="AN72" s="14"/>
      <c r="AO72" s="14">
        <v>6</v>
      </c>
      <c r="AP72" s="14"/>
      <c r="AQ72" s="30"/>
      <c r="AR72" s="15"/>
      <c r="AS72" s="14"/>
      <c r="AT72" s="30"/>
      <c r="AU72" s="30"/>
      <c r="AV72" s="29"/>
      <c r="AW72" s="30"/>
      <c r="AX72" s="29"/>
      <c r="AY72" s="30"/>
      <c r="AZ72" s="30"/>
      <c r="BA72" s="51"/>
    </row>
    <row r="73" spans="1:53">
      <c r="A73" s="14">
        <f t="shared" si="1"/>
        <v>20.1</v>
      </c>
      <c r="B73" s="1" t="s">
        <v>108</v>
      </c>
      <c r="C73" s="1" t="s">
        <v>134</v>
      </c>
      <c r="D73" s="15"/>
      <c r="E73" s="14"/>
      <c r="F73" s="14">
        <v>0.5</v>
      </c>
      <c r="G73" s="14">
        <v>0.5</v>
      </c>
      <c r="H73" s="14"/>
      <c r="I73" s="14">
        <v>0.5</v>
      </c>
      <c r="J73" s="14"/>
      <c r="K73" s="14"/>
      <c r="L73" s="14"/>
      <c r="M73" s="14"/>
      <c r="N73" s="14"/>
      <c r="O73" s="14"/>
      <c r="P73" s="14"/>
      <c r="Q73" s="14"/>
      <c r="R73" s="14">
        <v>3.6</v>
      </c>
      <c r="S73" s="14"/>
      <c r="T73" s="14"/>
      <c r="U73" s="14"/>
      <c r="V73" s="29">
        <v>2</v>
      </c>
      <c r="W73" s="30"/>
      <c r="X73" s="14">
        <v>2.6</v>
      </c>
      <c r="Y73" s="14"/>
      <c r="Z73" s="14"/>
      <c r="AA73" s="14"/>
      <c r="AB73" s="14">
        <v>3</v>
      </c>
      <c r="AC73" s="14"/>
      <c r="AD73" s="29">
        <v>2</v>
      </c>
      <c r="AE73" s="30">
        <v>1.5</v>
      </c>
      <c r="AF73" s="14"/>
      <c r="AG73" s="14"/>
      <c r="AH73" s="14"/>
      <c r="AI73" s="14"/>
      <c r="AJ73" s="14"/>
      <c r="AK73" s="14"/>
      <c r="AL73" s="14"/>
      <c r="AM73" s="14"/>
      <c r="AN73" s="14"/>
      <c r="AO73" s="14">
        <v>3.9</v>
      </c>
      <c r="AP73" s="14"/>
      <c r="AQ73" s="30"/>
      <c r="AR73" s="15"/>
      <c r="AS73" s="14"/>
      <c r="AT73" s="30"/>
      <c r="AU73" s="30"/>
      <c r="AV73" s="29"/>
      <c r="AW73" s="30"/>
      <c r="AX73" s="29"/>
      <c r="AY73" s="30"/>
      <c r="AZ73" s="30"/>
      <c r="BA73" s="51"/>
    </row>
    <row r="74" spans="1:53">
      <c r="A74" s="14">
        <f t="shared" si="1"/>
        <v>4</v>
      </c>
      <c r="B74" s="1" t="s">
        <v>108</v>
      </c>
      <c r="C74" s="1" t="s">
        <v>135</v>
      </c>
      <c r="D74" s="1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29">
        <v>4</v>
      </c>
      <c r="W74" s="30"/>
      <c r="X74" s="14"/>
      <c r="Y74" s="14"/>
      <c r="Z74" s="14"/>
      <c r="AA74" s="14"/>
      <c r="AB74" s="14"/>
      <c r="AC74" s="14"/>
      <c r="AD74" s="29"/>
      <c r="AE74" s="30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30"/>
      <c r="AR74" s="15"/>
      <c r="AS74" s="14"/>
      <c r="AT74" s="30"/>
      <c r="AU74" s="30"/>
      <c r="AV74" s="29"/>
      <c r="AW74" s="30"/>
      <c r="AX74" s="29"/>
      <c r="AY74" s="30"/>
      <c r="AZ74" s="30"/>
      <c r="BA74" s="51"/>
    </row>
    <row r="75" spans="1:53">
      <c r="A75" s="14">
        <f t="shared" si="1"/>
        <v>1</v>
      </c>
      <c r="B75" s="1" t="s">
        <v>108</v>
      </c>
      <c r="C75" s="1" t="s">
        <v>136</v>
      </c>
      <c r="D75" s="15"/>
      <c r="E75" s="14">
        <v>1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29"/>
      <c r="W75" s="30"/>
      <c r="X75" s="14"/>
      <c r="Y75" s="14"/>
      <c r="Z75" s="14"/>
      <c r="AA75" s="14"/>
      <c r="AB75" s="14"/>
      <c r="AC75" s="14"/>
      <c r="AD75" s="29"/>
      <c r="AE75" s="30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30"/>
      <c r="AR75" s="15"/>
      <c r="AS75" s="14"/>
      <c r="AT75" s="30"/>
      <c r="AU75" s="30"/>
      <c r="AV75" s="29"/>
      <c r="AW75" s="30"/>
      <c r="AX75" s="29"/>
      <c r="AY75" s="30"/>
      <c r="AZ75" s="30"/>
      <c r="BA75" s="51"/>
    </row>
    <row r="76" spans="1:53">
      <c r="A76" s="14">
        <f t="shared" si="1"/>
        <v>19</v>
      </c>
      <c r="B76" s="1" t="s">
        <v>137</v>
      </c>
      <c r="C76" s="1" t="s">
        <v>138</v>
      </c>
      <c r="D76" s="15">
        <v>2</v>
      </c>
      <c r="E76" s="14"/>
      <c r="F76" s="14">
        <v>1</v>
      </c>
      <c r="G76" s="14">
        <v>3</v>
      </c>
      <c r="H76" s="14">
        <v>3</v>
      </c>
      <c r="I76" s="14">
        <v>1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29">
        <v>2</v>
      </c>
      <c r="W76" s="30"/>
      <c r="X76" s="14"/>
      <c r="Y76" s="14"/>
      <c r="Z76" s="14"/>
      <c r="AA76" s="14"/>
      <c r="AB76" s="14">
        <v>5</v>
      </c>
      <c r="AC76" s="14"/>
      <c r="AD76" s="29">
        <v>2</v>
      </c>
      <c r="AE76" s="30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30"/>
      <c r="AR76" s="15"/>
      <c r="AS76" s="14"/>
      <c r="AT76" s="30"/>
      <c r="AU76" s="30"/>
      <c r="AV76" s="29"/>
      <c r="AW76" s="30"/>
      <c r="AX76" s="29"/>
      <c r="AY76" s="30"/>
      <c r="AZ76" s="30"/>
      <c r="BA76" s="51"/>
    </row>
    <row r="77" spans="1:53">
      <c r="A77" s="14">
        <f t="shared" si="1"/>
        <v>19</v>
      </c>
      <c r="B77" s="1" t="s">
        <v>137</v>
      </c>
      <c r="C77" s="1" t="s">
        <v>139</v>
      </c>
      <c r="D77" s="15">
        <v>2</v>
      </c>
      <c r="E77" s="14"/>
      <c r="F77" s="14">
        <v>1</v>
      </c>
      <c r="G77" s="14"/>
      <c r="H77" s="14">
        <v>1</v>
      </c>
      <c r="I77" s="14">
        <v>1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29">
        <v>5</v>
      </c>
      <c r="W77" s="30"/>
      <c r="X77" s="14"/>
      <c r="Y77" s="14"/>
      <c r="Z77" s="14"/>
      <c r="AA77" s="14"/>
      <c r="AB77" s="14">
        <v>7</v>
      </c>
      <c r="AC77" s="14"/>
      <c r="AD77" s="29">
        <v>2</v>
      </c>
      <c r="AE77" s="30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30"/>
      <c r="AR77" s="15"/>
      <c r="AS77" s="14"/>
      <c r="AT77" s="30"/>
      <c r="AU77" s="30"/>
      <c r="AV77" s="29"/>
      <c r="AW77" s="30"/>
      <c r="AX77" s="29"/>
      <c r="AY77" s="30"/>
      <c r="AZ77" s="30"/>
      <c r="BA77" s="51"/>
    </row>
    <row r="78" spans="1:53">
      <c r="A78" s="14">
        <f t="shared" si="1"/>
        <v>18</v>
      </c>
      <c r="B78" s="1" t="s">
        <v>137</v>
      </c>
      <c r="C78" s="1" t="s">
        <v>140</v>
      </c>
      <c r="D78" s="15">
        <v>2</v>
      </c>
      <c r="E78" s="14"/>
      <c r="F78" s="14">
        <v>1</v>
      </c>
      <c r="G78" s="14">
        <v>1</v>
      </c>
      <c r="H78" s="14">
        <v>1</v>
      </c>
      <c r="I78" s="14">
        <v>1</v>
      </c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29">
        <v>4</v>
      </c>
      <c r="W78" s="30"/>
      <c r="X78" s="14"/>
      <c r="Y78" s="14"/>
      <c r="Z78" s="14"/>
      <c r="AA78" s="14"/>
      <c r="AB78" s="14">
        <v>6</v>
      </c>
      <c r="AC78" s="14"/>
      <c r="AD78" s="29">
        <v>2</v>
      </c>
      <c r="AE78" s="30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30"/>
      <c r="AR78" s="15"/>
      <c r="AS78" s="14"/>
      <c r="AT78" s="30"/>
      <c r="AU78" s="30"/>
      <c r="AV78" s="29"/>
      <c r="AW78" s="30"/>
      <c r="AX78" s="29"/>
      <c r="AY78" s="30"/>
      <c r="AZ78" s="30"/>
      <c r="BA78" s="51"/>
    </row>
    <row r="79" spans="1:53">
      <c r="A79" s="14">
        <f t="shared" si="1"/>
        <v>20</v>
      </c>
      <c r="B79" s="1" t="s">
        <v>137</v>
      </c>
      <c r="C79" s="1" t="s">
        <v>141</v>
      </c>
      <c r="D79" s="15">
        <v>2</v>
      </c>
      <c r="E79" s="14"/>
      <c r="F79" s="14">
        <v>1</v>
      </c>
      <c r="G79" s="14"/>
      <c r="H79" s="14">
        <v>2</v>
      </c>
      <c r="I79" s="14">
        <v>1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29">
        <v>5</v>
      </c>
      <c r="W79" s="30"/>
      <c r="X79" s="14"/>
      <c r="Y79" s="14"/>
      <c r="Z79" s="14"/>
      <c r="AA79" s="14"/>
      <c r="AB79" s="14">
        <v>7</v>
      </c>
      <c r="AC79" s="14"/>
      <c r="AD79" s="29">
        <v>2</v>
      </c>
      <c r="AE79" s="30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30"/>
      <c r="AR79" s="15"/>
      <c r="AS79" s="14"/>
      <c r="AT79" s="30"/>
      <c r="AU79" s="30"/>
      <c r="AV79" s="29"/>
      <c r="AW79" s="30"/>
      <c r="AX79" s="29"/>
      <c r="AY79" s="30"/>
      <c r="AZ79" s="30"/>
      <c r="BA79" s="51"/>
    </row>
    <row r="80" spans="1:53">
      <c r="A80" s="14">
        <f t="shared" si="1"/>
        <v>14</v>
      </c>
      <c r="B80" s="1" t="s">
        <v>142</v>
      </c>
      <c r="C80" s="1" t="s">
        <v>143</v>
      </c>
      <c r="D80" s="1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>
        <v>14</v>
      </c>
      <c r="Q80" s="14"/>
      <c r="R80" s="14"/>
      <c r="S80" s="14"/>
      <c r="T80" s="14"/>
      <c r="U80" s="14"/>
      <c r="V80" s="29"/>
      <c r="W80" s="30"/>
      <c r="X80" s="14"/>
      <c r="Y80" s="14"/>
      <c r="Z80" s="14"/>
      <c r="AA80" s="14"/>
      <c r="AB80" s="14"/>
      <c r="AC80" s="14"/>
      <c r="AD80" s="29"/>
      <c r="AE80" s="30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30"/>
      <c r="AR80" s="15"/>
      <c r="AS80" s="14"/>
      <c r="AT80" s="30"/>
      <c r="AU80" s="30"/>
      <c r="AV80" s="29"/>
      <c r="AW80" s="30"/>
      <c r="AX80" s="29"/>
      <c r="AY80" s="30"/>
      <c r="AZ80" s="30"/>
      <c r="BA80" s="51"/>
    </row>
    <row r="81" spans="1:53">
      <c r="A81" s="14">
        <f t="shared" si="1"/>
        <v>17</v>
      </c>
      <c r="B81" s="1" t="s">
        <v>142</v>
      </c>
      <c r="C81" s="1" t="s">
        <v>144</v>
      </c>
      <c r="D81" s="15"/>
      <c r="E81" s="14"/>
      <c r="F81" s="14"/>
      <c r="G81" s="14"/>
      <c r="H81" s="14"/>
      <c r="I81" s="14">
        <v>2</v>
      </c>
      <c r="J81" s="14"/>
      <c r="K81" s="14"/>
      <c r="L81" s="14"/>
      <c r="M81" s="14"/>
      <c r="N81" s="14"/>
      <c r="O81" s="14"/>
      <c r="P81" s="14">
        <v>4</v>
      </c>
      <c r="Q81" s="14">
        <v>0.5</v>
      </c>
      <c r="R81" s="14"/>
      <c r="S81" s="14"/>
      <c r="T81" s="14"/>
      <c r="U81" s="14"/>
      <c r="V81" s="29">
        <v>8.5</v>
      </c>
      <c r="W81" s="30"/>
      <c r="X81" s="14"/>
      <c r="Y81" s="14"/>
      <c r="Z81" s="14"/>
      <c r="AA81" s="14"/>
      <c r="AB81" s="14"/>
      <c r="AC81" s="14"/>
      <c r="AD81" s="29">
        <v>2</v>
      </c>
      <c r="AE81" s="30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30"/>
      <c r="AR81" s="15"/>
      <c r="AS81" s="14"/>
      <c r="AT81" s="30"/>
      <c r="AU81" s="30"/>
      <c r="AV81" s="29"/>
      <c r="AW81" s="30"/>
      <c r="AX81" s="29"/>
      <c r="AY81" s="30"/>
      <c r="AZ81" s="30"/>
      <c r="BA81" s="51"/>
    </row>
    <row r="82" spans="1:53">
      <c r="A82" s="14">
        <f t="shared" si="1"/>
        <v>20</v>
      </c>
      <c r="B82" s="1" t="s">
        <v>142</v>
      </c>
      <c r="C82" s="1" t="s">
        <v>145</v>
      </c>
      <c r="D82" s="15"/>
      <c r="E82" s="14">
        <v>15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>
        <v>4</v>
      </c>
      <c r="Q82" s="14"/>
      <c r="R82" s="14"/>
      <c r="S82" s="14"/>
      <c r="T82" s="14"/>
      <c r="U82" s="14"/>
      <c r="V82" s="29"/>
      <c r="W82" s="30"/>
      <c r="X82" s="14"/>
      <c r="Y82" s="14"/>
      <c r="Z82" s="14"/>
      <c r="AA82" s="14"/>
      <c r="AB82" s="14"/>
      <c r="AC82" s="14"/>
      <c r="AD82" s="29"/>
      <c r="AE82" s="30">
        <v>1</v>
      </c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30"/>
      <c r="AR82" s="15"/>
      <c r="AS82" s="14"/>
      <c r="AT82" s="30"/>
      <c r="AU82" s="30"/>
      <c r="AV82" s="29"/>
      <c r="AW82" s="30"/>
      <c r="AX82" s="29"/>
      <c r="AY82" s="30"/>
      <c r="AZ82" s="30"/>
      <c r="BA82" s="51"/>
    </row>
    <row r="83" spans="1:53">
      <c r="A83" s="14">
        <f t="shared" si="1"/>
        <v>19</v>
      </c>
      <c r="B83" s="1" t="s">
        <v>142</v>
      </c>
      <c r="C83" s="1" t="s">
        <v>146</v>
      </c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>
        <v>19</v>
      </c>
      <c r="Q83" s="14"/>
      <c r="R83" s="14"/>
      <c r="S83" s="14"/>
      <c r="T83" s="14"/>
      <c r="U83" s="14"/>
      <c r="V83" s="15"/>
      <c r="W83" s="33"/>
      <c r="X83" s="14"/>
      <c r="Y83" s="14"/>
      <c r="Z83" s="14"/>
      <c r="AA83" s="14"/>
      <c r="AB83" s="14"/>
      <c r="AC83" s="14"/>
      <c r="AD83" s="15"/>
      <c r="AE83" s="33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30"/>
      <c r="AR83" s="15"/>
      <c r="AS83" s="14"/>
      <c r="AT83" s="14"/>
      <c r="AU83" s="14"/>
      <c r="AV83" s="29"/>
      <c r="AW83" s="30"/>
      <c r="AX83" s="29"/>
      <c r="AY83" s="30"/>
      <c r="AZ83" s="30"/>
      <c r="BA83" s="51"/>
    </row>
    <row r="84" spans="1:53">
      <c r="A84" s="14">
        <f t="shared" si="1"/>
        <v>21</v>
      </c>
      <c r="B84" s="1" t="s">
        <v>142</v>
      </c>
      <c r="C84" s="1" t="s">
        <v>147</v>
      </c>
      <c r="D84" s="15"/>
      <c r="E84" s="14">
        <v>15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5"/>
      <c r="W84" s="14">
        <v>4</v>
      </c>
      <c r="X84" s="14"/>
      <c r="Y84" s="14"/>
      <c r="Z84" s="14"/>
      <c r="AA84" s="14"/>
      <c r="AB84" s="14"/>
      <c r="AC84" s="14"/>
      <c r="AD84" s="15"/>
      <c r="AE84" s="14">
        <v>2</v>
      </c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30"/>
      <c r="AR84" s="15"/>
      <c r="AS84" s="14"/>
      <c r="AT84" s="14"/>
      <c r="AU84" s="14"/>
      <c r="AV84" s="29"/>
      <c r="AW84" s="30"/>
      <c r="AX84" s="29"/>
      <c r="AY84" s="30"/>
      <c r="AZ84" s="30"/>
      <c r="BA84" s="51"/>
    </row>
    <row r="85" spans="1:53">
      <c r="A85" s="14">
        <f t="shared" si="1"/>
        <v>19</v>
      </c>
      <c r="B85" s="1" t="s">
        <v>142</v>
      </c>
      <c r="C85" s="1" t="s">
        <v>148</v>
      </c>
      <c r="D85" s="15"/>
      <c r="E85" s="14">
        <v>4</v>
      </c>
      <c r="F85" s="14"/>
      <c r="G85" s="14"/>
      <c r="H85" s="14"/>
      <c r="I85" s="14"/>
      <c r="J85" s="14">
        <v>5</v>
      </c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5"/>
      <c r="W85" s="33">
        <v>5</v>
      </c>
      <c r="X85" s="14"/>
      <c r="Y85" s="14"/>
      <c r="Z85" s="14"/>
      <c r="AA85" s="14"/>
      <c r="AB85" s="14"/>
      <c r="AC85" s="14"/>
      <c r="AD85" s="15"/>
      <c r="AE85" s="33">
        <v>5</v>
      </c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30"/>
      <c r="AR85" s="15"/>
      <c r="AS85" s="14"/>
      <c r="AT85" s="14"/>
      <c r="AU85" s="14"/>
      <c r="AV85" s="29"/>
      <c r="AW85" s="30"/>
      <c r="AX85" s="29"/>
      <c r="AY85" s="30"/>
      <c r="AZ85" s="30"/>
      <c r="BA85" s="51"/>
    </row>
    <row r="86" spans="1:53">
      <c r="A86" s="14">
        <f t="shared" ref="A86:A91" si="2">SUM(D86:BA86)</f>
        <v>21</v>
      </c>
      <c r="B86" s="1" t="s">
        <v>149</v>
      </c>
      <c r="C86" s="1" t="s">
        <v>150</v>
      </c>
      <c r="D86" s="15"/>
      <c r="E86" s="14">
        <v>2</v>
      </c>
      <c r="F86" s="14"/>
      <c r="G86" s="14">
        <v>1</v>
      </c>
      <c r="H86" s="14">
        <v>2</v>
      </c>
      <c r="I86" s="14">
        <v>2.5</v>
      </c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5"/>
      <c r="W86" s="14">
        <v>6.5</v>
      </c>
      <c r="X86" s="14"/>
      <c r="Y86" s="14"/>
      <c r="Z86" s="14"/>
      <c r="AA86" s="14"/>
      <c r="AB86" s="14"/>
      <c r="AC86" s="14"/>
      <c r="AE86" s="15">
        <v>3.5</v>
      </c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30"/>
      <c r="AR86" s="15"/>
      <c r="AS86" s="14"/>
      <c r="AT86" s="14"/>
      <c r="AU86" s="14"/>
      <c r="AV86" s="29"/>
      <c r="AW86" s="30"/>
      <c r="AX86" s="29">
        <v>2</v>
      </c>
      <c r="AZ86" s="30">
        <v>1.5</v>
      </c>
      <c r="BA86" s="51"/>
    </row>
    <row r="87" spans="1:53">
      <c r="A87" s="14">
        <f t="shared" si="2"/>
        <v>20.5</v>
      </c>
      <c r="B87" s="1" t="s">
        <v>151</v>
      </c>
      <c r="C87" s="1" t="s">
        <v>152</v>
      </c>
      <c r="D87" s="15"/>
      <c r="E87" s="14">
        <v>1</v>
      </c>
      <c r="F87" s="14"/>
      <c r="G87" s="14">
        <v>2</v>
      </c>
      <c r="H87" s="14">
        <v>2.5</v>
      </c>
      <c r="I87" s="14">
        <v>1.5</v>
      </c>
      <c r="J87" s="14"/>
      <c r="K87" s="14"/>
      <c r="L87" s="14"/>
      <c r="M87" s="14">
        <v>1</v>
      </c>
      <c r="N87" s="14">
        <v>1</v>
      </c>
      <c r="O87" s="14"/>
      <c r="P87" s="14"/>
      <c r="Q87" s="14"/>
      <c r="R87" s="14">
        <v>1.5</v>
      </c>
      <c r="S87" s="14"/>
      <c r="T87" s="14"/>
      <c r="U87" s="14"/>
      <c r="V87" s="15"/>
      <c r="W87" s="33">
        <v>5</v>
      </c>
      <c r="X87" s="14"/>
      <c r="Y87" s="14"/>
      <c r="Z87" s="14"/>
      <c r="AA87" s="14"/>
      <c r="AB87" s="14"/>
      <c r="AC87" s="14"/>
      <c r="AD87" s="15"/>
      <c r="AE87" s="33">
        <v>5</v>
      </c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30"/>
      <c r="AR87" s="15"/>
      <c r="AS87" s="14"/>
      <c r="AT87" s="14"/>
      <c r="AU87" s="14"/>
      <c r="AV87" s="29"/>
      <c r="AW87" s="58"/>
      <c r="AX87" s="29"/>
      <c r="AY87" s="30"/>
      <c r="AZ87" s="30"/>
      <c r="BA87" s="51"/>
    </row>
    <row r="88" spans="1:53">
      <c r="A88" s="14">
        <f t="shared" si="2"/>
        <v>20</v>
      </c>
      <c r="B88" s="1" t="s">
        <v>151</v>
      </c>
      <c r="C88" s="1" t="s">
        <v>153</v>
      </c>
      <c r="D88" s="15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5"/>
      <c r="W88" s="33">
        <v>9</v>
      </c>
      <c r="X88" s="14"/>
      <c r="Y88" s="14"/>
      <c r="Z88" s="14"/>
      <c r="AA88" s="14"/>
      <c r="AB88" s="14"/>
      <c r="AC88" s="14"/>
      <c r="AD88" s="15"/>
      <c r="AE88" s="33">
        <v>10</v>
      </c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30"/>
      <c r="AR88" s="15"/>
      <c r="AS88" s="14"/>
      <c r="AT88" s="14"/>
      <c r="AU88" s="14"/>
      <c r="AV88" s="29"/>
      <c r="AW88" s="58">
        <v>0.5</v>
      </c>
      <c r="AX88" s="29">
        <v>0.5</v>
      </c>
      <c r="AY88" s="30"/>
      <c r="AZ88" s="30"/>
      <c r="BA88" s="51"/>
    </row>
    <row r="89" spans="1:53">
      <c r="A89" s="14">
        <f t="shared" si="2"/>
        <v>20</v>
      </c>
      <c r="B89" s="1" t="s">
        <v>151</v>
      </c>
      <c r="C89" s="1" t="s">
        <v>154</v>
      </c>
      <c r="D89" s="15"/>
      <c r="E89" s="14">
        <v>0.5</v>
      </c>
      <c r="F89" s="14"/>
      <c r="G89" s="14">
        <v>0.5</v>
      </c>
      <c r="H89" s="14">
        <v>2</v>
      </c>
      <c r="I89" s="14">
        <v>3</v>
      </c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5"/>
      <c r="W89" s="33">
        <v>8</v>
      </c>
      <c r="X89" s="14">
        <v>0.5</v>
      </c>
      <c r="Y89" s="14"/>
      <c r="Z89" s="14"/>
      <c r="AA89" s="14"/>
      <c r="AB89" s="14"/>
      <c r="AC89" s="14"/>
      <c r="AD89" s="15"/>
      <c r="AE89" s="33">
        <v>5.5</v>
      </c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30"/>
      <c r="AR89" s="15"/>
      <c r="AS89" s="14"/>
      <c r="AT89" s="14"/>
      <c r="AU89" s="14"/>
      <c r="AV89" s="29"/>
      <c r="AW89" s="58"/>
      <c r="AX89" s="29"/>
      <c r="AY89" s="30"/>
      <c r="AZ89" s="30"/>
      <c r="BA89" s="51"/>
    </row>
    <row r="90" spans="1:53">
      <c r="A90" s="14">
        <f t="shared" si="2"/>
        <v>18</v>
      </c>
      <c r="B90" s="1" t="s">
        <v>151</v>
      </c>
      <c r="C90" s="1" t="s">
        <v>155</v>
      </c>
      <c r="D90" s="15"/>
      <c r="E90" s="14">
        <v>1</v>
      </c>
      <c r="F90" s="14"/>
      <c r="G90" s="14">
        <v>1</v>
      </c>
      <c r="H90" s="14">
        <v>1.5</v>
      </c>
      <c r="I90" s="14">
        <v>2.5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5"/>
      <c r="W90" s="14">
        <v>6.5</v>
      </c>
      <c r="X90" s="14"/>
      <c r="Y90" s="14"/>
      <c r="Z90" s="14"/>
      <c r="AA90" s="14"/>
      <c r="AB90" s="14"/>
      <c r="AC90" s="14"/>
      <c r="AD90" s="15"/>
      <c r="AE90" s="14">
        <v>5</v>
      </c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30"/>
      <c r="AR90" s="15"/>
      <c r="AS90" s="14"/>
      <c r="AT90" s="14"/>
      <c r="AU90" s="14"/>
      <c r="AV90" s="29"/>
      <c r="AW90" s="30">
        <v>0.5</v>
      </c>
      <c r="AX90" s="29"/>
      <c r="AY90" s="30"/>
      <c r="AZ90" s="30"/>
      <c r="BA90" s="51"/>
    </row>
    <row r="91" spans="1:53">
      <c r="A91" s="14">
        <f t="shared" si="2"/>
        <v>20</v>
      </c>
      <c r="B91" s="1" t="s">
        <v>156</v>
      </c>
      <c r="C91" s="1" t="s">
        <v>157</v>
      </c>
      <c r="D91" s="1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5"/>
      <c r="W91" s="33"/>
      <c r="X91" s="14"/>
      <c r="Y91" s="14"/>
      <c r="Z91" s="14"/>
      <c r="AA91" s="14"/>
      <c r="AB91" s="14"/>
      <c r="AC91" s="14"/>
      <c r="AD91" s="15"/>
      <c r="AE91" s="33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30"/>
      <c r="AR91" s="15"/>
      <c r="AS91" s="14"/>
      <c r="AT91" s="14"/>
      <c r="AU91" s="14"/>
      <c r="AV91" s="29"/>
      <c r="AW91" s="58"/>
      <c r="AX91" s="29">
        <v>6</v>
      </c>
      <c r="AY91" s="30">
        <v>2</v>
      </c>
      <c r="AZ91" s="30">
        <v>9</v>
      </c>
      <c r="BA91" s="51">
        <v>3</v>
      </c>
    </row>
    <row r="92" spans="1:55">
      <c r="A92" s="55">
        <f t="shared" ref="A92:BA92" si="3">SUM(A3:A91)</f>
        <v>1559.1</v>
      </c>
      <c r="B92" s="55">
        <f>COUNTA(C3:C91)*19</f>
        <v>1691</v>
      </c>
      <c r="C92" s="56">
        <f>B92-A92</f>
        <v>131.9</v>
      </c>
      <c r="D92" s="57">
        <f t="shared" si="3"/>
        <v>51.2</v>
      </c>
      <c r="E92" s="57">
        <f t="shared" si="3"/>
        <v>66.9</v>
      </c>
      <c r="F92" s="57">
        <f t="shared" si="3"/>
        <v>62</v>
      </c>
      <c r="G92" s="57">
        <f t="shared" si="3"/>
        <v>38.2</v>
      </c>
      <c r="H92" s="57">
        <f t="shared" si="3"/>
        <v>53.5</v>
      </c>
      <c r="I92" s="57">
        <f t="shared" si="3"/>
        <v>64.05</v>
      </c>
      <c r="J92" s="57">
        <f t="shared" si="3"/>
        <v>11.6</v>
      </c>
      <c r="K92" s="57">
        <f t="shared" si="3"/>
        <v>2</v>
      </c>
      <c r="L92" s="57">
        <f t="shared" si="3"/>
        <v>0</v>
      </c>
      <c r="M92" s="57">
        <f t="shared" si="3"/>
        <v>1</v>
      </c>
      <c r="N92" s="57">
        <f t="shared" si="3"/>
        <v>13</v>
      </c>
      <c r="O92" s="57">
        <f t="shared" si="3"/>
        <v>100.3</v>
      </c>
      <c r="P92" s="57">
        <f t="shared" si="3"/>
        <v>41</v>
      </c>
      <c r="Q92" s="57">
        <f t="shared" si="3"/>
        <v>0.5</v>
      </c>
      <c r="R92" s="57">
        <f t="shared" si="3"/>
        <v>105</v>
      </c>
      <c r="S92" s="57">
        <f t="shared" si="3"/>
        <v>11</v>
      </c>
      <c r="T92" s="57">
        <f t="shared" si="3"/>
        <v>8</v>
      </c>
      <c r="U92" s="57">
        <f t="shared" si="3"/>
        <v>0</v>
      </c>
      <c r="V92" s="57">
        <f t="shared" si="3"/>
        <v>166.65</v>
      </c>
      <c r="W92" s="57">
        <f t="shared" si="3"/>
        <v>105.55</v>
      </c>
      <c r="X92" s="57">
        <f t="shared" si="3"/>
        <v>126.8</v>
      </c>
      <c r="Y92" s="57">
        <f t="shared" si="3"/>
        <v>9.9</v>
      </c>
      <c r="Z92" s="57">
        <f t="shared" si="3"/>
        <v>10</v>
      </c>
      <c r="AA92" s="57">
        <f t="shared" si="3"/>
        <v>16.9</v>
      </c>
      <c r="AB92" s="57">
        <f t="shared" si="3"/>
        <v>81.5</v>
      </c>
      <c r="AC92" s="57">
        <f t="shared" si="3"/>
        <v>0</v>
      </c>
      <c r="AD92" s="57">
        <f t="shared" si="3"/>
        <v>145.2</v>
      </c>
      <c r="AE92" s="57">
        <f t="shared" si="3"/>
        <v>89.45</v>
      </c>
      <c r="AF92" s="57">
        <f t="shared" si="3"/>
        <v>16.3</v>
      </c>
      <c r="AG92" s="57">
        <f t="shared" si="3"/>
        <v>6.5</v>
      </c>
      <c r="AH92" s="57">
        <f t="shared" si="3"/>
        <v>18.1</v>
      </c>
      <c r="AI92" s="57">
        <f t="shared" si="3"/>
        <v>0</v>
      </c>
      <c r="AJ92" s="57">
        <f t="shared" si="3"/>
        <v>20.7</v>
      </c>
      <c r="AK92" s="57">
        <f t="shared" si="3"/>
        <v>0</v>
      </c>
      <c r="AL92" s="57">
        <f t="shared" si="3"/>
        <v>1</v>
      </c>
      <c r="AM92" s="57">
        <f t="shared" si="3"/>
        <v>0</v>
      </c>
      <c r="AN92" s="57">
        <f t="shared" si="3"/>
        <v>0.5</v>
      </c>
      <c r="AO92" s="57">
        <f t="shared" si="3"/>
        <v>73.7</v>
      </c>
      <c r="AP92" s="57">
        <f t="shared" si="3"/>
        <v>0</v>
      </c>
      <c r="AQ92" s="57">
        <f t="shared" si="3"/>
        <v>0</v>
      </c>
      <c r="AR92" s="57">
        <f t="shared" si="3"/>
        <v>2</v>
      </c>
      <c r="AS92" s="57">
        <f t="shared" si="3"/>
        <v>4.9</v>
      </c>
      <c r="AT92" s="57">
        <f t="shared" si="3"/>
        <v>0</v>
      </c>
      <c r="AU92" s="57">
        <f t="shared" si="3"/>
        <v>0</v>
      </c>
      <c r="AV92" s="57">
        <f t="shared" si="3"/>
        <v>3.5</v>
      </c>
      <c r="AW92" s="57">
        <f t="shared" si="3"/>
        <v>6.7</v>
      </c>
      <c r="AX92" s="57">
        <f t="shared" si="3"/>
        <v>8.5</v>
      </c>
      <c r="AY92" s="57">
        <f t="shared" si="3"/>
        <v>2</v>
      </c>
      <c r="AZ92" s="57">
        <f t="shared" si="3"/>
        <v>10.5</v>
      </c>
      <c r="BA92" s="57">
        <f t="shared" si="3"/>
        <v>3</v>
      </c>
      <c r="BB92" s="55"/>
      <c r="BC92" s="55"/>
    </row>
    <row r="93" spans="2:45">
      <c r="B93" s="1" t="str">
        <f>"合计（"&amp;COUNTA(C3:C91)&amp;"）人"</f>
        <v>合计（89）人</v>
      </c>
      <c r="E93" s="1"/>
      <c r="Q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4"/>
      <c r="AS93" s="1"/>
    </row>
    <row r="94" spans="5:45">
      <c r="E94" s="1"/>
      <c r="Q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4"/>
      <c r="AS94" s="1"/>
    </row>
    <row r="95" spans="1:45">
      <c r="A95" s="1">
        <f>COUNTIF(A3:A91,0)</f>
        <v>2</v>
      </c>
      <c r="B95" s="1" t="s">
        <v>158</v>
      </c>
      <c r="E95" s="1"/>
      <c r="Q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4"/>
      <c r="AS95" s="1"/>
    </row>
    <row r="96" spans="1:45">
      <c r="A96" s="1">
        <f>COUNTIF(A3:A91,"&lt;15")</f>
        <v>14</v>
      </c>
      <c r="B96" s="1" t="s">
        <v>159</v>
      </c>
      <c r="E96" s="1"/>
      <c r="Q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4"/>
      <c r="AS96" s="1"/>
    </row>
    <row r="97" spans="1:45">
      <c r="A97" s="1">
        <f>COUNTIF(A3:A91,"&lt;10")</f>
        <v>12</v>
      </c>
      <c r="B97" s="1" t="s">
        <v>160</v>
      </c>
      <c r="E97" s="1"/>
      <c r="Q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4"/>
      <c r="AS97" s="1"/>
    </row>
    <row r="98" spans="1:45">
      <c r="A98" s="1">
        <f>COUNTIF(A3:A92,"&lt;19")</f>
        <v>26</v>
      </c>
      <c r="B98" s="1" t="s">
        <v>161</v>
      </c>
      <c r="E98" s="1"/>
      <c r="Q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4"/>
      <c r="AS98" s="1"/>
    </row>
    <row r="99" spans="5:45">
      <c r="E99" s="1"/>
      <c r="Q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4"/>
      <c r="AS99" s="1"/>
    </row>
    <row r="100" spans="5:45">
      <c r="E100" s="1"/>
      <c r="Q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4"/>
      <c r="AS100" s="1"/>
    </row>
    <row r="101" spans="5:45">
      <c r="E101" s="1"/>
      <c r="Q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4"/>
      <c r="AS101" s="1"/>
    </row>
    <row r="102" spans="5:45">
      <c r="E102" s="1"/>
      <c r="Q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4"/>
      <c r="AS102" s="1"/>
    </row>
    <row r="103" spans="5:45">
      <c r="E103" s="1"/>
      <c r="Q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4"/>
      <c r="AS103" s="1"/>
    </row>
    <row r="104" spans="5:45">
      <c r="E104" s="1"/>
      <c r="Q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4"/>
      <c r="AS104" s="1"/>
    </row>
    <row r="105" spans="5:45">
      <c r="E105" s="1"/>
      <c r="Q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4"/>
      <c r="AS105" s="1"/>
    </row>
    <row r="106" spans="5:45">
      <c r="E106" s="1"/>
      <c r="Q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4"/>
      <c r="AS106" s="1"/>
    </row>
    <row r="107" spans="5:45">
      <c r="E107" s="1"/>
      <c r="Q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4"/>
      <c r="AS107" s="1"/>
    </row>
    <row r="108" spans="5:45">
      <c r="E108" s="1"/>
      <c r="Q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4"/>
      <c r="AS108" s="1"/>
    </row>
    <row r="109" spans="5:45">
      <c r="E109" s="1"/>
      <c r="Q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4"/>
      <c r="AS109" s="1"/>
    </row>
    <row r="110" spans="5:45">
      <c r="E110" s="1"/>
      <c r="Q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4"/>
      <c r="AS110" s="1"/>
    </row>
    <row r="111" spans="5:45">
      <c r="E111" s="1"/>
      <c r="Q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4"/>
      <c r="AS111" s="1"/>
    </row>
    <row r="112" spans="5:45">
      <c r="E112" s="1"/>
      <c r="Q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4"/>
      <c r="AS112" s="1"/>
    </row>
    <row r="113" spans="5:45">
      <c r="E113" s="1"/>
      <c r="Q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4"/>
      <c r="AS113" s="1"/>
    </row>
    <row r="114" spans="5:45">
      <c r="E114" s="1"/>
      <c r="Q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4"/>
      <c r="AS114" s="1"/>
    </row>
    <row r="115" spans="5:45">
      <c r="E115" s="1"/>
      <c r="Q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4"/>
      <c r="AS115" s="1"/>
    </row>
    <row r="116" spans="5:45">
      <c r="E116" s="1"/>
      <c r="Q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4"/>
      <c r="AS116" s="1"/>
    </row>
    <row r="117" spans="5:45">
      <c r="E117" s="1"/>
      <c r="Q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4"/>
      <c r="AS117" s="1"/>
    </row>
    <row r="118" spans="5:45">
      <c r="E118" s="1"/>
      <c r="Q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4"/>
      <c r="AS118" s="1"/>
    </row>
    <row r="119" spans="5:45">
      <c r="E119" s="1"/>
      <c r="Q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4"/>
      <c r="AS119" s="1"/>
    </row>
    <row r="120" spans="5:45">
      <c r="E120" s="1"/>
      <c r="Q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4"/>
      <c r="AS120" s="1"/>
    </row>
    <row r="121" spans="5:45">
      <c r="E121" s="1"/>
      <c r="Q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4"/>
      <c r="AS121" s="1"/>
    </row>
    <row r="122" spans="5:45">
      <c r="E122" s="1"/>
      <c r="Q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4"/>
      <c r="AS122" s="1"/>
    </row>
    <row r="123" spans="5:45">
      <c r="E123" s="1"/>
      <c r="Q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4"/>
      <c r="AS123" s="1"/>
    </row>
    <row r="124" spans="5:45">
      <c r="E124" s="1"/>
      <c r="Q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4"/>
      <c r="AS124" s="1"/>
    </row>
    <row r="125" spans="5:45">
      <c r="E125" s="1"/>
      <c r="Q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4"/>
      <c r="AS125" s="1"/>
    </row>
    <row r="126" spans="5:45">
      <c r="E126" s="1"/>
      <c r="Q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4"/>
      <c r="AS126" s="1"/>
    </row>
    <row r="127" spans="5:45">
      <c r="E127" s="1"/>
      <c r="Q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4"/>
      <c r="AS127" s="1"/>
    </row>
    <row r="128" spans="5:45">
      <c r="E128" s="1"/>
      <c r="Q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4"/>
      <c r="AS128" s="1"/>
    </row>
    <row r="129" spans="5:45">
      <c r="E129" s="1"/>
      <c r="Q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4"/>
      <c r="AS129" s="1"/>
    </row>
    <row r="130" spans="5:45">
      <c r="E130" s="1"/>
      <c r="Q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4"/>
      <c r="AS130" s="1"/>
    </row>
    <row r="131" spans="5:45">
      <c r="E131" s="1"/>
      <c r="Q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4"/>
      <c r="AS131" s="1"/>
    </row>
    <row r="132" spans="5:45">
      <c r="E132" s="1"/>
      <c r="Q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4"/>
      <c r="AS132" s="1"/>
    </row>
    <row r="133" spans="5:45">
      <c r="E133" s="1"/>
      <c r="Q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4"/>
      <c r="AS133" s="1"/>
    </row>
    <row r="134" spans="5:45">
      <c r="E134" s="1"/>
      <c r="Q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4"/>
      <c r="AS134" s="1"/>
    </row>
    <row r="135" spans="5:45">
      <c r="E135" s="1"/>
      <c r="Q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4"/>
      <c r="AS135" s="1"/>
    </row>
    <row r="136" spans="5:45">
      <c r="E136" s="1"/>
      <c r="Q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4"/>
      <c r="AS136" s="1"/>
    </row>
    <row r="137" spans="5:45">
      <c r="E137" s="1"/>
      <c r="Q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4"/>
      <c r="AS137" s="1"/>
    </row>
    <row r="138" spans="5:45">
      <c r="E138" s="1"/>
      <c r="Q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4"/>
      <c r="AS138" s="1"/>
    </row>
    <row r="139" spans="5:45">
      <c r="E139" s="1"/>
      <c r="Q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4"/>
      <c r="AS139" s="1"/>
    </row>
    <row r="140" spans="5:45">
      <c r="E140" s="1"/>
      <c r="Q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4"/>
      <c r="AS140" s="1"/>
    </row>
    <row r="141" spans="5:45">
      <c r="E141" s="1"/>
      <c r="Q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4"/>
      <c r="AS141" s="1"/>
    </row>
    <row r="142" spans="5:45">
      <c r="E142" s="1"/>
      <c r="Q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4"/>
      <c r="AS142" s="1"/>
    </row>
    <row r="143" spans="5:45">
      <c r="E143" s="1"/>
      <c r="Q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4"/>
      <c r="AS143" s="1"/>
    </row>
    <row r="144" spans="5:45">
      <c r="E144" s="1"/>
      <c r="Q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4"/>
      <c r="AS144" s="1"/>
    </row>
    <row r="145" spans="5:45">
      <c r="E145" s="1"/>
      <c r="Q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4"/>
      <c r="AS145" s="1"/>
    </row>
    <row r="146" spans="5:45">
      <c r="E146" s="1"/>
      <c r="Q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4"/>
      <c r="AS146" s="1"/>
    </row>
    <row r="147" spans="5:45">
      <c r="E147" s="1"/>
      <c r="Q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4"/>
      <c r="AS147" s="1"/>
    </row>
    <row r="148" spans="5:45">
      <c r="E148" s="1"/>
      <c r="Q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4"/>
      <c r="AS148" s="1"/>
    </row>
    <row r="149" spans="5:45">
      <c r="E149" s="1"/>
      <c r="Q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4"/>
      <c r="AS149" s="1"/>
    </row>
    <row r="150" spans="5:45">
      <c r="E150" s="1"/>
      <c r="Q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4"/>
      <c r="AS150" s="1"/>
    </row>
    <row r="151" spans="5:45">
      <c r="E151" s="1"/>
      <c r="Q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4"/>
      <c r="AS151" s="1"/>
    </row>
    <row r="152" spans="5:45">
      <c r="E152" s="1"/>
      <c r="Q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4"/>
      <c r="AS152" s="1"/>
    </row>
    <row r="153" spans="5:45">
      <c r="E153" s="1"/>
      <c r="Q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4"/>
      <c r="AS153" s="1"/>
    </row>
    <row r="154" spans="5:45">
      <c r="E154" s="1"/>
      <c r="Q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4"/>
      <c r="AS154" s="1"/>
    </row>
    <row r="155" spans="5:45">
      <c r="E155" s="1"/>
      <c r="Q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4"/>
      <c r="AS155" s="1"/>
    </row>
    <row r="156" spans="5:45">
      <c r="E156" s="1"/>
      <c r="Q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4"/>
      <c r="AS156" s="1"/>
    </row>
    <row r="157" spans="5:45">
      <c r="E157" s="1"/>
      <c r="Q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4"/>
      <c r="AS157" s="1"/>
    </row>
    <row r="158" spans="5:45">
      <c r="E158" s="1"/>
      <c r="Q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4"/>
      <c r="AS158" s="1"/>
    </row>
    <row r="159" spans="5:45">
      <c r="E159" s="1"/>
      <c r="Q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4"/>
      <c r="AS159" s="1"/>
    </row>
    <row r="160" spans="5:45">
      <c r="E160" s="1"/>
      <c r="Q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4"/>
      <c r="AS160" s="1"/>
    </row>
    <row r="161" spans="5:45">
      <c r="E161" s="1"/>
      <c r="Q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4"/>
      <c r="AS161" s="1"/>
    </row>
    <row r="162" spans="5:45">
      <c r="E162" s="1"/>
      <c r="Q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4"/>
      <c r="AS162" s="1"/>
    </row>
    <row r="163" spans="5:45">
      <c r="E163" s="1"/>
      <c r="Q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4"/>
      <c r="AS163" s="1"/>
    </row>
    <row r="164" spans="5:45">
      <c r="E164" s="1"/>
      <c r="Q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4"/>
      <c r="AS164" s="1"/>
    </row>
    <row r="165" spans="5:45">
      <c r="E165" s="1"/>
      <c r="Q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4"/>
      <c r="AS165" s="1"/>
    </row>
    <row r="166" spans="5:45">
      <c r="E166" s="1"/>
      <c r="Q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4"/>
      <c r="AS166" s="1"/>
    </row>
    <row r="167" spans="5:45">
      <c r="E167" s="1"/>
      <c r="Q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4"/>
      <c r="AS167" s="1"/>
    </row>
    <row r="168" spans="5:45">
      <c r="E168" s="1"/>
      <c r="Q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4"/>
      <c r="AS168" s="1"/>
    </row>
    <row r="169" spans="5:45">
      <c r="E169" s="1"/>
      <c r="Q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4"/>
      <c r="AS169" s="1"/>
    </row>
    <row r="170" spans="5:45">
      <c r="E170" s="1"/>
      <c r="Q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4"/>
      <c r="AS170" s="1"/>
    </row>
    <row r="171" spans="5:45">
      <c r="E171" s="1"/>
      <c r="Q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4"/>
      <c r="AS171" s="1"/>
    </row>
    <row r="172" spans="5:45">
      <c r="E172" s="1"/>
      <c r="Q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4"/>
      <c r="AS172" s="1"/>
    </row>
    <row r="173" spans="5:45">
      <c r="E173" s="1"/>
      <c r="Q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4"/>
      <c r="AS173" s="1"/>
    </row>
    <row r="174" spans="5:45">
      <c r="E174" s="1"/>
      <c r="Q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4"/>
      <c r="AS174" s="1"/>
    </row>
    <row r="175" spans="5:45">
      <c r="E175" s="1"/>
      <c r="Q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4"/>
      <c r="AS175" s="1"/>
    </row>
    <row r="176" spans="5:45">
      <c r="E176" s="1"/>
      <c r="Q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4"/>
      <c r="AS176" s="1"/>
    </row>
    <row r="177" spans="5:45">
      <c r="E177" s="1"/>
      <c r="Q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4"/>
      <c r="AS177" s="1"/>
    </row>
    <row r="178" spans="5:45">
      <c r="E178" s="1"/>
      <c r="Q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4"/>
      <c r="AS178" s="1"/>
    </row>
    <row r="179" spans="5:45">
      <c r="E179" s="1"/>
      <c r="Q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4"/>
      <c r="AS179" s="1"/>
    </row>
    <row r="180" spans="5:45">
      <c r="E180" s="1"/>
      <c r="Q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4"/>
      <c r="AS180" s="1"/>
    </row>
    <row r="181" spans="5:45">
      <c r="E181" s="1"/>
      <c r="Q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4"/>
      <c r="AS181" s="1"/>
    </row>
    <row r="182" spans="5:45">
      <c r="E182" s="1"/>
      <c r="Q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4"/>
      <c r="AS182" s="1"/>
    </row>
    <row r="183" spans="5:45">
      <c r="E183" s="1"/>
      <c r="Q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4"/>
      <c r="AS183" s="1"/>
    </row>
    <row r="184" spans="5:45">
      <c r="E184" s="1"/>
      <c r="Q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4"/>
      <c r="AS184" s="1"/>
    </row>
    <row r="185" spans="5:45">
      <c r="E185" s="1"/>
      <c r="Q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4"/>
      <c r="AS185" s="1"/>
    </row>
    <row r="186" spans="5:45">
      <c r="E186" s="1"/>
      <c r="Q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4"/>
      <c r="AS186" s="1"/>
    </row>
    <row r="187" spans="5:45">
      <c r="E187" s="1"/>
      <c r="Q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4"/>
      <c r="AS187" s="1"/>
    </row>
    <row r="188" spans="5:45">
      <c r="E188" s="1"/>
      <c r="Q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4"/>
      <c r="AS188" s="1"/>
    </row>
    <row r="189" spans="5:45">
      <c r="E189" s="1"/>
      <c r="Q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4"/>
      <c r="AS189" s="1"/>
    </row>
    <row r="190" spans="5:45">
      <c r="E190" s="1"/>
      <c r="Q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4"/>
      <c r="AS190" s="1"/>
    </row>
    <row r="191" spans="5:45">
      <c r="E191" s="1"/>
      <c r="Q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4"/>
      <c r="AS191" s="1"/>
    </row>
    <row r="192" spans="5:45">
      <c r="E192" s="1"/>
      <c r="Q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4"/>
      <c r="AS192" s="1"/>
    </row>
    <row r="193" spans="5:45">
      <c r="E193" s="1"/>
      <c r="Q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4"/>
      <c r="AS193" s="1"/>
    </row>
    <row r="194" spans="5:45">
      <c r="E194" s="1"/>
      <c r="Q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4"/>
      <c r="AS194" s="1"/>
    </row>
    <row r="195" spans="5:45">
      <c r="E195" s="1"/>
      <c r="Q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4"/>
      <c r="AS195" s="1"/>
    </row>
    <row r="196" spans="5:45">
      <c r="E196" s="1"/>
      <c r="Q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4"/>
      <c r="AS196" s="1"/>
    </row>
    <row r="197" spans="5:45">
      <c r="E197" s="1"/>
      <c r="Q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4"/>
      <c r="AS197" s="1"/>
    </row>
    <row r="198" spans="5:45">
      <c r="E198" s="1"/>
      <c r="Q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4"/>
      <c r="AS198" s="1"/>
    </row>
    <row r="199" spans="5:45">
      <c r="E199" s="1"/>
      <c r="Q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4"/>
      <c r="AS199" s="1"/>
    </row>
    <row r="200" spans="5:45">
      <c r="E200" s="1"/>
      <c r="Q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4"/>
      <c r="AS200" s="1"/>
    </row>
    <row r="201" spans="5:45">
      <c r="E201" s="1"/>
      <c r="Q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4"/>
      <c r="AS201" s="1"/>
    </row>
    <row r="202" spans="5:45">
      <c r="E202" s="1"/>
      <c r="Q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4"/>
      <c r="AS202" s="1"/>
    </row>
    <row r="203" spans="5:45">
      <c r="E203" s="1"/>
      <c r="Q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4"/>
      <c r="AS203" s="1"/>
    </row>
    <row r="204" spans="5:45">
      <c r="E204" s="1"/>
      <c r="Q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4"/>
      <c r="AS204" s="1"/>
    </row>
    <row r="205" spans="5:45">
      <c r="E205" s="1"/>
      <c r="Q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4"/>
      <c r="AS205" s="1"/>
    </row>
    <row r="206" spans="5:45">
      <c r="E206" s="1"/>
      <c r="Q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4"/>
      <c r="AS206" s="1"/>
    </row>
    <row r="207" spans="5:45">
      <c r="E207" s="1"/>
      <c r="Q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4"/>
      <c r="AS207" s="1"/>
    </row>
    <row r="208" spans="5:45">
      <c r="E208" s="1"/>
      <c r="Q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4"/>
      <c r="AS208" s="1"/>
    </row>
    <row r="209" spans="5:45">
      <c r="E209" s="1"/>
      <c r="Q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4"/>
      <c r="AS209" s="1"/>
    </row>
    <row r="210" spans="5:45">
      <c r="E210" s="1"/>
      <c r="Q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4"/>
      <c r="AS210" s="1"/>
    </row>
    <row r="211" spans="5:45">
      <c r="E211" s="1"/>
      <c r="Q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4"/>
      <c r="AS211" s="1"/>
    </row>
    <row r="212" spans="5:45">
      <c r="E212" s="1"/>
      <c r="Q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4"/>
      <c r="AS212" s="1"/>
    </row>
    <row r="213" spans="5:45">
      <c r="E213" s="1"/>
      <c r="Q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4"/>
      <c r="AS213" s="1"/>
    </row>
    <row r="214" spans="5:45">
      <c r="E214" s="1"/>
      <c r="Q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4"/>
      <c r="AS214" s="1"/>
    </row>
    <row r="215" spans="5:45">
      <c r="E215" s="1"/>
      <c r="Q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4"/>
      <c r="AS215" s="1"/>
    </row>
    <row r="216" spans="5:45">
      <c r="E216" s="1"/>
      <c r="Q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4"/>
      <c r="AS216" s="1"/>
    </row>
    <row r="217" spans="5:45">
      <c r="E217" s="1"/>
      <c r="Q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4"/>
      <c r="AS217" s="1"/>
    </row>
    <row r="218" spans="5:45">
      <c r="E218" s="1"/>
      <c r="Q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4"/>
      <c r="AS218" s="1"/>
    </row>
    <row r="219" spans="5:45">
      <c r="E219" s="1"/>
      <c r="Q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4"/>
      <c r="AS219" s="1"/>
    </row>
    <row r="220" spans="5:45">
      <c r="E220" s="1"/>
      <c r="Q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4"/>
      <c r="AS220" s="1"/>
    </row>
    <row r="221" spans="5:45">
      <c r="E221" s="1"/>
      <c r="Q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4"/>
      <c r="AS221" s="1"/>
    </row>
    <row r="222" spans="5:45">
      <c r="E222" s="1"/>
      <c r="Q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4"/>
      <c r="AS222" s="1"/>
    </row>
    <row r="223" spans="5:45">
      <c r="E223" s="1"/>
      <c r="Q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4"/>
      <c r="AS223" s="1"/>
    </row>
    <row r="224" spans="5:45">
      <c r="E224" s="1"/>
      <c r="Q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4"/>
      <c r="AS224" s="1"/>
    </row>
    <row r="225" spans="4:45">
      <c r="D225" s="59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1"/>
      <c r="X225" s="60"/>
      <c r="Y225" s="60"/>
      <c r="Z225" s="60"/>
      <c r="AA225" s="60"/>
      <c r="AB225" s="60"/>
      <c r="AC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1"/>
      <c r="AR225" s="59"/>
      <c r="AS225" s="60"/>
    </row>
  </sheetData>
  <mergeCells count="8">
    <mergeCell ref="D1:S1"/>
    <mergeCell ref="V1:AC1"/>
    <mergeCell ref="AD1:AQ1"/>
    <mergeCell ref="AR1:AU1"/>
    <mergeCell ref="AV1:AW1"/>
    <mergeCell ref="AX1:BA1"/>
    <mergeCell ref="A1:A2"/>
    <mergeCell ref="B1:B2"/>
  </mergeCells>
  <dataValidations count="1">
    <dataValidation type="decimal" operator="between" allowBlank="1" showInputMessage="1" showErrorMessage="1" sqref="D3:BA91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william.liang</dc:creator>
  <cp:lastModifiedBy>william.liang</cp:lastModifiedBy>
  <dcterms:created xsi:type="dcterms:W3CDTF">2024-11-18T03:01:00Z</dcterms:created>
  <dcterms:modified xsi:type="dcterms:W3CDTF">2024-11-18T03:13:32Z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164C4C4A56C241E882636E487307234B_11</vt:lpwstr>
  </property>
  <property fmtid="{D5CDD505-2E9C-101B-9397-08002B2CF9AE}" pid="3" name="KSOProductBuildVer">
    <vt:lpwstr>2052-12.1.0.18608</vt:lpwstr>
  </property>
</Properties>
</file>