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lr/Documents/umd/Fall2021/732_Decision_Bardossy/Network_Model/"/>
    </mc:Choice>
  </mc:AlternateContent>
  <xr:revisionPtr revIDLastSave="0" documentId="13_ncr:1_{78ACCB46-27B7-8145-8CD3-3646B3106AC1}" xr6:coauthVersionLast="47" xr6:coauthVersionMax="47" xr10:uidLastSave="{00000000-0000-0000-0000-000000000000}"/>
  <bookViews>
    <workbookView xWindow="0" yWindow="0" windowWidth="33600" windowHeight="21000" activeTab="6" xr2:uid="{00000000-000D-0000-FFFF-FFFF00000000}"/>
  </bookViews>
  <sheets>
    <sheet name="Answer Report 1" sheetId="17" r:id="rId1"/>
    <sheet name="Sensitivity Report 1" sheetId="18" r:id="rId2"/>
    <sheet name="Limits Report 1" sheetId="19" r:id="rId3"/>
    <sheet name="Answer Report 2" sheetId="20" r:id="rId4"/>
    <sheet name="Sensitivity Report 2" sheetId="21" r:id="rId5"/>
    <sheet name="Limits Report 2" sheetId="22" r:id="rId6"/>
    <sheet name="Transport" sheetId="1" r:id="rId7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ultipleCPUManualCount" hidden="1">8</definedName>
    <definedName name="_AtRisk_SimSetting_MultipleCPUMode" hidden="1">0</definedName>
    <definedName name="_AtRisk_SimSetting_RandomNumberGenerator" hidden="1">0</definedName>
    <definedName name="_AtRisk_SimSetting_ReportOptionCustomItemCumulativeOverlay01" hidden="1">0</definedName>
    <definedName name="_AtRisk_SimSetting_ReportOptionCustomItemCumulativeOverlay02" hidden="1">0</definedName>
    <definedName name="_AtRisk_SimSetting_ReportOptionCustomItemCumulativeOverlay03" hidden="1">0</definedName>
    <definedName name="_AtRisk_SimSetting_ReportOptionCustomItemCumulativeOverlay04" hidden="1">0</definedName>
    <definedName name="_AtRisk_SimSetting_ReportOptionCustomItemCumulativeOverlay05" hidden="1">0</definedName>
    <definedName name="_AtRisk_SimSetting_ReportOptionCustomItemCumulativeOverlay06" hidden="1">0</definedName>
    <definedName name="_AtRisk_SimSetting_ReportOptionCustomItemDistributionFormat01" hidden="1">1</definedName>
    <definedName name="_AtRisk_SimSetting_ReportOptionCustomItemDistributionFormat02" hidden="1">1</definedName>
    <definedName name="_AtRisk_SimSetting_ReportOptionCustomItemDistributionFormat03" hidden="1">4</definedName>
    <definedName name="_AtRisk_SimSetting_ReportOptionCustomItemDistributionFormat04" hidden="1">1</definedName>
    <definedName name="_AtRisk_SimSetting_ReportOptionCustomItemDistributionFormat05" hidden="1">1</definedName>
    <definedName name="_AtRisk_SimSetting_ReportOptionCustomItemDistributionFormat06" hidden="1">1</definedName>
    <definedName name="_AtRisk_SimSetting_ReportOptionCustomItemGraphFormat01" hidden="1">1</definedName>
    <definedName name="_AtRisk_SimSetting_ReportOptionCustomItemGraphFormat02" hidden="1">1</definedName>
    <definedName name="_AtRisk_SimSetting_ReportOptionCustomItemGraphFormat03" hidden="1">1</definedName>
    <definedName name="_AtRisk_SimSetting_ReportOptionCustomItemGraphFormat04" hidden="1">1</definedName>
    <definedName name="_AtRisk_SimSetting_ReportOptionCustomItemGraphFormat05" hidden="1">1</definedName>
    <definedName name="_AtRisk_SimSetting_ReportOptionCustomItemGraphFormat06" hidden="1">1</definedName>
    <definedName name="_AtRisk_SimSetting_ReportOptionCustomItemItemIndex01" hidden="1">0</definedName>
    <definedName name="_AtRisk_SimSetting_ReportOptionCustomItemItemIndex02" hidden="1">1</definedName>
    <definedName name="_AtRisk_SimSetting_ReportOptionCustomItemItemIndex03" hidden="1">2</definedName>
    <definedName name="_AtRisk_SimSetting_ReportOptionCustomItemItemIndex04" hidden="1">3</definedName>
    <definedName name="_AtRisk_SimSetting_ReportOptionCustomItemItemIndex05" hidden="1">4</definedName>
    <definedName name="_AtRisk_SimSetting_ReportOptionCustomItemItemIndex06" hidden="1">5</definedName>
    <definedName name="_AtRisk_SimSetting_ReportOptionCustomItemItemSize01" hidden="1">0</definedName>
    <definedName name="_AtRisk_SimSetting_ReportOptionCustomItemItemSize02" hidden="1">0</definedName>
    <definedName name="_AtRisk_SimSetting_ReportOptionCustomItemItemSize03" hidden="1">0</definedName>
    <definedName name="_AtRisk_SimSetting_ReportOptionCustomItemItemSize04" hidden="1">0</definedName>
    <definedName name="_AtRisk_SimSetting_ReportOptionCustomItemItemSize05" hidden="1">0</definedName>
    <definedName name="_AtRisk_SimSetting_ReportOptionCustomItemItemSize06" hidden="1">0</definedName>
    <definedName name="_AtRisk_SimSetting_ReportOptionCustomItemItemType01" hidden="1">1</definedName>
    <definedName name="_AtRisk_SimSetting_ReportOptionCustomItemItemType02" hidden="1">5</definedName>
    <definedName name="_AtRisk_SimSetting_ReportOptionCustomItemItemType03" hidden="1">1</definedName>
    <definedName name="_AtRisk_SimSetting_ReportOptionCustomItemItemType04" hidden="1">3</definedName>
    <definedName name="_AtRisk_SimSetting_ReportOptionCustomItemItemType05" hidden="1">2</definedName>
    <definedName name="_AtRisk_SimSetting_ReportOptionCustomItemItemType06" hidden="1">4</definedName>
    <definedName name="_AtRisk_SimSetting_ReportOptionCustomItemLegendType01" hidden="1">0</definedName>
    <definedName name="_AtRisk_SimSetting_ReportOptionCustomItemLegendType02" hidden="1">0</definedName>
    <definedName name="_AtRisk_SimSetting_ReportOptionCustomItemLegendType03" hidden="1">0</definedName>
    <definedName name="_AtRisk_SimSetting_ReportOptionCustomItemLegendType04" hidden="1">0</definedName>
    <definedName name="_AtRisk_SimSetting_ReportOptionCustomItemLegendType05" hidden="1">0</definedName>
    <definedName name="_AtRisk_SimSetting_ReportOptionCustomItemLegendType06" hidden="1">0</definedName>
    <definedName name="_AtRisk_SimSetting_ReportOptionCustomItemsCount" hidden="1">6</definedName>
    <definedName name="_AtRisk_SimSetting_ReportOptionCustomItemSensitivityFormat01" hidden="1">1</definedName>
    <definedName name="_AtRisk_SimSetting_ReportOptionCustomItemSensitivityFormat02" hidden="1">1</definedName>
    <definedName name="_AtRisk_SimSetting_ReportOptionCustomItemSensitivityFormat03" hidden="1">1</definedName>
    <definedName name="_AtRisk_SimSetting_ReportOptionCustomItemSensitivityFormat04" hidden="1">1</definedName>
    <definedName name="_AtRisk_SimSetting_ReportOptionCustomItemSensitivityFormat05" hidden="1">1</definedName>
    <definedName name="_AtRisk_SimSetting_ReportOptionCustomItemSensitivityFormat06" hidden="1">1</definedName>
    <definedName name="_AtRisk_SimSetting_ReportOptionCustomItemSummaryGraphType01" hidden="1">1</definedName>
    <definedName name="_AtRisk_SimSetting_ReportOptionCustomItemSummaryGraphType02" hidden="1">1</definedName>
    <definedName name="_AtRisk_SimSetting_ReportOptionCustomItemSummaryGraphType03" hidden="1">1</definedName>
    <definedName name="_AtRisk_SimSetting_ReportOptionCustomItemSummaryGraphType04" hidden="1">1</definedName>
    <definedName name="_AtRisk_SimSetting_ReportOptionCustomItemSummaryGraphType05" hidden="1">1</definedName>
    <definedName name="_AtRisk_SimSetting_ReportOptionCustomItemSummaryGraphType06" hidden="1">1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ReportStyle" hidden="1">1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xlnm.Print_Area" localSheetId="6">Transport!$A$1:$G$51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7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encount" hidden="1">1</definedName>
    <definedName name="solver_adj" localSheetId="6" hidden="1">Transport!$C$12:$F$14</definedName>
    <definedName name="solver_cvg" localSheetId="6" hidden="1">0.0001</definedName>
    <definedName name="solver_drv" localSheetId="6" hidden="1">1</definedName>
    <definedName name="solver_dua" localSheetId="6" hidden="1">1</definedName>
    <definedName name="solver_eng" localSheetId="6" hidden="1">2</definedName>
    <definedName name="solver_est" localSheetId="6" hidden="1">1</definedName>
    <definedName name="solver_ibd" localSheetId="6" hidden="1">2</definedName>
    <definedName name="solver_itr" localSheetId="6" hidden="1">2147483647</definedName>
    <definedName name="solver_lhs1" localSheetId="6" hidden="1">Transport!$B$21:$B$32</definedName>
    <definedName name="solver_lhs2" localSheetId="6" hidden="1">Transport!$C$15:$F$15</definedName>
    <definedName name="solver_lhs3" localSheetId="6" hidden="1">Transport!$G$12:$G$14</definedName>
    <definedName name="solver_lin" localSheetId="6" hidden="1">1</definedName>
    <definedName name="solver_mip" localSheetId="6" hidden="1">2147483647</definedName>
    <definedName name="solver_mni" localSheetId="6" hidden="1">30</definedName>
    <definedName name="solver_mrt" localSheetId="6" hidden="1">0.075</definedName>
    <definedName name="solver_msl" localSheetId="6" hidden="1">2</definedName>
    <definedName name="solver_neg" localSheetId="6" hidden="1">1</definedName>
    <definedName name="solver_nod" localSheetId="6" hidden="1">2147483647</definedName>
    <definedName name="solver_ntri" hidden="1">1000</definedName>
    <definedName name="solver_num" localSheetId="6" hidden="1">3</definedName>
    <definedName name="solver_nwt" localSheetId="6" hidden="1">1</definedName>
    <definedName name="solver_ofx" localSheetId="6" hidden="1">2</definedName>
    <definedName name="solver_opt" localSheetId="6" hidden="1">Transport!$C$18</definedName>
    <definedName name="solver_piv" localSheetId="6" hidden="1">0.000001</definedName>
    <definedName name="solver_pre" localSheetId="6" hidden="1">0.000001</definedName>
    <definedName name="solver_pro" localSheetId="6" hidden="1">2</definedName>
    <definedName name="solver_rbv" localSheetId="6" hidden="1">1</definedName>
    <definedName name="solver_red" localSheetId="6" hidden="1">0.000001</definedName>
    <definedName name="solver_rel1" localSheetId="6" hidden="1">3</definedName>
    <definedName name="solver_rel2" localSheetId="6" hidden="1">2</definedName>
    <definedName name="solver_rel3" localSheetId="6" hidden="1">1</definedName>
    <definedName name="solver_reo" localSheetId="6" hidden="1">2</definedName>
    <definedName name="solver_rep" localSheetId="6" hidden="1">2</definedName>
    <definedName name="solver_rhs1" localSheetId="6" hidden="1">Transport!$D$21:$D$32</definedName>
    <definedName name="solver_rhs2" localSheetId="6" hidden="1">Transport!$C$8:$F$8</definedName>
    <definedName name="solver_rhs3" localSheetId="6" hidden="1">Transport!$G$5:$G$7</definedName>
    <definedName name="solver_rlx" localSheetId="6" hidden="1">2</definedName>
    <definedName name="solver_rsd" localSheetId="6" hidden="1">0</definedName>
    <definedName name="solver_rsmp" hidden="1">2</definedName>
    <definedName name="solver_scl" localSheetId="6" hidden="1">1</definedName>
    <definedName name="solver_seed" hidden="1">0</definedName>
    <definedName name="solver_sho" localSheetId="6" hidden="1">2</definedName>
    <definedName name="solver_ssz" localSheetId="6" hidden="1">100</definedName>
    <definedName name="solver_tim" localSheetId="6" hidden="1">2147483647</definedName>
    <definedName name="solver_tol" localSheetId="6" hidden="1">0.01</definedName>
    <definedName name="solver_typ" localSheetId="6" hidden="1">2</definedName>
    <definedName name="solver_val" localSheetId="6" hidden="1">0</definedName>
    <definedName name="solver_ver" localSheetId="6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1" i="1" l="1"/>
  <c r="J13" i="1"/>
  <c r="K13" i="1"/>
  <c r="L13" i="1"/>
  <c r="M13" i="1"/>
  <c r="J14" i="1"/>
  <c r="K14" i="1"/>
  <c r="L14" i="1"/>
  <c r="M14" i="1"/>
  <c r="K12" i="1"/>
  <c r="L12" i="1"/>
  <c r="M12" i="1"/>
  <c r="J12" i="1"/>
  <c r="F15" i="1"/>
  <c r="B33" i="1"/>
  <c r="C18" i="1" l="1"/>
  <c r="G12" i="1"/>
  <c r="B30" i="1" s="1"/>
  <c r="G13" i="1"/>
  <c r="B31" i="1" s="1"/>
  <c r="G14" i="1"/>
  <c r="B32" i="1" s="1"/>
  <c r="E15" i="1"/>
  <c r="C15" i="1" l="1"/>
  <c r="D15" i="1"/>
  <c r="B26" i="1"/>
  <c r="B23" i="1"/>
  <c r="B24" i="1"/>
  <c r="B27" i="1"/>
  <c r="B29" i="1"/>
  <c r="B22" i="1"/>
  <c r="B25" i="1"/>
  <c r="B28" i="1"/>
</calcChain>
</file>

<file path=xl/sharedStrings.xml><?xml version="1.0" encoding="utf-8"?>
<sst xmlns="http://schemas.openxmlformats.org/spreadsheetml/2006/main" count="549" uniqueCount="164">
  <si>
    <t>Parameters</t>
  </si>
  <si>
    <t>Atl</t>
  </si>
  <si>
    <t>Bos</t>
  </si>
  <si>
    <t>Chi</t>
  </si>
  <si>
    <t>Den</t>
  </si>
  <si>
    <t>Capacity</t>
  </si>
  <si>
    <t>Minn</t>
  </si>
  <si>
    <t>Pitt</t>
  </si>
  <si>
    <t>Tucs</t>
  </si>
  <si>
    <t>Requirement</t>
  </si>
  <si>
    <t>Decisions</t>
  </si>
  <si>
    <t>Sent</t>
  </si>
  <si>
    <t>Received</t>
  </si>
  <si>
    <t>Objective</t>
  </si>
  <si>
    <t>Total Cost</t>
  </si>
  <si>
    <t>Solver Engine</t>
  </si>
  <si>
    <t>Engine: Simplex LP</t>
  </si>
  <si>
    <t>Solver Options</t>
  </si>
  <si>
    <t>Max Subproblems Unlimited, Max Integer Sols Unlimited, Integer Tolerance 1%, Assume NonNegative</t>
  </si>
  <si>
    <t>Objective Cell (Min)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</si>
  <si>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</si>
  <si>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</si>
  <si>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</si>
  <si>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</si>
  <si>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</si>
  <si>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</si>
  <si>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</si>
  <si>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</si>
  <si>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</si>
  <si>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</si>
  <si>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</si>
  <si>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$C$18</t>
  </si>
  <si>
    <t>Total Cost Atl</t>
  </si>
  <si>
    <t>$C$12</t>
  </si>
  <si>
    <t>Minn Atl</t>
  </si>
  <si>
    <t>Contin</t>
  </si>
  <si>
    <t>$D$12</t>
  </si>
  <si>
    <t>Minn Bos</t>
  </si>
  <si>
    <t>$E$12</t>
  </si>
  <si>
    <t>Minn Chi</t>
  </si>
  <si>
    <t>$F$12</t>
  </si>
  <si>
    <t>Minn Den</t>
  </si>
  <si>
    <t>$C$13</t>
  </si>
  <si>
    <t>Pitt Atl</t>
  </si>
  <si>
    <t>$D$13</t>
  </si>
  <si>
    <t>Pitt Bos</t>
  </si>
  <si>
    <t>$E$13</t>
  </si>
  <si>
    <t>Pitt Chi</t>
  </si>
  <si>
    <t>$F$13</t>
  </si>
  <si>
    <t>Pitt Den</t>
  </si>
  <si>
    <t>$C$14</t>
  </si>
  <si>
    <t>Tucs Atl</t>
  </si>
  <si>
    <t>$D$14</t>
  </si>
  <si>
    <t>Tucs Bos</t>
  </si>
  <si>
    <t>$E$14</t>
  </si>
  <si>
    <t>Tucs Chi</t>
  </si>
  <si>
    <t>$F$14</t>
  </si>
  <si>
    <t>Tucs Den</t>
  </si>
  <si>
    <t>$C$15</t>
  </si>
  <si>
    <t>Received Atl</t>
  </si>
  <si>
    <t>$C$15=$C$8</t>
  </si>
  <si>
    <t>Binding</t>
  </si>
  <si>
    <t>$D$15</t>
  </si>
  <si>
    <t>Received Bos</t>
  </si>
  <si>
    <t>$D$15=$D$8</t>
  </si>
  <si>
    <t>$E$15</t>
  </si>
  <si>
    <t>Received Chi</t>
  </si>
  <si>
    <t>$E$15=$E$8</t>
  </si>
  <si>
    <t>$F$15</t>
  </si>
  <si>
    <t>Received Den</t>
  </si>
  <si>
    <t>$F$15=$F$8</t>
  </si>
  <si>
    <t>$G$12</t>
  </si>
  <si>
    <t>Minn Sent</t>
  </si>
  <si>
    <t>$G$12&lt;=$G$5</t>
  </si>
  <si>
    <t>$G$13</t>
  </si>
  <si>
    <t>Pitt Sent</t>
  </si>
  <si>
    <t>$G$13&lt;=$G$6</t>
  </si>
  <si>
    <t>$G$14</t>
  </si>
  <si>
    <t>Tucs Sent</t>
  </si>
  <si>
    <t>$G$14&lt;=$G$7</t>
  </si>
  <si>
    <t>Losses</t>
  </si>
  <si>
    <t>Network: Transportation Problem with Losses</t>
  </si>
  <si>
    <t>Yield (p_ij)</t>
  </si>
  <si>
    <t>Not Binding</t>
  </si>
  <si>
    <t>MA</t>
  </si>
  <si>
    <t>MB</t>
  </si>
  <si>
    <t>MC</t>
  </si>
  <si>
    <t>MD</t>
  </si>
  <si>
    <t>PA</t>
  </si>
  <si>
    <t>PB</t>
  </si>
  <si>
    <t>PC</t>
  </si>
  <si>
    <t>PD</t>
  </si>
  <si>
    <t>TA</t>
  </si>
  <si>
    <t>TB</t>
  </si>
  <si>
    <t>TC</t>
  </si>
  <si>
    <t>TD</t>
  </si>
  <si>
    <t>&gt;=</t>
  </si>
  <si>
    <t>Microsoft Excel 16.53 Answer Report</t>
  </si>
  <si>
    <t>Worksheet: [3.2_No_Yield.xlsx]Transport</t>
  </si>
  <si>
    <t>Result: Solver found a solution.  All constraints and optimality conditions are satisfied.</t>
  </si>
  <si>
    <t>Max Time Unlimited, Iterations Unlimited, Precision 0.000001, Use Automatic Scaling</t>
  </si>
  <si>
    <t>$B$21</t>
  </si>
  <si>
    <t>MA Total Cost</t>
  </si>
  <si>
    <t>$B$21&gt;=$D$21</t>
  </si>
  <si>
    <t>$B$22</t>
  </si>
  <si>
    <t>PA Total Cost</t>
  </si>
  <si>
    <t>$B$22&gt;=$D$22</t>
  </si>
  <si>
    <t>$B$23</t>
  </si>
  <si>
    <t>TA Total Cost</t>
  </si>
  <si>
    <t>$B$23&gt;=$D$23</t>
  </si>
  <si>
    <t>$B$24</t>
  </si>
  <si>
    <t>MB Total Cost</t>
  </si>
  <si>
    <t>$B$24&gt;=$D$24</t>
  </si>
  <si>
    <t>$B$25</t>
  </si>
  <si>
    <t>PB Total Cost</t>
  </si>
  <si>
    <t>$B$25&gt;=$D$25</t>
  </si>
  <si>
    <t>$B$26</t>
  </si>
  <si>
    <t>TB Total Cost</t>
  </si>
  <si>
    <t>$B$26&gt;=$D$26</t>
  </si>
  <si>
    <t>$B$27</t>
  </si>
  <si>
    <t>MC Total Cost</t>
  </si>
  <si>
    <t>$B$27&gt;=$D$27</t>
  </si>
  <si>
    <t>$B$28</t>
  </si>
  <si>
    <t>PC Total Cost</t>
  </si>
  <si>
    <t>$B$28&gt;=$D$28</t>
  </si>
  <si>
    <t>$B$29</t>
  </si>
  <si>
    <t>TC Total Cost</t>
  </si>
  <si>
    <t>$B$29&gt;=$D$29</t>
  </si>
  <si>
    <t>$B$30</t>
  </si>
  <si>
    <t>MD Total Cost</t>
  </si>
  <si>
    <t>$B$30&gt;=$D$30</t>
  </si>
  <si>
    <t>$B$31</t>
  </si>
  <si>
    <t>PD Total Cost</t>
  </si>
  <si>
    <t>$B$31&gt;=$D$31</t>
  </si>
  <si>
    <t>$B$32</t>
  </si>
  <si>
    <t>TD Total Cost</t>
  </si>
  <si>
    <t>$B$32&gt;=$D$32</t>
  </si>
  <si>
    <t>Microsoft Excel 16.53 Sensitivity Report</t>
  </si>
  <si>
    <t>Final</t>
  </si>
  <si>
    <t>Value</t>
  </si>
  <si>
    <t>Reduced</t>
  </si>
  <si>
    <t>Cost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</si>
  <si>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</si>
  <si>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</si>
  <si>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</si>
  <si>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</si>
  <si>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</si>
  <si>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</si>
  <si>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</si>
  <si>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</si>
  <si>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Microsoft Excel 16.53 Limits Report</t>
  </si>
  <si>
    <t>Variable</t>
  </si>
  <si>
    <t>Lower</t>
  </si>
  <si>
    <t>Limit</t>
  </si>
  <si>
    <t>Result</t>
  </si>
  <si>
    <t>Upper</t>
  </si>
  <si>
    <t>Report Created: 2021/9/23 7:38:48 AM</t>
  </si>
  <si>
    <t>Solution Time: 3065.072 Seconds.</t>
  </si>
  <si>
    <t>Iterations: 9 Subproblems: 0</t>
  </si>
  <si>
    <t>Report Created: 2021/9/23 7:38:49 AM</t>
  </si>
  <si>
    <t>Report Created: 2021/9/23 7:40:46 AM</t>
  </si>
  <si>
    <t>Solution Time: 3632.667 Seconds.</t>
  </si>
  <si>
    <t>Iterations: 23 Subproblems: 0</t>
  </si>
  <si>
    <t>Report Created: 2021/9/23 7:40:47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</si>
</sst>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8" x14ac:knownFonts="1">
    <font>
      <sz val="9"/>
      <name val="Geneva"/>
    </font>
    <font>
      <sz val="9"/>
      <name val="Genev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9"/>
      <name val="Geneva"/>
      <family val="2"/>
    </font>
    <font>
      <b/>
      <sz val="9"/>
      <color indexed="18"/>
      <name val="Geneva"/>
      <family val="2"/>
    </font>
    <font>
      <sz val="11"/>
      <color theme="0" tint="-0.149998474074526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2" fontId="3" fillId="0" borderId="1" xfId="0" applyNumberFormat="1" applyFont="1" applyBorder="1"/>
    <xf numFmtId="2" fontId="3" fillId="0" borderId="2" xfId="0" applyNumberFormat="1" applyFont="1" applyBorder="1"/>
    <xf numFmtId="2" fontId="3" fillId="0" borderId="3" xfId="0" applyNumberFormat="1" applyFont="1" applyBorder="1"/>
    <xf numFmtId="164" fontId="3" fillId="0" borderId="0" xfId="1" applyNumberFormat="1" applyFont="1"/>
    <xf numFmtId="2" fontId="3" fillId="0" borderId="4" xfId="0" applyNumberFormat="1" applyFont="1" applyBorder="1"/>
    <xf numFmtId="2" fontId="3" fillId="0" borderId="0" xfId="0" applyNumberFormat="1" applyFont="1" applyBorder="1"/>
    <xf numFmtId="2" fontId="3" fillId="0" borderId="5" xfId="0" applyNumberFormat="1" applyFont="1" applyBorder="1"/>
    <xf numFmtId="2" fontId="3" fillId="0" borderId="6" xfId="0" applyNumberFormat="1" applyFont="1" applyBorder="1"/>
    <xf numFmtId="2" fontId="3" fillId="0" borderId="7" xfId="0" applyNumberFormat="1" applyFont="1" applyBorder="1"/>
    <xf numFmtId="2" fontId="3" fillId="0" borderId="8" xfId="0" applyNumberFormat="1" applyFont="1" applyBorder="1"/>
    <xf numFmtId="164" fontId="4" fillId="0" borderId="0" xfId="1" applyNumberFormat="1" applyFont="1" applyAlignment="1">
      <alignment horizontal="center"/>
    </xf>
    <xf numFmtId="1" fontId="3" fillId="2" borderId="1" xfId="1" applyNumberFormat="1" applyFont="1" applyFill="1" applyBorder="1"/>
    <xf numFmtId="1" fontId="3" fillId="2" borderId="2" xfId="1" applyNumberFormat="1" applyFont="1" applyFill="1" applyBorder="1"/>
    <xf numFmtId="1" fontId="3" fillId="2" borderId="3" xfId="1" applyNumberFormat="1" applyFont="1" applyFill="1" applyBorder="1"/>
    <xf numFmtId="1" fontId="3" fillId="2" borderId="4" xfId="1" applyNumberFormat="1" applyFont="1" applyFill="1" applyBorder="1"/>
    <xf numFmtId="1" fontId="3" fillId="2" borderId="0" xfId="1" applyNumberFormat="1" applyFont="1" applyFill="1" applyBorder="1"/>
    <xf numFmtId="1" fontId="3" fillId="2" borderId="5" xfId="1" applyNumberFormat="1" applyFont="1" applyFill="1" applyBorder="1"/>
    <xf numFmtId="1" fontId="3" fillId="2" borderId="6" xfId="1" applyNumberFormat="1" applyFont="1" applyFill="1" applyBorder="1"/>
    <xf numFmtId="1" fontId="3" fillId="2" borderId="7" xfId="1" applyNumberFormat="1" applyFont="1" applyFill="1" applyBorder="1"/>
    <xf numFmtId="1" fontId="3" fillId="2" borderId="8" xfId="1" applyNumberFormat="1" applyFont="1" applyFill="1" applyBorder="1"/>
    <xf numFmtId="164" fontId="3" fillId="0" borderId="9" xfId="1" applyNumberFormat="1" applyFont="1" applyBorder="1"/>
    <xf numFmtId="164" fontId="3" fillId="3" borderId="9" xfId="1" applyNumberFormat="1" applyFont="1" applyFill="1" applyBorder="1"/>
    <xf numFmtId="0" fontId="0" fillId="0" borderId="11" xfId="0" applyFill="1" applyBorder="1" applyAlignment="1"/>
    <xf numFmtId="0" fontId="0" fillId="0" borderId="12" xfId="0" applyFill="1" applyBorder="1" applyAlignment="1"/>
    <xf numFmtId="164" fontId="0" fillId="0" borderId="11" xfId="0" applyNumberFormat="1" applyFill="1" applyBorder="1" applyAlignment="1"/>
    <xf numFmtId="1" fontId="0" fillId="0" borderId="12" xfId="0" applyNumberFormat="1" applyFill="1" applyBorder="1" applyAlignment="1"/>
    <xf numFmtId="1" fontId="0" fillId="0" borderId="11" xfId="0" applyNumberFormat="1" applyFill="1" applyBorder="1" applyAlignment="1"/>
    <xf numFmtId="164" fontId="0" fillId="0" borderId="12" xfId="0" applyNumberFormat="1" applyFill="1" applyBorder="1" applyAlignment="1"/>
    <xf numFmtId="1" fontId="3" fillId="0" borderId="0" xfId="0" applyNumberFormat="1" applyFont="1"/>
    <xf numFmtId="0" fontId="5" fillId="0" borderId="0" xfId="0" applyFont="1"/>
    <xf numFmtId="0" fontId="6" fillId="0" borderId="10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center"/>
    </xf>
    <xf numFmtId="0" fontId="6" fillId="0" borderId="14" xfId="0" applyFont="1" applyFill="1" applyBorder="1" applyAlignment="1">
      <alignment horizontal="center"/>
    </xf>
    <xf numFmtId="1" fontId="3" fillId="4" borderId="0" xfId="0" applyNumberFormat="1" applyFont="1" applyFill="1"/>
    <xf numFmtId="0" fontId="3" fillId="4" borderId="0" xfId="0" applyFont="1" applyFill="1"/>
    <xf numFmtId="0" fontId="7" fillId="5" borderId="0" xfId="0" applyFont="1" applyFill="1"/>
    <xf numFmtId="0" fontId="7" fillId="5" borderId="0" xfId="0" applyFont="1" applyFill="1" applyAlignment="1">
      <alignment horizontal="center"/>
    </xf>
    <xf numFmtId="165" fontId="7" fillId="5" borderId="1" xfId="2" applyNumberFormat="1" applyFont="1" applyFill="1" applyBorder="1"/>
    <xf numFmtId="165" fontId="7" fillId="5" borderId="2" xfId="2" applyNumberFormat="1" applyFont="1" applyFill="1" applyBorder="1"/>
    <xf numFmtId="165" fontId="7" fillId="5" borderId="3" xfId="2" applyNumberFormat="1" applyFont="1" applyFill="1" applyBorder="1"/>
    <xf numFmtId="165" fontId="7" fillId="5" borderId="4" xfId="2" applyNumberFormat="1" applyFont="1" applyFill="1" applyBorder="1"/>
    <xf numFmtId="165" fontId="7" fillId="5" borderId="0" xfId="2" applyNumberFormat="1" applyFont="1" applyFill="1" applyBorder="1"/>
    <xf numFmtId="165" fontId="7" fillId="5" borderId="5" xfId="2" applyNumberFormat="1" applyFont="1" applyFill="1" applyBorder="1"/>
    <xf numFmtId="165" fontId="7" fillId="5" borderId="6" xfId="2" applyNumberFormat="1" applyFont="1" applyFill="1" applyBorder="1"/>
    <xf numFmtId="165" fontId="7" fillId="5" borderId="7" xfId="2" applyNumberFormat="1" applyFont="1" applyFill="1" applyBorder="1"/>
    <xf numFmtId="165" fontId="7" fillId="5" borderId="8" xfId="2" applyNumberFormat="1" applyFont="1" applyFill="1" applyBorder="1"/>
    <xf numFmtId="165" fontId="7" fillId="5" borderId="0" xfId="0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47481-A273-9F42-96A8-548E0EFB5DEA}">
  <dimension ref="A1:G43"/>
  <sheetViews>
    <sheetView showGridLines="0" workbookViewId="0"/>
  </sheetViews>
  <sheetFormatPr baseColWidth="10" defaultRowHeight="13" x14ac:dyDescent="0.2"/>
  <cols>
    <col min="1" max="1" width="2.33203125" customWidth="1"/>
    <col min="2" max="2" width="6.1640625" bestFit="1" customWidth="1"/>
    <col min="3" max="3" width="11.33203125" bestFit="1" customWidth="1"/>
    <col min="4" max="4" width="11.1640625" bestFit="1" customWidth="1"/>
    <col min="5" max="5" width="12.1640625" bestFit="1" customWidth="1"/>
    <col min="6" max="6" width="6.33203125" bestFit="1" customWidth="1"/>
    <col min="7" max="7" width="5" bestFit="1" customWidth="1"/>
  </cols>
  <sheetData>
    <row r="1" spans="1:5" x14ac:dyDescent="0.2">
      <c r="A1" s="34" t="s">
        <v>97</v>
      </c>
    </row>
    <row r="2" spans="1:5" x14ac:dyDescent="0.2">
      <c r="A2" s="34" t="s">
        <v>98</v>
      </c>
    </row>
    <row r="3" spans="1:5" x14ac:dyDescent="0.2">
      <c r="A3" s="34" t="s">
        <v>156</v>
      </c>
    </row>
    <row r="4" spans="1:5" x14ac:dyDescent="0.2">
      <c r="A4" s="34" t="s">
        <v>99</v>
      </c>
    </row>
    <row r="5" spans="1:5" x14ac:dyDescent="0.2">
      <c r="A5" s="34" t="s">
        <v>15</v>
      </c>
    </row>
    <row r="6" spans="1:5" x14ac:dyDescent="0.2">
      <c r="A6" s="34"/>
      <c r="B6" t="s">
        <v>16</v>
      </c>
    </row>
    <row r="7" spans="1:5" x14ac:dyDescent="0.2">
      <c r="A7" s="34"/>
      <c r="B7" t="s">
        <v>157</v>
      </c>
    </row>
    <row r="8" spans="1:5" x14ac:dyDescent="0.2">
      <c r="A8" s="34"/>
      <c r="B8" t="s">
        <v>158</v>
      </c>
    </row>
    <row r="9" spans="1:5" x14ac:dyDescent="0.2">
      <c r="A9" s="34" t="s">
        <v>17</v>
      </c>
    </row>
    <row r="10" spans="1:5" x14ac:dyDescent="0.2">
      <c r="B10" t="s">
        <v>100</v>
      </c>
    </row>
    <row r="11" spans="1:5" x14ac:dyDescent="0.2">
      <c r="B11" t="s">
        <v>18</v>
      </c>
    </row>
    <row r="14" spans="1:5" ht="14" thickBot="1" x14ac:dyDescent="0.25">
      <c r="A14" t="s">
        <v>19</v>
      </c>
    </row>
    <row r="15" spans="1:5" ht="14" thickBot="1" x14ac:dyDescent="0.25">
      <c r="B15" s="35" t="s">
        <v>20</v>
      </c>
      <c r="C15" s="35" t="s">
        <v>21</v>
      </c>
      <c r="D15" s="35" t="s">
        <v>22</v>
      </c>
      <c r="E15" s="35" t="s">
        <v>23</v>
      </c>
    </row>
    <row r="16" spans="1:5" ht="14" thickBot="1" x14ac:dyDescent="0.25">
      <c r="B16" s="27" t="s">
        <v>31</v>
      </c>
      <c r="C16" s="27" t="s">
        <v>32</v>
      </c>
      <c r="D16" s="29">
        <v>14250</v>
      </c>
      <c r="E16" s="29">
        <v>14250</v>
      </c>
    </row>
    <row r="19" spans="1:6" ht="14" thickBot="1" x14ac:dyDescent="0.25">
      <c r="A19" t="s">
        <v>24</v>
      </c>
    </row>
    <row r="20" spans="1:6" ht="14" thickBot="1" x14ac:dyDescent="0.25">
      <c r="B20" s="35" t="s">
        <v>20</v>
      </c>
      <c r="C20" s="35" t="s">
        <v>21</v>
      </c>
      <c r="D20" s="35" t="s">
        <v>22</v>
      </c>
      <c r="E20" s="35" t="s">
        <v>23</v>
      </c>
      <c r="F20" s="35" t="s">
        <v>25</v>
      </c>
    </row>
    <row r="21" spans="1:6" x14ac:dyDescent="0.2">
      <c r="B21" s="28" t="s">
        <v>33</v>
      </c>
      <c r="C21" s="28" t="s">
        <v>34</v>
      </c>
      <c r="D21" s="30">
        <v>0</v>
      </c>
      <c r="E21" s="30">
        <v>0</v>
      </c>
      <c r="F21" s="28" t="s">
        <v>35</v>
      </c>
    </row>
    <row r="22" spans="1:6" x14ac:dyDescent="0.2">
      <c r="B22" s="28" t="s">
        <v>36</v>
      </c>
      <c r="C22" s="28" t="s">
        <v>37</v>
      </c>
      <c r="D22" s="30">
        <v>0</v>
      </c>
      <c r="E22" s="30">
        <v>0</v>
      </c>
      <c r="F22" s="28" t="s">
        <v>35</v>
      </c>
    </row>
    <row r="23" spans="1:6" x14ac:dyDescent="0.2">
      <c r="B23" s="28" t="s">
        <v>38</v>
      </c>
      <c r="C23" s="28" t="s">
        <v>39</v>
      </c>
      <c r="D23" s="30">
        <v>10000</v>
      </c>
      <c r="E23" s="30">
        <v>10000</v>
      </c>
      <c r="F23" s="28" t="s">
        <v>35</v>
      </c>
    </row>
    <row r="24" spans="1:6" x14ac:dyDescent="0.2">
      <c r="B24" s="28" t="s">
        <v>40</v>
      </c>
      <c r="C24" s="28" t="s">
        <v>41</v>
      </c>
      <c r="D24" s="30">
        <v>0</v>
      </c>
      <c r="E24" s="30">
        <v>0</v>
      </c>
      <c r="F24" s="28" t="s">
        <v>35</v>
      </c>
    </row>
    <row r="25" spans="1:6" x14ac:dyDescent="0.2">
      <c r="B25" s="28" t="s">
        <v>42</v>
      </c>
      <c r="C25" s="28" t="s">
        <v>43</v>
      </c>
      <c r="D25" s="30">
        <v>5000</v>
      </c>
      <c r="E25" s="30">
        <v>5000</v>
      </c>
      <c r="F25" s="28" t="s">
        <v>35</v>
      </c>
    </row>
    <row r="26" spans="1:6" x14ac:dyDescent="0.2">
      <c r="B26" s="28" t="s">
        <v>44</v>
      </c>
      <c r="C26" s="28" t="s">
        <v>45</v>
      </c>
      <c r="D26" s="30">
        <v>10000</v>
      </c>
      <c r="E26" s="30">
        <v>10000</v>
      </c>
      <c r="F26" s="28" t="s">
        <v>35</v>
      </c>
    </row>
    <row r="27" spans="1:6" x14ac:dyDescent="0.2">
      <c r="B27" s="28" t="s">
        <v>46</v>
      </c>
      <c r="C27" s="28" t="s">
        <v>47</v>
      </c>
      <c r="D27" s="30">
        <v>0</v>
      </c>
      <c r="E27" s="30">
        <v>0</v>
      </c>
      <c r="F27" s="28" t="s">
        <v>35</v>
      </c>
    </row>
    <row r="28" spans="1:6" x14ac:dyDescent="0.2">
      <c r="B28" s="28" t="s">
        <v>48</v>
      </c>
      <c r="C28" s="28" t="s">
        <v>49</v>
      </c>
      <c r="D28" s="30">
        <v>0</v>
      </c>
      <c r="E28" s="30">
        <v>0</v>
      </c>
      <c r="F28" s="28" t="s">
        <v>35</v>
      </c>
    </row>
    <row r="29" spans="1:6" x14ac:dyDescent="0.2">
      <c r="B29" s="28" t="s">
        <v>50</v>
      </c>
      <c r="C29" s="28" t="s">
        <v>51</v>
      </c>
      <c r="D29" s="30">
        <v>3000</v>
      </c>
      <c r="E29" s="30">
        <v>3000</v>
      </c>
      <c r="F29" s="28" t="s">
        <v>35</v>
      </c>
    </row>
    <row r="30" spans="1:6" x14ac:dyDescent="0.2">
      <c r="B30" s="28" t="s">
        <v>52</v>
      </c>
      <c r="C30" s="28" t="s">
        <v>53</v>
      </c>
      <c r="D30" s="30">
        <v>0</v>
      </c>
      <c r="E30" s="30">
        <v>0</v>
      </c>
      <c r="F30" s="28" t="s">
        <v>35</v>
      </c>
    </row>
    <row r="31" spans="1:6" x14ac:dyDescent="0.2">
      <c r="B31" s="28" t="s">
        <v>54</v>
      </c>
      <c r="C31" s="28" t="s">
        <v>55</v>
      </c>
      <c r="D31" s="30">
        <v>2000</v>
      </c>
      <c r="E31" s="30">
        <v>2000</v>
      </c>
      <c r="F31" s="28" t="s">
        <v>35</v>
      </c>
    </row>
    <row r="32" spans="1:6" ht="14" thickBot="1" x14ac:dyDescent="0.25">
      <c r="B32" s="27" t="s">
        <v>56</v>
      </c>
      <c r="C32" s="27" t="s">
        <v>57</v>
      </c>
      <c r="D32" s="31">
        <v>10000</v>
      </c>
      <c r="E32" s="31">
        <v>10000</v>
      </c>
      <c r="F32" s="27" t="s">
        <v>35</v>
      </c>
    </row>
    <row r="35" spans="1:7" ht="14" thickBot="1" x14ac:dyDescent="0.25">
      <c r="A35" t="s">
        <v>26</v>
      </c>
    </row>
    <row r="36" spans="1:7" ht="14" thickBot="1" x14ac:dyDescent="0.25">
      <c r="B36" s="35" t="s">
        <v>20</v>
      </c>
      <c r="C36" s="35" t="s">
        <v>21</v>
      </c>
      <c r="D36" s="35" t="s">
        <v>27</v>
      </c>
      <c r="E36" s="35" t="s">
        <v>28</v>
      </c>
      <c r="F36" s="35" t="s">
        <v>29</v>
      </c>
      <c r="G36" s="35" t="s">
        <v>30</v>
      </c>
    </row>
    <row r="37" spans="1:7" x14ac:dyDescent="0.2">
      <c r="B37" s="28" t="s">
        <v>58</v>
      </c>
      <c r="C37" s="28" t="s">
        <v>59</v>
      </c>
      <c r="D37" s="32">
        <v>8000</v>
      </c>
      <c r="E37" s="28" t="s">
        <v>60</v>
      </c>
      <c r="F37" s="28" t="s">
        <v>61</v>
      </c>
      <c r="G37" s="28">
        <v>0</v>
      </c>
    </row>
    <row r="38" spans="1:7" x14ac:dyDescent="0.2">
      <c r="B38" s="28" t="s">
        <v>62</v>
      </c>
      <c r="C38" s="28" t="s">
        <v>63</v>
      </c>
      <c r="D38" s="32">
        <v>10000</v>
      </c>
      <c r="E38" s="28" t="s">
        <v>64</v>
      </c>
      <c r="F38" s="28" t="s">
        <v>61</v>
      </c>
      <c r="G38" s="28">
        <v>0</v>
      </c>
    </row>
    <row r="39" spans="1:7" x14ac:dyDescent="0.2">
      <c r="B39" s="28" t="s">
        <v>65</v>
      </c>
      <c r="C39" s="28" t="s">
        <v>66</v>
      </c>
      <c r="D39" s="32">
        <v>12000</v>
      </c>
      <c r="E39" s="28" t="s">
        <v>67</v>
      </c>
      <c r="F39" s="28" t="s">
        <v>61</v>
      </c>
      <c r="G39" s="28">
        <v>0</v>
      </c>
    </row>
    <row r="40" spans="1:7" x14ac:dyDescent="0.2">
      <c r="B40" s="28" t="s">
        <v>68</v>
      </c>
      <c r="C40" s="28" t="s">
        <v>69</v>
      </c>
      <c r="D40" s="32">
        <v>10000</v>
      </c>
      <c r="E40" s="28" t="s">
        <v>70</v>
      </c>
      <c r="F40" s="28" t="s">
        <v>61</v>
      </c>
      <c r="G40" s="28">
        <v>0</v>
      </c>
    </row>
    <row r="41" spans="1:7" x14ac:dyDescent="0.2">
      <c r="B41" s="28" t="s">
        <v>71</v>
      </c>
      <c r="C41" s="28" t="s">
        <v>72</v>
      </c>
      <c r="D41" s="32">
        <v>10000</v>
      </c>
      <c r="E41" s="28" t="s">
        <v>73</v>
      </c>
      <c r="F41" s="28" t="s">
        <v>61</v>
      </c>
      <c r="G41" s="28">
        <v>0</v>
      </c>
    </row>
    <row r="42" spans="1:7" x14ac:dyDescent="0.2">
      <c r="B42" s="28" t="s">
        <v>74</v>
      </c>
      <c r="C42" s="28" t="s">
        <v>75</v>
      </c>
      <c r="D42" s="32">
        <v>15000</v>
      </c>
      <c r="E42" s="28" t="s">
        <v>76</v>
      </c>
      <c r="F42" s="28" t="s">
        <v>61</v>
      </c>
      <c r="G42" s="28">
        <v>0</v>
      </c>
    </row>
    <row r="43" spans="1:7" ht="14" thickBot="1" x14ac:dyDescent="0.25">
      <c r="B43" s="27" t="s">
        <v>77</v>
      </c>
      <c r="C43" s="27" t="s">
        <v>78</v>
      </c>
      <c r="D43" s="29">
        <v>15000</v>
      </c>
      <c r="E43" s="27" t="s">
        <v>79</v>
      </c>
      <c r="F43" s="27" t="s">
        <v>61</v>
      </c>
      <c r="G43" s="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DD862-F987-4D4E-BBED-EEB1B892A331}">
  <dimension ref="A1:H31"/>
  <sheetViews>
    <sheetView showGridLines="0" workbookViewId="0">
      <selection sqref="A1:A3"/>
    </sheetView>
  </sheetViews>
  <sheetFormatPr baseColWidth="10" defaultRowHeight="13" x14ac:dyDescent="0.2"/>
  <cols>
    <col min="1" max="1" width="2.33203125" customWidth="1"/>
    <col min="2" max="2" width="6.1640625" bestFit="1" customWidth="1"/>
    <col min="3" max="3" width="10.5" bestFit="1" customWidth="1"/>
    <col min="4" max="4" width="6.1640625" bestFit="1" customWidth="1"/>
    <col min="5" max="5" width="7.5" bestFit="1" customWidth="1"/>
    <col min="6" max="6" width="9.1640625" bestFit="1" customWidth="1"/>
    <col min="7" max="8" width="8.1640625" bestFit="1" customWidth="1"/>
  </cols>
  <sheetData>
    <row r="1" spans="1:8" x14ac:dyDescent="0.2">
      <c r="A1" s="34" t="s">
        <v>137</v>
      </c>
    </row>
    <row r="2" spans="1:8" x14ac:dyDescent="0.2">
      <c r="A2" s="34" t="s">
        <v>98</v>
      </c>
    </row>
    <row r="3" spans="1:8" x14ac:dyDescent="0.2">
      <c r="A3" s="34" t="s">
        <v>159</v>
      </c>
    </row>
    <row r="6" spans="1:8" ht="14" thickBot="1" x14ac:dyDescent="0.25">
      <c r="A6" t="s">
        <v>24</v>
      </c>
    </row>
    <row r="7" spans="1:8" x14ac:dyDescent="0.2">
      <c r="B7" s="36"/>
      <c r="C7" s="36"/>
      <c r="D7" s="36" t="s">
        <v>138</v>
      </c>
      <c r="E7" s="36" t="s">
        <v>140</v>
      </c>
      <c r="F7" s="36" t="s">
        <v>13</v>
      </c>
      <c r="G7" s="36" t="s">
        <v>143</v>
      </c>
      <c r="H7" s="36" t="s">
        <v>143</v>
      </c>
    </row>
    <row r="8" spans="1:8" ht="14" thickBot="1" x14ac:dyDescent="0.25">
      <c r="B8" s="37" t="s">
        <v>20</v>
      </c>
      <c r="C8" s="37" t="s">
        <v>21</v>
      </c>
      <c r="D8" s="37" t="s">
        <v>139</v>
      </c>
      <c r="E8" s="37" t="s">
        <v>141</v>
      </c>
      <c r="F8" s="37" t="s">
        <v>142</v>
      </c>
      <c r="G8" s="37" t="s">
        <v>144</v>
      </c>
      <c r="H8" s="37" t="s">
        <v>145</v>
      </c>
    </row>
    <row r="9" spans="1:8" x14ac:dyDescent="0.2">
      <c r="B9" s="28" t="s">
        <v>33</v>
      </c>
      <c r="C9" s="28" t="s">
        <v>34</v>
      </c>
      <c r="D9" s="28">
        <v>0</v>
      </c>
      <c r="E9" s="28">
        <v>0.27999999999999992</v>
      </c>
      <c r="F9" s="28">
        <v>0.6</v>
      </c>
      <c r="G9" s="28">
        <v>1E+30</v>
      </c>
      <c r="H9" s="28">
        <v>0.27999999999999992</v>
      </c>
    </row>
    <row r="10" spans="1:8" x14ac:dyDescent="0.2">
      <c r="B10" s="28" t="s">
        <v>36</v>
      </c>
      <c r="C10" s="28" t="s">
        <v>37</v>
      </c>
      <c r="D10" s="28">
        <v>0</v>
      </c>
      <c r="E10" s="28">
        <v>0.30000000000000016</v>
      </c>
      <c r="F10" s="28">
        <v>0.56000000000000016</v>
      </c>
      <c r="G10" s="28">
        <v>1E+30</v>
      </c>
      <c r="H10" s="28">
        <v>0.30000000000000016</v>
      </c>
    </row>
    <row r="11" spans="1:8" x14ac:dyDescent="0.2">
      <c r="B11" s="28" t="s">
        <v>38</v>
      </c>
      <c r="C11" s="28" t="s">
        <v>39</v>
      </c>
      <c r="D11" s="28">
        <v>10000</v>
      </c>
      <c r="E11" s="28">
        <v>0</v>
      </c>
      <c r="F11" s="28">
        <v>0.21999999999999997</v>
      </c>
      <c r="G11" s="28">
        <v>0.27999999999999992</v>
      </c>
      <c r="H11" s="28">
        <v>1E+30</v>
      </c>
    </row>
    <row r="12" spans="1:8" x14ac:dyDescent="0.2">
      <c r="B12" s="28" t="s">
        <v>40</v>
      </c>
      <c r="C12" s="28" t="s">
        <v>41</v>
      </c>
      <c r="D12" s="28">
        <v>0</v>
      </c>
      <c r="E12" s="28">
        <v>0.31000000000000005</v>
      </c>
      <c r="F12" s="28">
        <v>0.40000000000000013</v>
      </c>
      <c r="G12" s="28">
        <v>1E+30</v>
      </c>
      <c r="H12" s="28">
        <v>0.31000000000000005</v>
      </c>
    </row>
    <row r="13" spans="1:8" x14ac:dyDescent="0.2">
      <c r="B13" s="28" t="s">
        <v>42</v>
      </c>
      <c r="C13" s="28" t="s">
        <v>43</v>
      </c>
      <c r="D13" s="28">
        <v>5000</v>
      </c>
      <c r="E13" s="28">
        <v>0</v>
      </c>
      <c r="F13" s="28">
        <v>0.35999999999999988</v>
      </c>
      <c r="G13" s="28">
        <v>2.0000000000000018E-2</v>
      </c>
      <c r="H13" s="28">
        <v>9.0000000000000302E-2</v>
      </c>
    </row>
    <row r="14" spans="1:8" x14ac:dyDescent="0.2">
      <c r="B14" s="28" t="s">
        <v>44</v>
      </c>
      <c r="C14" s="28" t="s">
        <v>45</v>
      </c>
      <c r="D14" s="28">
        <v>10000</v>
      </c>
      <c r="E14" s="28">
        <v>0</v>
      </c>
      <c r="F14" s="28">
        <v>0.29999999999999982</v>
      </c>
      <c r="G14" s="28">
        <v>9.0000000000000302E-2</v>
      </c>
      <c r="H14" s="28">
        <v>1E+30</v>
      </c>
    </row>
    <row r="15" spans="1:8" x14ac:dyDescent="0.2">
      <c r="B15" s="28" t="s">
        <v>46</v>
      </c>
      <c r="C15" s="28" t="s">
        <v>47</v>
      </c>
      <c r="D15" s="28">
        <v>0</v>
      </c>
      <c r="E15" s="28">
        <v>2.0000000000000018E-2</v>
      </c>
      <c r="F15" s="28">
        <v>0.2799999999999998</v>
      </c>
      <c r="G15" s="28">
        <v>1E+30</v>
      </c>
      <c r="H15" s="28">
        <v>2.0000000000000018E-2</v>
      </c>
    </row>
    <row r="16" spans="1:8" x14ac:dyDescent="0.2">
      <c r="B16" s="28" t="s">
        <v>48</v>
      </c>
      <c r="C16" s="28" t="s">
        <v>49</v>
      </c>
      <c r="D16" s="28">
        <v>0</v>
      </c>
      <c r="E16" s="28">
        <v>0.45000000000000018</v>
      </c>
      <c r="F16" s="28">
        <v>0.58000000000000007</v>
      </c>
      <c r="G16" s="28">
        <v>1E+30</v>
      </c>
      <c r="H16" s="28">
        <v>0.45000000000000018</v>
      </c>
    </row>
    <row r="17" spans="1:8" x14ac:dyDescent="0.2">
      <c r="B17" s="28" t="s">
        <v>50</v>
      </c>
      <c r="C17" s="28" t="s">
        <v>51</v>
      </c>
      <c r="D17" s="28">
        <v>3000</v>
      </c>
      <c r="E17" s="28">
        <v>0</v>
      </c>
      <c r="F17" s="28">
        <v>0.64999999999999991</v>
      </c>
      <c r="G17" s="28">
        <v>9.0000000000000302E-2</v>
      </c>
      <c r="H17" s="28">
        <v>2.0000000000000018E-2</v>
      </c>
    </row>
    <row r="18" spans="1:8" x14ac:dyDescent="0.2">
      <c r="B18" s="28" t="s">
        <v>52</v>
      </c>
      <c r="C18" s="28" t="s">
        <v>53</v>
      </c>
      <c r="D18" s="28">
        <v>0</v>
      </c>
      <c r="E18" s="28">
        <v>9.0000000000000302E-2</v>
      </c>
      <c r="F18" s="28">
        <v>0.68000000000000016</v>
      </c>
      <c r="G18" s="28">
        <v>1E+30</v>
      </c>
      <c r="H18" s="28">
        <v>9.0000000000000302E-2</v>
      </c>
    </row>
    <row r="19" spans="1:8" x14ac:dyDescent="0.2">
      <c r="B19" s="28" t="s">
        <v>54</v>
      </c>
      <c r="C19" s="28" t="s">
        <v>55</v>
      </c>
      <c r="D19" s="28">
        <v>2000</v>
      </c>
      <c r="E19" s="28">
        <v>0</v>
      </c>
      <c r="F19" s="28">
        <v>0.54999999999999982</v>
      </c>
      <c r="G19" s="28">
        <v>2.0000000000000018E-2</v>
      </c>
      <c r="H19" s="28">
        <v>0.27999999999999992</v>
      </c>
    </row>
    <row r="20" spans="1:8" ht="14" thickBot="1" x14ac:dyDescent="0.25">
      <c r="B20" s="27" t="s">
        <v>56</v>
      </c>
      <c r="C20" s="27" t="s">
        <v>57</v>
      </c>
      <c r="D20" s="27">
        <v>10000</v>
      </c>
      <c r="E20" s="27">
        <v>0</v>
      </c>
      <c r="F20" s="27">
        <v>0.41999999999999993</v>
      </c>
      <c r="G20" s="27">
        <v>0.31000000000000005</v>
      </c>
      <c r="H20" s="27">
        <v>1E+30</v>
      </c>
    </row>
    <row r="22" spans="1:8" ht="14" thickBot="1" x14ac:dyDescent="0.25">
      <c r="A22" t="s">
        <v>26</v>
      </c>
    </row>
    <row r="23" spans="1:8" x14ac:dyDescent="0.2">
      <c r="B23" s="36"/>
      <c r="C23" s="36"/>
      <c r="D23" s="36" t="s">
        <v>138</v>
      </c>
      <c r="E23" s="36" t="s">
        <v>146</v>
      </c>
      <c r="F23" s="36" t="s">
        <v>148</v>
      </c>
      <c r="G23" s="36" t="s">
        <v>143</v>
      </c>
      <c r="H23" s="36" t="s">
        <v>143</v>
      </c>
    </row>
    <row r="24" spans="1:8" ht="14" thickBot="1" x14ac:dyDescent="0.25">
      <c r="B24" s="37" t="s">
        <v>20</v>
      </c>
      <c r="C24" s="37" t="s">
        <v>21</v>
      </c>
      <c r="D24" s="37" t="s">
        <v>139</v>
      </c>
      <c r="E24" s="37" t="s">
        <v>147</v>
      </c>
      <c r="F24" s="37" t="s">
        <v>149</v>
      </c>
      <c r="G24" s="37" t="s">
        <v>144</v>
      </c>
      <c r="H24" s="37" t="s">
        <v>145</v>
      </c>
    </row>
    <row r="25" spans="1:8" x14ac:dyDescent="0.2">
      <c r="B25" s="28" t="s">
        <v>58</v>
      </c>
      <c r="C25" s="28" t="s">
        <v>59</v>
      </c>
      <c r="D25" s="28">
        <v>8000</v>
      </c>
      <c r="E25" s="28">
        <v>0.64999999999999991</v>
      </c>
      <c r="F25" s="28">
        <v>8000</v>
      </c>
      <c r="G25" s="28">
        <v>0</v>
      </c>
      <c r="H25" s="28">
        <v>3000</v>
      </c>
    </row>
    <row r="26" spans="1:8" x14ac:dyDescent="0.2">
      <c r="B26" s="28" t="s">
        <v>62</v>
      </c>
      <c r="C26" s="28" t="s">
        <v>63</v>
      </c>
      <c r="D26" s="28">
        <v>10000</v>
      </c>
      <c r="E26" s="28">
        <v>0.58999999999999986</v>
      </c>
      <c r="F26" s="28">
        <v>10000</v>
      </c>
      <c r="G26" s="28">
        <v>0</v>
      </c>
      <c r="H26" s="28">
        <v>3000</v>
      </c>
    </row>
    <row r="27" spans="1:8" x14ac:dyDescent="0.2">
      <c r="B27" s="28" t="s">
        <v>65</v>
      </c>
      <c r="C27" s="28" t="s">
        <v>66</v>
      </c>
      <c r="D27" s="28">
        <v>12000</v>
      </c>
      <c r="E27" s="28">
        <v>0.54999999999999982</v>
      </c>
      <c r="F27" s="28">
        <v>12000</v>
      </c>
      <c r="G27" s="28">
        <v>0</v>
      </c>
      <c r="H27" s="28">
        <v>2000</v>
      </c>
    </row>
    <row r="28" spans="1:8" x14ac:dyDescent="0.2">
      <c r="B28" s="28" t="s">
        <v>68</v>
      </c>
      <c r="C28" s="28" t="s">
        <v>69</v>
      </c>
      <c r="D28" s="28">
        <v>10000</v>
      </c>
      <c r="E28" s="28">
        <v>0.41999999999999993</v>
      </c>
      <c r="F28" s="28">
        <v>10000</v>
      </c>
      <c r="G28" s="28">
        <v>0</v>
      </c>
      <c r="H28" s="28">
        <v>10000</v>
      </c>
    </row>
    <row r="29" spans="1:8" x14ac:dyDescent="0.2">
      <c r="B29" s="28" t="s">
        <v>71</v>
      </c>
      <c r="C29" s="28" t="s">
        <v>72</v>
      </c>
      <c r="D29" s="28">
        <v>10000</v>
      </c>
      <c r="E29" s="28">
        <v>-0.32999999999999985</v>
      </c>
      <c r="F29" s="28">
        <v>10000</v>
      </c>
      <c r="G29" s="28">
        <v>2000</v>
      </c>
      <c r="H29" s="28">
        <v>0</v>
      </c>
    </row>
    <row r="30" spans="1:8" x14ac:dyDescent="0.2">
      <c r="B30" s="28" t="s">
        <v>74</v>
      </c>
      <c r="C30" s="28" t="s">
        <v>75</v>
      </c>
      <c r="D30" s="28">
        <v>15000</v>
      </c>
      <c r="E30" s="28">
        <v>-0.29000000000000004</v>
      </c>
      <c r="F30" s="28">
        <v>15000</v>
      </c>
      <c r="G30" s="28">
        <v>3000</v>
      </c>
      <c r="H30" s="28">
        <v>0</v>
      </c>
    </row>
    <row r="31" spans="1:8" ht="14" thickBot="1" x14ac:dyDescent="0.25">
      <c r="B31" s="27" t="s">
        <v>77</v>
      </c>
      <c r="C31" s="27" t="s">
        <v>78</v>
      </c>
      <c r="D31" s="27">
        <v>15000</v>
      </c>
      <c r="E31" s="27">
        <v>0</v>
      </c>
      <c r="F31" s="27">
        <v>15000</v>
      </c>
      <c r="G31" s="27">
        <v>1E+30</v>
      </c>
      <c r="H31" s="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61A69-DDA5-9B40-A1F7-B4E8A77CFADF}">
  <dimension ref="A1:J24"/>
  <sheetViews>
    <sheetView showGridLines="0" workbookViewId="0">
      <selection sqref="A1:A3"/>
    </sheetView>
  </sheetViews>
  <sheetFormatPr baseColWidth="10" defaultRowHeight="13" x14ac:dyDescent="0.2"/>
  <cols>
    <col min="1" max="1" width="2.33203125" customWidth="1"/>
    <col min="2" max="2" width="6.1640625" bestFit="1" customWidth="1"/>
    <col min="3" max="3" width="11.33203125" bestFit="1" customWidth="1"/>
    <col min="4" max="4" width="8" bestFit="1" customWidth="1"/>
    <col min="5" max="5" width="2.33203125" customWidth="1"/>
    <col min="6" max="6" width="5.6640625" bestFit="1" customWidth="1"/>
    <col min="7" max="7" width="8.1640625" bestFit="1" customWidth="1"/>
    <col min="8" max="8" width="2.33203125" customWidth="1"/>
    <col min="9" max="9" width="5.6640625" bestFit="1" customWidth="1"/>
    <col min="10" max="10" width="8.1640625" bestFit="1" customWidth="1"/>
  </cols>
  <sheetData>
    <row r="1" spans="1:10" x14ac:dyDescent="0.2">
      <c r="A1" s="34" t="s">
        <v>150</v>
      </c>
    </row>
    <row r="2" spans="1:10" x14ac:dyDescent="0.2">
      <c r="A2" s="34" t="s">
        <v>98</v>
      </c>
    </row>
    <row r="3" spans="1:10" x14ac:dyDescent="0.2">
      <c r="A3" s="34" t="s">
        <v>159</v>
      </c>
    </row>
    <row r="5" spans="1:10" ht="14" thickBot="1" x14ac:dyDescent="0.25"/>
    <row r="6" spans="1:10" x14ac:dyDescent="0.2">
      <c r="B6" s="36"/>
      <c r="C6" s="36" t="s">
        <v>13</v>
      </c>
      <c r="D6" s="36"/>
    </row>
    <row r="7" spans="1:10" ht="14" thickBot="1" x14ac:dyDescent="0.25">
      <c r="B7" s="37" t="s">
        <v>20</v>
      </c>
      <c r="C7" s="37" t="s">
        <v>21</v>
      </c>
      <c r="D7" s="37" t="s">
        <v>139</v>
      </c>
    </row>
    <row r="8" spans="1:10" ht="14" thickBot="1" x14ac:dyDescent="0.25">
      <c r="B8" s="27" t="s">
        <v>31</v>
      </c>
      <c r="C8" s="27" t="s">
        <v>32</v>
      </c>
      <c r="D8" s="29">
        <v>14250</v>
      </c>
    </row>
    <row r="10" spans="1:10" ht="14" thickBot="1" x14ac:dyDescent="0.25"/>
    <row r="11" spans="1:10" x14ac:dyDescent="0.2">
      <c r="B11" s="36"/>
      <c r="C11" s="36" t="s">
        <v>151</v>
      </c>
      <c r="D11" s="36"/>
      <c r="F11" s="36" t="s">
        <v>152</v>
      </c>
      <c r="G11" s="36" t="s">
        <v>13</v>
      </c>
      <c r="I11" s="36" t="s">
        <v>155</v>
      </c>
      <c r="J11" s="36" t="s">
        <v>13</v>
      </c>
    </row>
    <row r="12" spans="1:10" ht="14" thickBot="1" x14ac:dyDescent="0.25">
      <c r="B12" s="37" t="s">
        <v>20</v>
      </c>
      <c r="C12" s="37" t="s">
        <v>21</v>
      </c>
      <c r="D12" s="37" t="s">
        <v>139</v>
      </c>
      <c r="F12" s="37" t="s">
        <v>153</v>
      </c>
      <c r="G12" s="37" t="s">
        <v>154</v>
      </c>
      <c r="I12" s="37" t="s">
        <v>153</v>
      </c>
      <c r="J12" s="37" t="s">
        <v>154</v>
      </c>
    </row>
    <row r="13" spans="1:10" x14ac:dyDescent="0.2">
      <c r="B13" s="28" t="s">
        <v>33</v>
      </c>
      <c r="C13" s="28" t="s">
        <v>34</v>
      </c>
      <c r="D13" s="30">
        <v>0</v>
      </c>
      <c r="F13" s="30">
        <v>0</v>
      </c>
      <c r="G13" s="32">
        <v>85</v>
      </c>
      <c r="I13" s="30">
        <v>250</v>
      </c>
      <c r="J13" s="32">
        <v>18835</v>
      </c>
    </row>
    <row r="14" spans="1:10" x14ac:dyDescent="0.2">
      <c r="B14" s="28" t="s">
        <v>36</v>
      </c>
      <c r="C14" s="28" t="s">
        <v>37</v>
      </c>
      <c r="D14" s="30">
        <v>0</v>
      </c>
      <c r="F14" s="30">
        <v>0</v>
      </c>
      <c r="G14" s="32">
        <v>110</v>
      </c>
      <c r="I14" s="30">
        <v>398.5</v>
      </c>
      <c r="J14" s="32">
        <v>20035</v>
      </c>
    </row>
    <row r="15" spans="1:10" x14ac:dyDescent="0.2">
      <c r="B15" s="28" t="s">
        <v>38</v>
      </c>
      <c r="C15" s="28" t="s">
        <v>39</v>
      </c>
      <c r="D15" s="30">
        <v>10000</v>
      </c>
      <c r="F15" s="30">
        <v>0</v>
      </c>
      <c r="G15" s="32">
        <v>125</v>
      </c>
      <c r="I15" s="30">
        <v>597</v>
      </c>
      <c r="J15" s="32">
        <v>21020</v>
      </c>
    </row>
    <row r="16" spans="1:10" x14ac:dyDescent="0.2">
      <c r="B16" s="28" t="s">
        <v>40</v>
      </c>
      <c r="C16" s="28" t="s">
        <v>41</v>
      </c>
      <c r="D16" s="30">
        <v>0</v>
      </c>
      <c r="F16" s="30"/>
      <c r="G16" s="32"/>
      <c r="I16" s="30"/>
      <c r="J16" s="32"/>
    </row>
    <row r="17" spans="2:10" x14ac:dyDescent="0.2">
      <c r="B17" s="28" t="s">
        <v>42</v>
      </c>
      <c r="C17" s="28" t="s">
        <v>43</v>
      </c>
      <c r="D17" s="30">
        <v>5000</v>
      </c>
      <c r="F17" s="30"/>
      <c r="G17" s="32"/>
      <c r="I17" s="30"/>
      <c r="J17" s="32"/>
    </row>
    <row r="18" spans="2:10" x14ac:dyDescent="0.2">
      <c r="B18" s="28" t="s">
        <v>44</v>
      </c>
      <c r="C18" s="28" t="s">
        <v>45</v>
      </c>
      <c r="D18" s="30">
        <v>10000</v>
      </c>
      <c r="F18" s="30"/>
      <c r="G18" s="32"/>
      <c r="I18" s="30"/>
      <c r="J18" s="32"/>
    </row>
    <row r="19" spans="2:10" x14ac:dyDescent="0.2">
      <c r="B19" s="28" t="s">
        <v>46</v>
      </c>
      <c r="C19" s="28" t="s">
        <v>47</v>
      </c>
      <c r="D19" s="30">
        <v>0</v>
      </c>
      <c r="F19" s="30"/>
      <c r="G19" s="32"/>
      <c r="I19" s="30"/>
      <c r="J19" s="32"/>
    </row>
    <row r="20" spans="2:10" x14ac:dyDescent="0.2">
      <c r="B20" s="28" t="s">
        <v>48</v>
      </c>
      <c r="C20" s="28" t="s">
        <v>49</v>
      </c>
      <c r="D20" s="30">
        <v>0</v>
      </c>
      <c r="F20" s="30"/>
      <c r="G20" s="32"/>
      <c r="I20" s="30"/>
      <c r="J20" s="32"/>
    </row>
    <row r="21" spans="2:10" x14ac:dyDescent="0.2">
      <c r="B21" s="28" t="s">
        <v>50</v>
      </c>
      <c r="C21" s="28" t="s">
        <v>51</v>
      </c>
      <c r="D21" s="30">
        <v>3000</v>
      </c>
      <c r="F21" s="30"/>
      <c r="G21" s="32"/>
      <c r="I21" s="30"/>
      <c r="J21" s="32"/>
    </row>
    <row r="22" spans="2:10" x14ac:dyDescent="0.2">
      <c r="B22" s="28" t="s">
        <v>52</v>
      </c>
      <c r="C22" s="28" t="s">
        <v>53</v>
      </c>
      <c r="D22" s="30">
        <v>0</v>
      </c>
      <c r="F22" s="30"/>
      <c r="G22" s="32"/>
      <c r="I22" s="30"/>
      <c r="J22" s="32"/>
    </row>
    <row r="23" spans="2:10" x14ac:dyDescent="0.2">
      <c r="B23" s="28" t="s">
        <v>54</v>
      </c>
      <c r="C23" s="28" t="s">
        <v>55</v>
      </c>
      <c r="D23" s="30">
        <v>2000</v>
      </c>
      <c r="F23" s="30"/>
      <c r="G23" s="32"/>
      <c r="I23" s="30"/>
      <c r="J23" s="32"/>
    </row>
    <row r="24" spans="2:10" ht="14" thickBot="1" x14ac:dyDescent="0.25">
      <c r="B24" s="27" t="s">
        <v>56</v>
      </c>
      <c r="C24" s="27" t="s">
        <v>57</v>
      </c>
      <c r="D24" s="31">
        <v>10000</v>
      </c>
      <c r="F24" s="31"/>
      <c r="G24" s="29"/>
      <c r="I24" s="31"/>
      <c r="J24" s="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FE1A4-5C11-3D40-A2AE-11A0A40C6984}">
  <dimension ref="A1:G55"/>
  <sheetViews>
    <sheetView showGridLines="0" workbookViewId="0"/>
  </sheetViews>
  <sheetFormatPr baseColWidth="10" defaultRowHeight="13" x14ac:dyDescent="0.2"/>
  <cols>
    <col min="1" max="1" width="2.33203125" customWidth="1"/>
    <col min="2" max="2" width="6.1640625" bestFit="1" customWidth="1"/>
    <col min="3" max="3" width="11.5" bestFit="1" customWidth="1"/>
    <col min="4" max="4" width="11.1640625" bestFit="1" customWidth="1"/>
    <col min="5" max="5" width="13.1640625" bestFit="1" customWidth="1"/>
    <col min="6" max="6" width="9.1640625" bestFit="1" customWidth="1"/>
    <col min="7" max="7" width="5.1640625" bestFit="1" customWidth="1"/>
  </cols>
  <sheetData>
    <row r="1" spans="1:5" x14ac:dyDescent="0.2">
      <c r="A1" s="34" t="s">
        <v>97</v>
      </c>
    </row>
    <row r="2" spans="1:5" x14ac:dyDescent="0.2">
      <c r="A2" s="34" t="s">
        <v>98</v>
      </c>
    </row>
    <row r="3" spans="1:5" x14ac:dyDescent="0.2">
      <c r="A3" s="34" t="s">
        <v>160</v>
      </c>
    </row>
    <row r="4" spans="1:5" x14ac:dyDescent="0.2">
      <c r="A4" s="34" t="s">
        <v>99</v>
      </c>
    </row>
    <row r="5" spans="1:5" x14ac:dyDescent="0.2">
      <c r="A5" s="34" t="s">
        <v>15</v>
      </c>
    </row>
    <row r="6" spans="1:5" x14ac:dyDescent="0.2">
      <c r="A6" s="34"/>
      <c r="B6" t="s">
        <v>16</v>
      </c>
    </row>
    <row r="7" spans="1:5" x14ac:dyDescent="0.2">
      <c r="A7" s="34"/>
      <c r="B7" t="s">
        <v>161</v>
      </c>
    </row>
    <row r="8" spans="1:5" x14ac:dyDescent="0.2">
      <c r="A8" s="34"/>
      <c r="B8" t="s">
        <v>162</v>
      </c>
    </row>
    <row r="9" spans="1:5" x14ac:dyDescent="0.2">
      <c r="A9" s="34" t="s">
        <v>17</v>
      </c>
    </row>
    <row r="10" spans="1:5" x14ac:dyDescent="0.2">
      <c r="B10" t="s">
        <v>100</v>
      </c>
    </row>
    <row r="11" spans="1:5" x14ac:dyDescent="0.2">
      <c r="B11" t="s">
        <v>18</v>
      </c>
    </row>
    <row r="14" spans="1:5" ht="14" thickBot="1" x14ac:dyDescent="0.25">
      <c r="A14" t="s">
        <v>19</v>
      </c>
    </row>
    <row r="15" spans="1:5" ht="14" thickBot="1" x14ac:dyDescent="0.25">
      <c r="B15" s="35" t="s">
        <v>20</v>
      </c>
      <c r="C15" s="35" t="s">
        <v>21</v>
      </c>
      <c r="D15" s="35" t="s">
        <v>22</v>
      </c>
      <c r="E15" s="35" t="s">
        <v>23</v>
      </c>
    </row>
    <row r="16" spans="1:5" ht="14" thickBot="1" x14ac:dyDescent="0.25">
      <c r="B16" s="27" t="s">
        <v>31</v>
      </c>
      <c r="C16" s="27" t="s">
        <v>32</v>
      </c>
      <c r="D16" s="29">
        <v>14250</v>
      </c>
      <c r="E16" s="29">
        <v>17730</v>
      </c>
    </row>
    <row r="19" spans="1:6" ht="14" thickBot="1" x14ac:dyDescent="0.25">
      <c r="A19" t="s">
        <v>24</v>
      </c>
    </row>
    <row r="20" spans="1:6" ht="14" thickBot="1" x14ac:dyDescent="0.25">
      <c r="B20" s="35" t="s">
        <v>20</v>
      </c>
      <c r="C20" s="35" t="s">
        <v>21</v>
      </c>
      <c r="D20" s="35" t="s">
        <v>22</v>
      </c>
      <c r="E20" s="35" t="s">
        <v>23</v>
      </c>
      <c r="F20" s="35" t="s">
        <v>25</v>
      </c>
    </row>
    <row r="21" spans="1:6" x14ac:dyDescent="0.2">
      <c r="B21" s="28" t="s">
        <v>33</v>
      </c>
      <c r="C21" s="28" t="s">
        <v>34</v>
      </c>
      <c r="D21" s="30">
        <v>0</v>
      </c>
      <c r="E21" s="30">
        <v>2000</v>
      </c>
      <c r="F21" s="28" t="s">
        <v>35</v>
      </c>
    </row>
    <row r="22" spans="1:6" x14ac:dyDescent="0.2">
      <c r="B22" s="28" t="s">
        <v>36</v>
      </c>
      <c r="C22" s="28" t="s">
        <v>37</v>
      </c>
      <c r="D22" s="30">
        <v>0</v>
      </c>
      <c r="E22" s="30">
        <v>2000</v>
      </c>
      <c r="F22" s="28" t="s">
        <v>35</v>
      </c>
    </row>
    <row r="23" spans="1:6" x14ac:dyDescent="0.2">
      <c r="B23" s="28" t="s">
        <v>38</v>
      </c>
      <c r="C23" s="28" t="s">
        <v>39</v>
      </c>
      <c r="D23" s="30">
        <v>10000</v>
      </c>
      <c r="E23" s="30">
        <v>4000</v>
      </c>
      <c r="F23" s="28" t="s">
        <v>35</v>
      </c>
    </row>
    <row r="24" spans="1:6" x14ac:dyDescent="0.2">
      <c r="B24" s="28" t="s">
        <v>40</v>
      </c>
      <c r="C24" s="28" t="s">
        <v>41</v>
      </c>
      <c r="D24" s="30">
        <v>0</v>
      </c>
      <c r="E24" s="30">
        <v>2000.0000000000005</v>
      </c>
      <c r="F24" s="28" t="s">
        <v>35</v>
      </c>
    </row>
    <row r="25" spans="1:6" x14ac:dyDescent="0.2">
      <c r="B25" s="28" t="s">
        <v>42</v>
      </c>
      <c r="C25" s="28" t="s">
        <v>43</v>
      </c>
      <c r="D25" s="30">
        <v>5000</v>
      </c>
      <c r="E25" s="30">
        <v>2999.9999999999995</v>
      </c>
      <c r="F25" s="28" t="s">
        <v>35</v>
      </c>
    </row>
    <row r="26" spans="1:6" x14ac:dyDescent="0.2">
      <c r="B26" s="28" t="s">
        <v>44</v>
      </c>
      <c r="C26" s="28" t="s">
        <v>45</v>
      </c>
      <c r="D26" s="30">
        <v>10000</v>
      </c>
      <c r="E26" s="30">
        <v>5000.0000000000009</v>
      </c>
      <c r="F26" s="28" t="s">
        <v>35</v>
      </c>
    </row>
    <row r="27" spans="1:6" x14ac:dyDescent="0.2">
      <c r="B27" s="28" t="s">
        <v>46</v>
      </c>
      <c r="C27" s="28" t="s">
        <v>47</v>
      </c>
      <c r="D27" s="30">
        <v>0</v>
      </c>
      <c r="E27" s="30">
        <v>3999.9999999999995</v>
      </c>
      <c r="F27" s="28" t="s">
        <v>35</v>
      </c>
    </row>
    <row r="28" spans="1:6" x14ac:dyDescent="0.2">
      <c r="B28" s="28" t="s">
        <v>48</v>
      </c>
      <c r="C28" s="28" t="s">
        <v>49</v>
      </c>
      <c r="D28" s="30">
        <v>0</v>
      </c>
      <c r="E28" s="30">
        <v>3000.0000000000018</v>
      </c>
      <c r="F28" s="28" t="s">
        <v>35</v>
      </c>
    </row>
    <row r="29" spans="1:6" x14ac:dyDescent="0.2">
      <c r="B29" s="28" t="s">
        <v>50</v>
      </c>
      <c r="C29" s="28" t="s">
        <v>51</v>
      </c>
      <c r="D29" s="30">
        <v>3000</v>
      </c>
      <c r="E29" s="30">
        <v>3000.0000000000005</v>
      </c>
      <c r="F29" s="28" t="s">
        <v>35</v>
      </c>
    </row>
    <row r="30" spans="1:6" x14ac:dyDescent="0.2">
      <c r="B30" s="28" t="s">
        <v>52</v>
      </c>
      <c r="C30" s="28" t="s">
        <v>53</v>
      </c>
      <c r="D30" s="30">
        <v>0</v>
      </c>
      <c r="E30" s="30">
        <v>3000</v>
      </c>
      <c r="F30" s="28" t="s">
        <v>35</v>
      </c>
    </row>
    <row r="31" spans="1:6" x14ac:dyDescent="0.2">
      <c r="B31" s="28" t="s">
        <v>54</v>
      </c>
      <c r="C31" s="28" t="s">
        <v>55</v>
      </c>
      <c r="D31" s="30">
        <v>2000</v>
      </c>
      <c r="E31" s="30">
        <v>4000.0000000000005</v>
      </c>
      <c r="F31" s="28" t="s">
        <v>35</v>
      </c>
    </row>
    <row r="32" spans="1:6" ht="14" thickBot="1" x14ac:dyDescent="0.25">
      <c r="B32" s="27" t="s">
        <v>56</v>
      </c>
      <c r="C32" s="27" t="s">
        <v>57</v>
      </c>
      <c r="D32" s="31">
        <v>10000</v>
      </c>
      <c r="E32" s="31">
        <v>4999.9999999999982</v>
      </c>
      <c r="F32" s="27" t="s">
        <v>35</v>
      </c>
    </row>
    <row r="35" spans="1:7" ht="14" thickBot="1" x14ac:dyDescent="0.25">
      <c r="A35" t="s">
        <v>26</v>
      </c>
    </row>
    <row r="36" spans="1:7" ht="14" thickBot="1" x14ac:dyDescent="0.25">
      <c r="B36" s="35" t="s">
        <v>20</v>
      </c>
      <c r="C36" s="35" t="s">
        <v>21</v>
      </c>
      <c r="D36" s="35" t="s">
        <v>27</v>
      </c>
      <c r="E36" s="35" t="s">
        <v>28</v>
      </c>
      <c r="F36" s="35" t="s">
        <v>29</v>
      </c>
      <c r="G36" s="35" t="s">
        <v>30</v>
      </c>
    </row>
    <row r="37" spans="1:7" x14ac:dyDescent="0.2">
      <c r="B37" s="28" t="s">
        <v>101</v>
      </c>
      <c r="C37" s="28" t="s">
        <v>102</v>
      </c>
      <c r="D37" s="30">
        <v>0</v>
      </c>
      <c r="E37" s="28" t="s">
        <v>103</v>
      </c>
      <c r="F37" s="28" t="s">
        <v>61</v>
      </c>
      <c r="G37" s="30">
        <v>0</v>
      </c>
    </row>
    <row r="38" spans="1:7" x14ac:dyDescent="0.2">
      <c r="B38" s="28" t="s">
        <v>104</v>
      </c>
      <c r="C38" s="28" t="s">
        <v>105</v>
      </c>
      <c r="D38" s="30">
        <v>0</v>
      </c>
      <c r="E38" s="28" t="s">
        <v>106</v>
      </c>
      <c r="F38" s="28" t="s">
        <v>61</v>
      </c>
      <c r="G38" s="30">
        <v>0</v>
      </c>
    </row>
    <row r="39" spans="1:7" x14ac:dyDescent="0.2">
      <c r="B39" s="28" t="s">
        <v>107</v>
      </c>
      <c r="C39" s="28" t="s">
        <v>108</v>
      </c>
      <c r="D39" s="30">
        <v>0</v>
      </c>
      <c r="E39" s="28" t="s">
        <v>109</v>
      </c>
      <c r="F39" s="28" t="s">
        <v>61</v>
      </c>
      <c r="G39" s="30">
        <v>0</v>
      </c>
    </row>
    <row r="40" spans="1:7" x14ac:dyDescent="0.2">
      <c r="B40" s="28" t="s">
        <v>110</v>
      </c>
      <c r="C40" s="28" t="s">
        <v>111</v>
      </c>
      <c r="D40" s="30">
        <v>0</v>
      </c>
      <c r="E40" s="28" t="s">
        <v>112</v>
      </c>
      <c r="F40" s="28" t="s">
        <v>61</v>
      </c>
      <c r="G40" s="30">
        <v>0</v>
      </c>
    </row>
    <row r="41" spans="1:7" x14ac:dyDescent="0.2">
      <c r="B41" s="28" t="s">
        <v>113</v>
      </c>
      <c r="C41" s="28" t="s">
        <v>114</v>
      </c>
      <c r="D41" s="30">
        <v>2000.0000000000005</v>
      </c>
      <c r="E41" s="28" t="s">
        <v>115</v>
      </c>
      <c r="F41" s="28" t="s">
        <v>83</v>
      </c>
      <c r="G41" s="30">
        <v>2000.0000000000005</v>
      </c>
    </row>
    <row r="42" spans="1:7" x14ac:dyDescent="0.2">
      <c r="B42" s="28" t="s">
        <v>116</v>
      </c>
      <c r="C42" s="28" t="s">
        <v>117</v>
      </c>
      <c r="D42" s="30">
        <v>0</v>
      </c>
      <c r="E42" s="28" t="s">
        <v>118</v>
      </c>
      <c r="F42" s="28" t="s">
        <v>61</v>
      </c>
      <c r="G42" s="30">
        <v>0</v>
      </c>
    </row>
    <row r="43" spans="1:7" x14ac:dyDescent="0.2">
      <c r="B43" s="28" t="s">
        <v>119</v>
      </c>
      <c r="C43" s="28" t="s">
        <v>120</v>
      </c>
      <c r="D43" s="30">
        <v>2000</v>
      </c>
      <c r="E43" s="28" t="s">
        <v>121</v>
      </c>
      <c r="F43" s="28" t="s">
        <v>83</v>
      </c>
      <c r="G43" s="30">
        <v>2000</v>
      </c>
    </row>
    <row r="44" spans="1:7" x14ac:dyDescent="0.2">
      <c r="B44" s="28" t="s">
        <v>122</v>
      </c>
      <c r="C44" s="28" t="s">
        <v>123</v>
      </c>
      <c r="D44" s="30">
        <v>999.99999999999909</v>
      </c>
      <c r="E44" s="28" t="s">
        <v>124</v>
      </c>
      <c r="F44" s="28" t="s">
        <v>83</v>
      </c>
      <c r="G44" s="30">
        <v>999.99999999999909</v>
      </c>
    </row>
    <row r="45" spans="1:7" x14ac:dyDescent="0.2">
      <c r="B45" s="28" t="s">
        <v>125</v>
      </c>
      <c r="C45" s="28" t="s">
        <v>126</v>
      </c>
      <c r="D45" s="30">
        <v>1000.0000000000005</v>
      </c>
      <c r="E45" s="28" t="s">
        <v>127</v>
      </c>
      <c r="F45" s="28" t="s">
        <v>83</v>
      </c>
      <c r="G45" s="30">
        <v>1000.0000000000005</v>
      </c>
    </row>
    <row r="46" spans="1:7" x14ac:dyDescent="0.2">
      <c r="B46" s="28" t="s">
        <v>128</v>
      </c>
      <c r="C46" s="28" t="s">
        <v>129</v>
      </c>
      <c r="D46" s="30">
        <v>0</v>
      </c>
      <c r="E46" s="28" t="s">
        <v>130</v>
      </c>
      <c r="F46" s="28" t="s">
        <v>61</v>
      </c>
      <c r="G46" s="30">
        <v>0</v>
      </c>
    </row>
    <row r="47" spans="1:7" x14ac:dyDescent="0.2">
      <c r="B47" s="28" t="s">
        <v>131</v>
      </c>
      <c r="C47" s="28" t="s">
        <v>132</v>
      </c>
      <c r="D47" s="30">
        <v>0</v>
      </c>
      <c r="E47" s="28" t="s">
        <v>133</v>
      </c>
      <c r="F47" s="28" t="s">
        <v>61</v>
      </c>
      <c r="G47" s="30">
        <v>0</v>
      </c>
    </row>
    <row r="48" spans="1:7" x14ac:dyDescent="0.2">
      <c r="B48" s="28" t="s">
        <v>134</v>
      </c>
      <c r="C48" s="28" t="s">
        <v>135</v>
      </c>
      <c r="D48" s="30">
        <v>1999.9999999999982</v>
      </c>
      <c r="E48" s="28" t="s">
        <v>136</v>
      </c>
      <c r="F48" s="28" t="s">
        <v>83</v>
      </c>
      <c r="G48" s="30">
        <v>1999.9999999999982</v>
      </c>
    </row>
    <row r="49" spans="2:7" x14ac:dyDescent="0.2">
      <c r="B49" s="28" t="s">
        <v>58</v>
      </c>
      <c r="C49" s="28" t="s">
        <v>59</v>
      </c>
      <c r="D49" s="32">
        <v>8000</v>
      </c>
      <c r="E49" s="28" t="s">
        <v>60</v>
      </c>
      <c r="F49" s="28" t="s">
        <v>61</v>
      </c>
      <c r="G49" s="28">
        <v>0</v>
      </c>
    </row>
    <row r="50" spans="2:7" x14ac:dyDescent="0.2">
      <c r="B50" s="28" t="s">
        <v>62</v>
      </c>
      <c r="C50" s="28" t="s">
        <v>63</v>
      </c>
      <c r="D50" s="32">
        <v>10000</v>
      </c>
      <c r="E50" s="28" t="s">
        <v>64</v>
      </c>
      <c r="F50" s="28" t="s">
        <v>61</v>
      </c>
      <c r="G50" s="28">
        <v>0</v>
      </c>
    </row>
    <row r="51" spans="2:7" x14ac:dyDescent="0.2">
      <c r="B51" s="28" t="s">
        <v>65</v>
      </c>
      <c r="C51" s="28" t="s">
        <v>66</v>
      </c>
      <c r="D51" s="32">
        <v>12000</v>
      </c>
      <c r="E51" s="28" t="s">
        <v>67</v>
      </c>
      <c r="F51" s="28" t="s">
        <v>61</v>
      </c>
      <c r="G51" s="28">
        <v>0</v>
      </c>
    </row>
    <row r="52" spans="2:7" x14ac:dyDescent="0.2">
      <c r="B52" s="28" t="s">
        <v>68</v>
      </c>
      <c r="C52" s="28" t="s">
        <v>69</v>
      </c>
      <c r="D52" s="32">
        <v>10000</v>
      </c>
      <c r="E52" s="28" t="s">
        <v>70</v>
      </c>
      <c r="F52" s="28" t="s">
        <v>61</v>
      </c>
      <c r="G52" s="28">
        <v>0</v>
      </c>
    </row>
    <row r="53" spans="2:7" x14ac:dyDescent="0.2">
      <c r="B53" s="28" t="s">
        <v>71</v>
      </c>
      <c r="C53" s="28" t="s">
        <v>72</v>
      </c>
      <c r="D53" s="32">
        <v>10000</v>
      </c>
      <c r="E53" s="28" t="s">
        <v>73</v>
      </c>
      <c r="F53" s="28" t="s">
        <v>61</v>
      </c>
      <c r="G53" s="28">
        <v>0</v>
      </c>
    </row>
    <row r="54" spans="2:7" x14ac:dyDescent="0.2">
      <c r="B54" s="28" t="s">
        <v>74</v>
      </c>
      <c r="C54" s="28" t="s">
        <v>75</v>
      </c>
      <c r="D54" s="32">
        <v>15000.000000000002</v>
      </c>
      <c r="E54" s="28" t="s">
        <v>76</v>
      </c>
      <c r="F54" s="28" t="s">
        <v>61</v>
      </c>
      <c r="G54" s="28">
        <v>0</v>
      </c>
    </row>
    <row r="55" spans="2:7" ht="14" thickBot="1" x14ac:dyDescent="0.25">
      <c r="B55" s="27" t="s">
        <v>77</v>
      </c>
      <c r="C55" s="27" t="s">
        <v>78</v>
      </c>
      <c r="D55" s="29">
        <v>14999.999999999998</v>
      </c>
      <c r="E55" s="27" t="s">
        <v>79</v>
      </c>
      <c r="F55" s="27" t="s">
        <v>61</v>
      </c>
      <c r="G55" s="2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33ED8-C9E8-3143-BFBF-BB2BBE01A043}">
  <dimension ref="A1:H43"/>
  <sheetViews>
    <sheetView showGridLines="0" workbookViewId="0">
      <selection sqref="A1:A3"/>
    </sheetView>
  </sheetViews>
  <sheetFormatPr baseColWidth="10" defaultRowHeight="13" x14ac:dyDescent="0.2"/>
  <cols>
    <col min="1" max="1" width="2.33203125" customWidth="1"/>
    <col min="2" max="2" width="6.1640625" bestFit="1" customWidth="1"/>
    <col min="3" max="3" width="11.5" bestFit="1" customWidth="1"/>
    <col min="4" max="4" width="6.1640625" bestFit="1" customWidth="1"/>
    <col min="5" max="5" width="7.5" bestFit="1" customWidth="1"/>
    <col min="6" max="6" width="9.1640625" bestFit="1" customWidth="1"/>
    <col min="7" max="7" width="12.5" bestFit="1" customWidth="1"/>
    <col min="8" max="8" width="12" bestFit="1" customWidth="1"/>
  </cols>
  <sheetData>
    <row r="1" spans="1:8" x14ac:dyDescent="0.2">
      <c r="A1" s="34" t="s">
        <v>137</v>
      </c>
    </row>
    <row r="2" spans="1:8" x14ac:dyDescent="0.2">
      <c r="A2" s="34" t="s">
        <v>98</v>
      </c>
    </row>
    <row r="3" spans="1:8" x14ac:dyDescent="0.2">
      <c r="A3" s="34" t="s">
        <v>160</v>
      </c>
    </row>
    <row r="6" spans="1:8" ht="14" thickBot="1" x14ac:dyDescent="0.25">
      <c r="A6" t="s">
        <v>24</v>
      </c>
    </row>
    <row r="7" spans="1:8" x14ac:dyDescent="0.2">
      <c r="B7" s="36"/>
      <c r="C7" s="36"/>
      <c r="D7" s="36" t="s">
        <v>138</v>
      </c>
      <c r="E7" s="36" t="s">
        <v>140</v>
      </c>
      <c r="F7" s="36" t="s">
        <v>13</v>
      </c>
      <c r="G7" s="36" t="s">
        <v>143</v>
      </c>
      <c r="H7" s="36" t="s">
        <v>143</v>
      </c>
    </row>
    <row r="8" spans="1:8" ht="14" thickBot="1" x14ac:dyDescent="0.25">
      <c r="B8" s="37" t="s">
        <v>20</v>
      </c>
      <c r="C8" s="37" t="s">
        <v>21</v>
      </c>
      <c r="D8" s="37" t="s">
        <v>139</v>
      </c>
      <c r="E8" s="37" t="s">
        <v>141</v>
      </c>
      <c r="F8" s="37" t="s">
        <v>142</v>
      </c>
      <c r="G8" s="37" t="s">
        <v>144</v>
      </c>
      <c r="H8" s="37" t="s">
        <v>145</v>
      </c>
    </row>
    <row r="9" spans="1:8" x14ac:dyDescent="0.2">
      <c r="B9" s="28" t="s">
        <v>33</v>
      </c>
      <c r="C9" s="28" t="s">
        <v>34</v>
      </c>
      <c r="D9" s="28">
        <v>2000</v>
      </c>
      <c r="E9" s="28">
        <v>0</v>
      </c>
      <c r="F9" s="28">
        <v>0.6</v>
      </c>
      <c r="G9" s="28">
        <v>0.84999999999999909</v>
      </c>
      <c r="H9" s="28">
        <v>0.30000000000000004</v>
      </c>
    </row>
    <row r="10" spans="1:8" x14ac:dyDescent="0.2">
      <c r="B10" s="28" t="s">
        <v>36</v>
      </c>
      <c r="C10" s="28" t="s">
        <v>37</v>
      </c>
      <c r="D10" s="28">
        <v>2000</v>
      </c>
      <c r="E10" s="28">
        <v>0</v>
      </c>
      <c r="F10" s="28">
        <v>0.56000000000000016</v>
      </c>
      <c r="G10" s="28">
        <v>0.84999999999999909</v>
      </c>
      <c r="H10" s="28">
        <v>0.31999999999999973</v>
      </c>
    </row>
    <row r="11" spans="1:8" x14ac:dyDescent="0.2">
      <c r="B11" s="28" t="s">
        <v>38</v>
      </c>
      <c r="C11" s="28" t="s">
        <v>39</v>
      </c>
      <c r="D11" s="28">
        <v>4000</v>
      </c>
      <c r="E11" s="28">
        <v>0</v>
      </c>
      <c r="F11" s="28">
        <v>0.21999999999999997</v>
      </c>
      <c r="G11" s="28">
        <v>0.30000000000000004</v>
      </c>
      <c r="H11" s="28">
        <v>1E+30</v>
      </c>
    </row>
    <row r="12" spans="1:8" x14ac:dyDescent="0.2">
      <c r="B12" s="28" t="s">
        <v>40</v>
      </c>
      <c r="C12" s="28" t="s">
        <v>41</v>
      </c>
      <c r="D12" s="28">
        <v>2000.0000000000005</v>
      </c>
      <c r="E12" s="28">
        <v>0</v>
      </c>
      <c r="F12" s="28">
        <v>0.40000000000000013</v>
      </c>
      <c r="G12" s="28">
        <v>0.84999999999999898</v>
      </c>
      <c r="H12" s="28">
        <v>0.30999999999999928</v>
      </c>
    </row>
    <row r="13" spans="1:8" x14ac:dyDescent="0.2">
      <c r="B13" s="28" t="s">
        <v>42</v>
      </c>
      <c r="C13" s="28" t="s">
        <v>43</v>
      </c>
      <c r="D13" s="28">
        <v>2999.9999999999995</v>
      </c>
      <c r="E13" s="28">
        <v>0</v>
      </c>
      <c r="F13" s="28">
        <v>0.35999999999999988</v>
      </c>
      <c r="G13" s="28">
        <v>1.9999999999999525E-2</v>
      </c>
      <c r="H13" s="28">
        <v>1E+30</v>
      </c>
    </row>
    <row r="14" spans="1:8" x14ac:dyDescent="0.2">
      <c r="B14" s="28" t="s">
        <v>44</v>
      </c>
      <c r="C14" s="28" t="s">
        <v>45</v>
      </c>
      <c r="D14" s="28">
        <v>5000.0000000000009</v>
      </c>
      <c r="E14" s="28">
        <v>0</v>
      </c>
      <c r="F14" s="28">
        <v>0.29999999999999982</v>
      </c>
      <c r="G14" s="28">
        <v>0.10999999999999953</v>
      </c>
      <c r="H14" s="28">
        <v>1E+30</v>
      </c>
    </row>
    <row r="15" spans="1:8" x14ac:dyDescent="0.2">
      <c r="B15" s="28" t="s">
        <v>46</v>
      </c>
      <c r="C15" s="28" t="s">
        <v>47</v>
      </c>
      <c r="D15" s="28">
        <v>3999.9999999999995</v>
      </c>
      <c r="E15" s="28">
        <v>0</v>
      </c>
      <c r="F15" s="28">
        <v>0.2799999999999998</v>
      </c>
      <c r="G15" s="28">
        <v>0.43000000000000066</v>
      </c>
      <c r="H15" s="28">
        <v>1.9999999999999522E-2</v>
      </c>
    </row>
    <row r="16" spans="1:8" x14ac:dyDescent="0.2">
      <c r="B16" s="28" t="s">
        <v>48</v>
      </c>
      <c r="C16" s="28" t="s">
        <v>49</v>
      </c>
      <c r="D16" s="28">
        <v>3000.0000000000018</v>
      </c>
      <c r="E16" s="28">
        <v>0</v>
      </c>
      <c r="F16" s="28">
        <v>0.58000000000000007</v>
      </c>
      <c r="G16" s="28">
        <v>1.0499999999999998</v>
      </c>
      <c r="H16" s="28">
        <v>0.43000000000000066</v>
      </c>
    </row>
    <row r="17" spans="1:8" x14ac:dyDescent="0.2">
      <c r="B17" s="28" t="s">
        <v>50</v>
      </c>
      <c r="C17" s="28" t="s">
        <v>51</v>
      </c>
      <c r="D17" s="28">
        <v>3000.0000000000005</v>
      </c>
      <c r="E17" s="28">
        <v>0</v>
      </c>
      <c r="F17" s="28">
        <v>0.64999999999999991</v>
      </c>
      <c r="G17" s="28">
        <v>1E+30</v>
      </c>
      <c r="H17" s="28">
        <v>1.9999999999999525E-2</v>
      </c>
    </row>
    <row r="18" spans="1:8" x14ac:dyDescent="0.2">
      <c r="B18" s="28" t="s">
        <v>52</v>
      </c>
      <c r="C18" s="28" t="s">
        <v>53</v>
      </c>
      <c r="D18" s="28">
        <v>3000</v>
      </c>
      <c r="E18" s="28">
        <v>0</v>
      </c>
      <c r="F18" s="28">
        <v>0.68000000000000016</v>
      </c>
      <c r="G18" s="28">
        <v>1E+30</v>
      </c>
      <c r="H18" s="28">
        <v>0.10999999999999954</v>
      </c>
    </row>
    <row r="19" spans="1:8" x14ac:dyDescent="0.2">
      <c r="B19" s="28" t="s">
        <v>54</v>
      </c>
      <c r="C19" s="28" t="s">
        <v>55</v>
      </c>
      <c r="D19" s="28">
        <v>4000.0000000000005</v>
      </c>
      <c r="E19" s="28">
        <v>0</v>
      </c>
      <c r="F19" s="28">
        <v>0.54999999999999982</v>
      </c>
      <c r="G19" s="28">
        <v>1.9999999999999529E-2</v>
      </c>
      <c r="H19" s="28">
        <v>0.30999999999999939</v>
      </c>
    </row>
    <row r="20" spans="1:8" ht="14" thickBot="1" x14ac:dyDescent="0.25">
      <c r="B20" s="27" t="s">
        <v>56</v>
      </c>
      <c r="C20" s="27" t="s">
        <v>57</v>
      </c>
      <c r="D20" s="27">
        <v>4999.9999999999982</v>
      </c>
      <c r="E20" s="27">
        <v>0</v>
      </c>
      <c r="F20" s="27">
        <v>0.41999999999999993</v>
      </c>
      <c r="G20" s="27">
        <v>0.30999999999999911</v>
      </c>
      <c r="H20" s="27">
        <v>0.84999999999999909</v>
      </c>
    </row>
    <row r="22" spans="1:8" ht="14" thickBot="1" x14ac:dyDescent="0.25">
      <c r="A22" t="s">
        <v>26</v>
      </c>
    </row>
    <row r="23" spans="1:8" x14ac:dyDescent="0.2">
      <c r="B23" s="36"/>
      <c r="C23" s="36"/>
      <c r="D23" s="36" t="s">
        <v>138</v>
      </c>
      <c r="E23" s="36" t="s">
        <v>146</v>
      </c>
      <c r="F23" s="36" t="s">
        <v>148</v>
      </c>
      <c r="G23" s="36" t="s">
        <v>143</v>
      </c>
      <c r="H23" s="36" t="s">
        <v>143</v>
      </c>
    </row>
    <row r="24" spans="1:8" ht="14" thickBot="1" x14ac:dyDescent="0.25">
      <c r="B24" s="37" t="s">
        <v>20</v>
      </c>
      <c r="C24" s="37" t="s">
        <v>21</v>
      </c>
      <c r="D24" s="37" t="s">
        <v>139</v>
      </c>
      <c r="E24" s="37" t="s">
        <v>147</v>
      </c>
      <c r="F24" s="37" t="s">
        <v>149</v>
      </c>
      <c r="G24" s="37" t="s">
        <v>144</v>
      </c>
      <c r="H24" s="37" t="s">
        <v>145</v>
      </c>
    </row>
    <row r="25" spans="1:8" x14ac:dyDescent="0.2">
      <c r="B25" s="28" t="s">
        <v>101</v>
      </c>
      <c r="C25" s="28" t="s">
        <v>102</v>
      </c>
      <c r="D25" s="28">
        <v>0</v>
      </c>
      <c r="E25" s="28">
        <v>0.30000000000000004</v>
      </c>
      <c r="F25" s="28">
        <v>0</v>
      </c>
      <c r="G25" s="28">
        <v>0</v>
      </c>
      <c r="H25" s="28">
        <v>999.99999999999795</v>
      </c>
    </row>
    <row r="26" spans="1:8" x14ac:dyDescent="0.2">
      <c r="B26" s="28" t="s">
        <v>104</v>
      </c>
      <c r="C26" s="28" t="s">
        <v>105</v>
      </c>
      <c r="D26" s="28">
        <v>0</v>
      </c>
      <c r="E26" s="28">
        <v>0</v>
      </c>
      <c r="F26" s="28">
        <v>0</v>
      </c>
      <c r="G26" s="28">
        <v>-2.7284841053187841E-13</v>
      </c>
      <c r="H26" s="28">
        <v>1E+30</v>
      </c>
    </row>
    <row r="27" spans="1:8" x14ac:dyDescent="0.2">
      <c r="B27" s="28" t="s">
        <v>107</v>
      </c>
      <c r="C27" s="28" t="s">
        <v>108</v>
      </c>
      <c r="D27" s="28">
        <v>0</v>
      </c>
      <c r="E27" s="28">
        <v>1.9999999999999518E-2</v>
      </c>
      <c r="F27" s="28">
        <v>0</v>
      </c>
      <c r="G27" s="28">
        <v>0</v>
      </c>
      <c r="H27" s="28">
        <v>999.99999999999886</v>
      </c>
    </row>
    <row r="28" spans="1:8" x14ac:dyDescent="0.2">
      <c r="B28" s="28" t="s">
        <v>110</v>
      </c>
      <c r="C28" s="28" t="s">
        <v>111</v>
      </c>
      <c r="D28" s="28">
        <v>0</v>
      </c>
      <c r="E28" s="28">
        <v>0.31999999999999967</v>
      </c>
      <c r="F28" s="28">
        <v>0</v>
      </c>
      <c r="G28" s="28">
        <v>1999.9999999999995</v>
      </c>
      <c r="H28" s="28">
        <v>999.99999999999864</v>
      </c>
    </row>
    <row r="29" spans="1:8" x14ac:dyDescent="0.2">
      <c r="B29" s="28" t="s">
        <v>113</v>
      </c>
      <c r="C29" s="28" t="s">
        <v>114</v>
      </c>
      <c r="D29" s="28">
        <v>2000.0000000000005</v>
      </c>
      <c r="E29" s="28">
        <v>0</v>
      </c>
      <c r="F29" s="28">
        <v>0</v>
      </c>
      <c r="G29" s="28">
        <v>2000.0000000000011</v>
      </c>
      <c r="H29" s="28">
        <v>1E+30</v>
      </c>
    </row>
    <row r="30" spans="1:8" x14ac:dyDescent="0.2">
      <c r="B30" s="28" t="s">
        <v>116</v>
      </c>
      <c r="C30" s="28" t="s">
        <v>117</v>
      </c>
      <c r="D30" s="28">
        <v>0</v>
      </c>
      <c r="E30" s="28">
        <v>0.10999999999999949</v>
      </c>
      <c r="F30" s="28">
        <v>0</v>
      </c>
      <c r="G30" s="28">
        <v>1000.0000000000015</v>
      </c>
      <c r="H30" s="28">
        <v>999.99999999999886</v>
      </c>
    </row>
    <row r="31" spans="1:8" x14ac:dyDescent="0.2">
      <c r="B31" s="28" t="s">
        <v>119</v>
      </c>
      <c r="C31" s="28" t="s">
        <v>120</v>
      </c>
      <c r="D31" s="28">
        <v>2000</v>
      </c>
      <c r="E31" s="28">
        <v>0</v>
      </c>
      <c r="F31" s="28">
        <v>0</v>
      </c>
      <c r="G31" s="28">
        <v>1999.9999999999991</v>
      </c>
      <c r="H31" s="28">
        <v>1E+30</v>
      </c>
    </row>
    <row r="32" spans="1:8" x14ac:dyDescent="0.2">
      <c r="B32" s="28" t="s">
        <v>122</v>
      </c>
      <c r="C32" s="28" t="s">
        <v>123</v>
      </c>
      <c r="D32" s="28">
        <v>999.99999999999909</v>
      </c>
      <c r="E32" s="28">
        <v>0</v>
      </c>
      <c r="F32" s="28">
        <v>0</v>
      </c>
      <c r="G32" s="28">
        <v>999.99999999999818</v>
      </c>
      <c r="H32" s="28">
        <v>1E+30</v>
      </c>
    </row>
    <row r="33" spans="2:8" x14ac:dyDescent="0.2">
      <c r="B33" s="28" t="s">
        <v>125</v>
      </c>
      <c r="C33" s="28" t="s">
        <v>126</v>
      </c>
      <c r="D33" s="28">
        <v>1000.0000000000005</v>
      </c>
      <c r="E33" s="28">
        <v>0</v>
      </c>
      <c r="F33" s="28">
        <v>0</v>
      </c>
      <c r="G33" s="28">
        <v>1000.0000000000007</v>
      </c>
      <c r="H33" s="28">
        <v>1E+30</v>
      </c>
    </row>
    <row r="34" spans="2:8" x14ac:dyDescent="0.2">
      <c r="B34" s="28" t="s">
        <v>128</v>
      </c>
      <c r="C34" s="28" t="s">
        <v>129</v>
      </c>
      <c r="D34" s="28">
        <v>0</v>
      </c>
      <c r="E34" s="28">
        <v>0.30999999999999933</v>
      </c>
      <c r="F34" s="28">
        <v>0</v>
      </c>
      <c r="G34" s="28">
        <v>1999.9999999999968</v>
      </c>
      <c r="H34" s="28">
        <v>1000.0000000000009</v>
      </c>
    </row>
    <row r="35" spans="2:8" x14ac:dyDescent="0.2">
      <c r="B35" s="28" t="s">
        <v>131</v>
      </c>
      <c r="C35" s="28" t="s">
        <v>132</v>
      </c>
      <c r="D35" s="28">
        <v>0</v>
      </c>
      <c r="E35" s="28">
        <v>0.43000000000000055</v>
      </c>
      <c r="F35" s="28">
        <v>0</v>
      </c>
      <c r="G35" s="28">
        <v>999.99999999999886</v>
      </c>
      <c r="H35" s="28">
        <v>1000.0000000000014</v>
      </c>
    </row>
    <row r="36" spans="2:8" x14ac:dyDescent="0.2">
      <c r="B36" s="28" t="s">
        <v>134</v>
      </c>
      <c r="C36" s="28" t="s">
        <v>135</v>
      </c>
      <c r="D36" s="28">
        <v>1999.9999999999982</v>
      </c>
      <c r="E36" s="28">
        <v>0</v>
      </c>
      <c r="F36" s="28">
        <v>0</v>
      </c>
      <c r="G36" s="28">
        <v>1999.9999999999982</v>
      </c>
      <c r="H36" s="28">
        <v>1E+30</v>
      </c>
    </row>
    <row r="37" spans="2:8" x14ac:dyDescent="0.2">
      <c r="B37" s="28" t="s">
        <v>58</v>
      </c>
      <c r="C37" s="28" t="s">
        <v>59</v>
      </c>
      <c r="D37" s="28">
        <v>8000</v>
      </c>
      <c r="E37" s="28">
        <v>0.65599999999999969</v>
      </c>
      <c r="F37" s="28">
        <v>8000</v>
      </c>
      <c r="G37" s="28">
        <v>2.2737367544323226E-12</v>
      </c>
      <c r="H37" s="28">
        <v>0</v>
      </c>
    </row>
    <row r="38" spans="2:8" x14ac:dyDescent="0.2">
      <c r="B38" s="28" t="s">
        <v>62</v>
      </c>
      <c r="C38" s="28" t="s">
        <v>63</v>
      </c>
      <c r="D38" s="28">
        <v>10000</v>
      </c>
      <c r="E38" s="28">
        <v>0.59600000000000009</v>
      </c>
      <c r="F38" s="28">
        <v>10000</v>
      </c>
      <c r="G38" s="28">
        <v>0</v>
      </c>
      <c r="H38" s="28">
        <v>2500.0000000000005</v>
      </c>
    </row>
    <row r="39" spans="2:8" x14ac:dyDescent="0.2">
      <c r="B39" s="28" t="s">
        <v>65</v>
      </c>
      <c r="C39" s="28" t="s">
        <v>66</v>
      </c>
      <c r="D39" s="28">
        <v>12000</v>
      </c>
      <c r="E39" s="28">
        <v>0.57599999999999985</v>
      </c>
      <c r="F39" s="28">
        <v>12000</v>
      </c>
      <c r="G39" s="28">
        <v>0</v>
      </c>
      <c r="H39" s="28">
        <v>2499.999999999995</v>
      </c>
    </row>
    <row r="40" spans="2:8" x14ac:dyDescent="0.2">
      <c r="B40" s="28" t="s">
        <v>68</v>
      </c>
      <c r="C40" s="28" t="s">
        <v>69</v>
      </c>
      <c r="D40" s="28">
        <v>10000</v>
      </c>
      <c r="E40" s="28">
        <v>0.44600000000000001</v>
      </c>
      <c r="F40" s="28">
        <v>10000</v>
      </c>
      <c r="G40" s="28">
        <v>0</v>
      </c>
      <c r="H40" s="28">
        <v>2499.9999999999968</v>
      </c>
    </row>
    <row r="41" spans="2:8" x14ac:dyDescent="0.2">
      <c r="B41" s="28" t="s">
        <v>71</v>
      </c>
      <c r="C41" s="28" t="s">
        <v>72</v>
      </c>
      <c r="D41" s="28">
        <v>10000</v>
      </c>
      <c r="E41" s="28">
        <v>-0.16999999999999982</v>
      </c>
      <c r="F41" s="28">
        <v>10000</v>
      </c>
      <c r="G41" s="28">
        <v>5000.0000000000073</v>
      </c>
      <c r="H41" s="28">
        <v>2.2737367544323218E-12</v>
      </c>
    </row>
    <row r="42" spans="2:8" x14ac:dyDescent="0.2">
      <c r="B42" s="28" t="s">
        <v>74</v>
      </c>
      <c r="C42" s="28" t="s">
        <v>75</v>
      </c>
      <c r="D42" s="28">
        <v>15000.000000000002</v>
      </c>
      <c r="E42" s="28">
        <v>-0.2100000000000001</v>
      </c>
      <c r="F42" s="28">
        <v>15000</v>
      </c>
      <c r="G42" s="28">
        <v>5000.0000000000073</v>
      </c>
      <c r="H42" s="28">
        <v>2.2737367544323214E-12</v>
      </c>
    </row>
    <row r="43" spans="2:8" ht="14" thickBot="1" x14ac:dyDescent="0.25">
      <c r="B43" s="27" t="s">
        <v>77</v>
      </c>
      <c r="C43" s="27" t="s">
        <v>78</v>
      </c>
      <c r="D43" s="27">
        <v>14999.999999999998</v>
      </c>
      <c r="E43" s="27">
        <v>0</v>
      </c>
      <c r="F43" s="27">
        <v>15000</v>
      </c>
      <c r="G43" s="27">
        <v>1E+30</v>
      </c>
      <c r="H43" s="27">
        <v>2.2737367544323214E-12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EF9DA-646C-3C4C-8CC3-A21E8A914A5B}">
  <dimension ref="A1:J24"/>
  <sheetViews>
    <sheetView showGridLines="0" workbookViewId="0">
      <selection sqref="A1:A3"/>
    </sheetView>
  </sheetViews>
  <sheetFormatPr baseColWidth="10" defaultRowHeight="13" x14ac:dyDescent="0.2"/>
  <cols>
    <col min="1" max="1" width="2.33203125" customWidth="1"/>
    <col min="2" max="2" width="6.1640625" bestFit="1" customWidth="1"/>
    <col min="3" max="3" width="11.33203125" bestFit="1" customWidth="1"/>
    <col min="4" max="4" width="8" bestFit="1" customWidth="1"/>
    <col min="5" max="5" width="2.33203125" customWidth="1"/>
    <col min="6" max="6" width="5.6640625" bestFit="1" customWidth="1"/>
    <col min="7" max="7" width="8.1640625" bestFit="1" customWidth="1"/>
    <col min="8" max="8" width="2.33203125" customWidth="1"/>
    <col min="9" max="9" width="5.6640625" bestFit="1" customWidth="1"/>
    <col min="10" max="10" width="8.1640625" bestFit="1" customWidth="1"/>
  </cols>
  <sheetData>
    <row r="1" spans="1:10" x14ac:dyDescent="0.2">
      <c r="A1" s="34" t="s">
        <v>150</v>
      </c>
    </row>
    <row r="2" spans="1:10" x14ac:dyDescent="0.2">
      <c r="A2" s="34" t="s">
        <v>98</v>
      </c>
    </row>
    <row r="3" spans="1:10" x14ac:dyDescent="0.2">
      <c r="A3" s="34" t="s">
        <v>163</v>
      </c>
    </row>
    <row r="5" spans="1:10" ht="14" thickBot="1" x14ac:dyDescent="0.25"/>
    <row r="6" spans="1:10" x14ac:dyDescent="0.2">
      <c r="B6" s="36"/>
      <c r="C6" s="36" t="s">
        <v>13</v>
      </c>
      <c r="D6" s="36"/>
    </row>
    <row r="7" spans="1:10" ht="14" thickBot="1" x14ac:dyDescent="0.25">
      <c r="B7" s="37" t="s">
        <v>20</v>
      </c>
      <c r="C7" s="37" t="s">
        <v>21</v>
      </c>
      <c r="D7" s="37" t="s">
        <v>139</v>
      </c>
    </row>
    <row r="8" spans="1:10" ht="14" thickBot="1" x14ac:dyDescent="0.25">
      <c r="B8" s="27" t="s">
        <v>31</v>
      </c>
      <c r="C8" s="27" t="s">
        <v>32</v>
      </c>
      <c r="D8" s="29">
        <v>17730</v>
      </c>
    </row>
    <row r="10" spans="1:10" ht="14" thickBot="1" x14ac:dyDescent="0.25"/>
    <row r="11" spans="1:10" x14ac:dyDescent="0.2">
      <c r="B11" s="36"/>
      <c r="C11" s="36" t="s">
        <v>151</v>
      </c>
      <c r="D11" s="36"/>
      <c r="F11" s="36" t="s">
        <v>152</v>
      </c>
      <c r="G11" s="36" t="s">
        <v>13</v>
      </c>
      <c r="I11" s="36" t="s">
        <v>155</v>
      </c>
      <c r="J11" s="36" t="s">
        <v>13</v>
      </c>
    </row>
    <row r="12" spans="1:10" ht="14" thickBot="1" x14ac:dyDescent="0.25">
      <c r="B12" s="37" t="s">
        <v>20</v>
      </c>
      <c r="C12" s="37" t="s">
        <v>21</v>
      </c>
      <c r="D12" s="37" t="s">
        <v>139</v>
      </c>
      <c r="F12" s="37" t="s">
        <v>153</v>
      </c>
      <c r="G12" s="37" t="s">
        <v>154</v>
      </c>
      <c r="I12" s="37" t="s">
        <v>153</v>
      </c>
      <c r="J12" s="37" t="s">
        <v>154</v>
      </c>
    </row>
    <row r="13" spans="1:10" x14ac:dyDescent="0.2">
      <c r="B13" s="28" t="s">
        <v>33</v>
      </c>
      <c r="C13" s="28" t="s">
        <v>34</v>
      </c>
      <c r="D13" s="30">
        <v>2000</v>
      </c>
      <c r="F13" s="30">
        <v>0</v>
      </c>
      <c r="G13" s="32">
        <v>85</v>
      </c>
      <c r="I13" s="30">
        <v>250</v>
      </c>
      <c r="J13" s="32">
        <v>18835</v>
      </c>
    </row>
    <row r="14" spans="1:10" x14ac:dyDescent="0.2">
      <c r="B14" s="28" t="s">
        <v>36</v>
      </c>
      <c r="C14" s="28" t="s">
        <v>37</v>
      </c>
      <c r="D14" s="30">
        <v>2000</v>
      </c>
      <c r="F14" s="30">
        <v>0</v>
      </c>
      <c r="G14" s="32">
        <v>110</v>
      </c>
      <c r="I14" s="30">
        <v>398.5</v>
      </c>
      <c r="J14" s="32">
        <v>20035</v>
      </c>
    </row>
    <row r="15" spans="1:10" x14ac:dyDescent="0.2">
      <c r="B15" s="28" t="s">
        <v>38</v>
      </c>
      <c r="C15" s="28" t="s">
        <v>39</v>
      </c>
      <c r="D15" s="30">
        <v>4000</v>
      </c>
      <c r="F15" s="30">
        <v>0</v>
      </c>
      <c r="G15" s="32">
        <v>125</v>
      </c>
      <c r="I15" s="30">
        <v>597</v>
      </c>
      <c r="J15" s="32">
        <v>21020</v>
      </c>
    </row>
    <row r="16" spans="1:10" x14ac:dyDescent="0.2">
      <c r="B16" s="28" t="s">
        <v>40</v>
      </c>
      <c r="C16" s="28" t="s">
        <v>41</v>
      </c>
      <c r="D16" s="30">
        <v>2000.0000000000005</v>
      </c>
      <c r="F16" s="30"/>
      <c r="G16" s="32"/>
      <c r="I16" s="30"/>
      <c r="J16" s="32"/>
    </row>
    <row r="17" spans="2:10" x14ac:dyDescent="0.2">
      <c r="B17" s="28" t="s">
        <v>42</v>
      </c>
      <c r="C17" s="28" t="s">
        <v>43</v>
      </c>
      <c r="D17" s="30">
        <v>2999.9999999999995</v>
      </c>
      <c r="F17" s="30"/>
      <c r="G17" s="32"/>
      <c r="I17" s="30"/>
      <c r="J17" s="32"/>
    </row>
    <row r="18" spans="2:10" x14ac:dyDescent="0.2">
      <c r="B18" s="28" t="s">
        <v>44</v>
      </c>
      <c r="C18" s="28" t="s">
        <v>45</v>
      </c>
      <c r="D18" s="30">
        <v>5000.0000000000009</v>
      </c>
      <c r="F18" s="30"/>
      <c r="G18" s="32"/>
      <c r="I18" s="30"/>
      <c r="J18" s="32"/>
    </row>
    <row r="19" spans="2:10" x14ac:dyDescent="0.2">
      <c r="B19" s="28" t="s">
        <v>46</v>
      </c>
      <c r="C19" s="28" t="s">
        <v>47</v>
      </c>
      <c r="D19" s="30">
        <v>3999.9999999999995</v>
      </c>
      <c r="F19" s="30"/>
      <c r="G19" s="32"/>
      <c r="I19" s="30"/>
      <c r="J19" s="32"/>
    </row>
    <row r="20" spans="2:10" x14ac:dyDescent="0.2">
      <c r="B20" s="28" t="s">
        <v>48</v>
      </c>
      <c r="C20" s="28" t="s">
        <v>49</v>
      </c>
      <c r="D20" s="30">
        <v>3000.0000000000018</v>
      </c>
      <c r="F20" s="30"/>
      <c r="G20" s="32"/>
      <c r="I20" s="30"/>
      <c r="J20" s="32"/>
    </row>
    <row r="21" spans="2:10" x14ac:dyDescent="0.2">
      <c r="B21" s="28" t="s">
        <v>50</v>
      </c>
      <c r="C21" s="28" t="s">
        <v>51</v>
      </c>
      <c r="D21" s="30">
        <v>3000.0000000000005</v>
      </c>
      <c r="F21" s="30"/>
      <c r="G21" s="32"/>
      <c r="I21" s="30"/>
      <c r="J21" s="32"/>
    </row>
    <row r="22" spans="2:10" x14ac:dyDescent="0.2">
      <c r="B22" s="28" t="s">
        <v>52</v>
      </c>
      <c r="C22" s="28" t="s">
        <v>53</v>
      </c>
      <c r="D22" s="30">
        <v>3000</v>
      </c>
      <c r="F22" s="30"/>
      <c r="G22" s="32"/>
      <c r="I22" s="30"/>
      <c r="J22" s="32"/>
    </row>
    <row r="23" spans="2:10" x14ac:dyDescent="0.2">
      <c r="B23" s="28" t="s">
        <v>54</v>
      </c>
      <c r="C23" s="28" t="s">
        <v>55</v>
      </c>
      <c r="D23" s="30">
        <v>4000.0000000000005</v>
      </c>
      <c r="F23" s="30"/>
      <c r="G23" s="32"/>
      <c r="I23" s="30"/>
      <c r="J23" s="32"/>
    </row>
    <row r="24" spans="2:10" ht="14" thickBot="1" x14ac:dyDescent="0.25">
      <c r="B24" s="27" t="s">
        <v>56</v>
      </c>
      <c r="C24" s="27" t="s">
        <v>57</v>
      </c>
      <c r="D24" s="31">
        <v>4999.9999999999982</v>
      </c>
      <c r="F24" s="31"/>
      <c r="G24" s="29"/>
      <c r="I24" s="31"/>
      <c r="J24" s="2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3"/>
  <sheetViews>
    <sheetView tabSelected="1" zoomScale="143" zoomScaleNormal="212" workbookViewId="0">
      <selection activeCell="L28" sqref="L28"/>
    </sheetView>
  </sheetViews>
  <sheetFormatPr baseColWidth="10" defaultColWidth="10.6640625" defaultRowHeight="15" x14ac:dyDescent="0.2"/>
  <cols>
    <col min="1" max="1" width="11.1640625" style="2" customWidth="1"/>
    <col min="2" max="2" width="12" style="2" customWidth="1"/>
    <col min="3" max="3" width="13.6640625" style="2" customWidth="1"/>
    <col min="4" max="7" width="8.5" style="2" customWidth="1"/>
    <col min="8" max="9" width="9.6640625" style="2" customWidth="1"/>
    <col min="10" max="10" width="6.83203125" style="2" customWidth="1"/>
    <col min="11" max="11" width="7.6640625" style="2" customWidth="1"/>
    <col min="12" max="12" width="8" style="2" customWidth="1"/>
    <col min="13" max="13" width="8.6640625" style="2" customWidth="1"/>
    <col min="14" max="16384" width="10.6640625" style="2"/>
  </cols>
  <sheetData>
    <row r="1" spans="1:13" x14ac:dyDescent="0.2">
      <c r="A1" s="1" t="s">
        <v>81</v>
      </c>
    </row>
    <row r="3" spans="1:13" x14ac:dyDescent="0.2">
      <c r="A3" s="1" t="s">
        <v>0</v>
      </c>
      <c r="I3" s="40" t="s">
        <v>80</v>
      </c>
      <c r="J3" s="40"/>
      <c r="K3" s="40"/>
      <c r="L3" s="40"/>
      <c r="M3" s="40"/>
    </row>
    <row r="4" spans="1:13" x14ac:dyDescent="0.2">
      <c r="A4" s="1"/>
      <c r="C4" s="3" t="s">
        <v>1</v>
      </c>
      <c r="D4" s="3" t="s">
        <v>2</v>
      </c>
      <c r="E4" s="3" t="s">
        <v>3</v>
      </c>
      <c r="F4" s="3" t="s">
        <v>4</v>
      </c>
      <c r="G4" s="4" t="s">
        <v>5</v>
      </c>
      <c r="I4" s="40"/>
      <c r="J4" s="41" t="s">
        <v>1</v>
      </c>
      <c r="K4" s="41" t="s">
        <v>2</v>
      </c>
      <c r="L4" s="41" t="s">
        <v>3</v>
      </c>
      <c r="M4" s="41" t="s">
        <v>4</v>
      </c>
    </row>
    <row r="5" spans="1:13" x14ac:dyDescent="0.2">
      <c r="A5" s="1"/>
      <c r="B5" s="3" t="s">
        <v>6</v>
      </c>
      <c r="C5" s="5">
        <v>0.6</v>
      </c>
      <c r="D5" s="6">
        <v>0.56000000000000005</v>
      </c>
      <c r="E5" s="6">
        <v>0.22</v>
      </c>
      <c r="F5" s="7">
        <v>0.4</v>
      </c>
      <c r="G5" s="8">
        <v>10000</v>
      </c>
      <c r="I5" s="41" t="s">
        <v>6</v>
      </c>
      <c r="J5" s="42">
        <v>0.24</v>
      </c>
      <c r="K5" s="43">
        <v>0.19</v>
      </c>
      <c r="L5" s="43">
        <v>7.0000000000000007E-2</v>
      </c>
      <c r="M5" s="44">
        <v>0.11</v>
      </c>
    </row>
    <row r="6" spans="1:13" x14ac:dyDescent="0.2">
      <c r="A6" s="1"/>
      <c r="B6" s="3" t="s">
        <v>7</v>
      </c>
      <c r="C6" s="9">
        <v>0.36</v>
      </c>
      <c r="D6" s="10">
        <v>0.3</v>
      </c>
      <c r="E6" s="10">
        <v>0.28000000000000003</v>
      </c>
      <c r="F6" s="11">
        <v>0.57999999999999996</v>
      </c>
      <c r="G6" s="8">
        <v>15000</v>
      </c>
      <c r="I6" s="41" t="s">
        <v>7</v>
      </c>
      <c r="J6" s="45">
        <v>0.1</v>
      </c>
      <c r="K6" s="46">
        <v>0.05</v>
      </c>
      <c r="L6" s="46">
        <v>0.04</v>
      </c>
      <c r="M6" s="47">
        <v>0.15</v>
      </c>
    </row>
    <row r="7" spans="1:13" x14ac:dyDescent="0.2">
      <c r="A7" s="1"/>
      <c r="B7" s="3" t="s">
        <v>8</v>
      </c>
      <c r="C7" s="12">
        <v>0.65</v>
      </c>
      <c r="D7" s="13">
        <v>0.68</v>
      </c>
      <c r="E7" s="13">
        <v>0.55000000000000004</v>
      </c>
      <c r="F7" s="14">
        <v>0.42</v>
      </c>
      <c r="G7" s="8">
        <v>15000</v>
      </c>
      <c r="I7" s="41" t="s">
        <v>8</v>
      </c>
      <c r="J7" s="48">
        <v>0.26</v>
      </c>
      <c r="K7" s="49">
        <v>0.41</v>
      </c>
      <c r="L7" s="49">
        <v>0.32</v>
      </c>
      <c r="M7" s="50">
        <v>0.27</v>
      </c>
    </row>
    <row r="8" spans="1:13" x14ac:dyDescent="0.2">
      <c r="A8" s="1"/>
      <c r="B8" s="4" t="s">
        <v>9</v>
      </c>
      <c r="C8" s="8">
        <v>8000</v>
      </c>
      <c r="D8" s="8">
        <v>10000</v>
      </c>
      <c r="E8" s="8">
        <v>12000</v>
      </c>
      <c r="F8" s="8">
        <v>10000</v>
      </c>
      <c r="G8" s="8"/>
      <c r="I8" s="40"/>
      <c r="J8" s="40"/>
      <c r="K8" s="40"/>
      <c r="L8" s="40"/>
      <c r="M8" s="40"/>
    </row>
    <row r="9" spans="1:13" x14ac:dyDescent="0.2">
      <c r="A9" s="1"/>
      <c r="G9" s="8"/>
      <c r="I9" s="40"/>
      <c r="J9" s="40"/>
      <c r="K9" s="40"/>
      <c r="L9" s="40"/>
      <c r="M9" s="40"/>
    </row>
    <row r="10" spans="1:13" x14ac:dyDescent="0.2">
      <c r="A10" s="1" t="s">
        <v>10</v>
      </c>
      <c r="G10" s="8"/>
      <c r="I10" s="40" t="s">
        <v>82</v>
      </c>
      <c r="J10" s="40"/>
      <c r="K10" s="40"/>
      <c r="L10" s="40"/>
      <c r="M10" s="40"/>
    </row>
    <row r="11" spans="1:13" x14ac:dyDescent="0.2">
      <c r="A11" s="1"/>
      <c r="C11" s="3" t="s">
        <v>1</v>
      </c>
      <c r="D11" s="3" t="s">
        <v>2</v>
      </c>
      <c r="E11" s="3" t="s">
        <v>3</v>
      </c>
      <c r="F11" s="3" t="s">
        <v>4</v>
      </c>
      <c r="G11" s="15" t="s">
        <v>11</v>
      </c>
      <c r="I11" s="40"/>
      <c r="J11" s="41" t="s">
        <v>1</v>
      </c>
      <c r="K11" s="41" t="s">
        <v>2</v>
      </c>
      <c r="L11" s="41" t="s">
        <v>3</v>
      </c>
      <c r="M11" s="41" t="s">
        <v>4</v>
      </c>
    </row>
    <row r="12" spans="1:13" x14ac:dyDescent="0.2">
      <c r="A12" s="1"/>
      <c r="B12" s="3" t="s">
        <v>6</v>
      </c>
      <c r="C12" s="16">
        <v>2000</v>
      </c>
      <c r="D12" s="17">
        <v>2000</v>
      </c>
      <c r="E12" s="17">
        <v>4000</v>
      </c>
      <c r="F12" s="18">
        <v>2000.0000000000005</v>
      </c>
      <c r="G12" s="8">
        <f>SUM(C12:F12)</f>
        <v>10000</v>
      </c>
      <c r="I12" s="41" t="s">
        <v>6</v>
      </c>
      <c r="J12" s="51">
        <f>100%</f>
        <v>1</v>
      </c>
      <c r="K12" s="51">
        <f>100%</f>
        <v>1</v>
      </c>
      <c r="L12" s="51">
        <f>100%</f>
        <v>1</v>
      </c>
      <c r="M12" s="51">
        <f>100%</f>
        <v>1</v>
      </c>
    </row>
    <row r="13" spans="1:13" x14ac:dyDescent="0.2">
      <c r="A13" s="1"/>
      <c r="B13" s="3" t="s">
        <v>7</v>
      </c>
      <c r="C13" s="19">
        <v>2999.9999999999995</v>
      </c>
      <c r="D13" s="20">
        <v>5000.0000000000009</v>
      </c>
      <c r="E13" s="20">
        <v>3999.9999999999995</v>
      </c>
      <c r="F13" s="21">
        <v>3000.0000000000018</v>
      </c>
      <c r="G13" s="8">
        <f t="shared" ref="G13:G14" si="0">SUM(C13:F13)</f>
        <v>15000.000000000002</v>
      </c>
      <c r="I13" s="41" t="s">
        <v>7</v>
      </c>
      <c r="J13" s="51">
        <f>100%</f>
        <v>1</v>
      </c>
      <c r="K13" s="51">
        <f>100%</f>
        <v>1</v>
      </c>
      <c r="L13" s="51">
        <f>100%</f>
        <v>1</v>
      </c>
      <c r="M13" s="51">
        <f>100%</f>
        <v>1</v>
      </c>
    </row>
    <row r="14" spans="1:13" x14ac:dyDescent="0.2">
      <c r="A14" s="1"/>
      <c r="B14" s="3" t="s">
        <v>8</v>
      </c>
      <c r="C14" s="22">
        <v>3000.0000000000005</v>
      </c>
      <c r="D14" s="23">
        <v>3000</v>
      </c>
      <c r="E14" s="23">
        <v>4000.0000000000005</v>
      </c>
      <c r="F14" s="24">
        <v>4999.9999999999982</v>
      </c>
      <c r="G14" s="8">
        <f t="shared" si="0"/>
        <v>14999.999999999998</v>
      </c>
      <c r="I14" s="41" t="s">
        <v>8</v>
      </c>
      <c r="J14" s="51">
        <f>100%</f>
        <v>1</v>
      </c>
      <c r="K14" s="51">
        <f>100%</f>
        <v>1</v>
      </c>
      <c r="L14" s="51">
        <f>100%</f>
        <v>1</v>
      </c>
      <c r="M14" s="51">
        <f>100%</f>
        <v>1</v>
      </c>
    </row>
    <row r="15" spans="1:13" x14ac:dyDescent="0.2">
      <c r="A15" s="1"/>
      <c r="B15" s="4" t="s">
        <v>12</v>
      </c>
      <c r="C15" s="8">
        <f>SUMPRODUCT(C12:C14,J12:J14)</f>
        <v>8000</v>
      </c>
      <c r="D15" s="8">
        <f>SUMPRODUCT(D12:D14,K12:K14)</f>
        <v>10000</v>
      </c>
      <c r="E15" s="8">
        <f t="shared" ref="E15:F15" si="1">SUMPRODUCT(E12:E14,L12:L14)</f>
        <v>12000</v>
      </c>
      <c r="F15" s="8">
        <f t="shared" si="1"/>
        <v>10000</v>
      </c>
      <c r="G15" s="25"/>
    </row>
    <row r="16" spans="1:13" x14ac:dyDescent="0.2">
      <c r="A16" s="1"/>
    </row>
    <row r="17" spans="1:4" x14ac:dyDescent="0.2">
      <c r="A17" s="1" t="s">
        <v>13</v>
      </c>
    </row>
    <row r="18" spans="1:4" x14ac:dyDescent="0.2">
      <c r="A18" s="1"/>
      <c r="B18" s="2" t="s">
        <v>14</v>
      </c>
      <c r="C18" s="26">
        <f>SUMPRODUCT(C5:F7,C12:F14)</f>
        <v>17730</v>
      </c>
    </row>
    <row r="21" spans="1:4" x14ac:dyDescent="0.2">
      <c r="A21" s="2" t="s">
        <v>84</v>
      </c>
      <c r="B21" s="33">
        <f>C12-0.2*G12</f>
        <v>0</v>
      </c>
      <c r="C21" s="3" t="s">
        <v>96</v>
      </c>
      <c r="D21" s="2">
        <v>0</v>
      </c>
    </row>
    <row r="22" spans="1:4" x14ac:dyDescent="0.2">
      <c r="A22" s="2" t="s">
        <v>88</v>
      </c>
      <c r="B22" s="33">
        <f t="shared" ref="B22:B23" si="2">C13-0.2*G13</f>
        <v>0</v>
      </c>
      <c r="C22" s="3" t="s">
        <v>96</v>
      </c>
      <c r="D22" s="2">
        <v>0</v>
      </c>
    </row>
    <row r="23" spans="1:4" x14ac:dyDescent="0.2">
      <c r="A23" s="2" t="s">
        <v>92</v>
      </c>
      <c r="B23" s="33">
        <f t="shared" si="2"/>
        <v>0</v>
      </c>
      <c r="C23" s="3" t="s">
        <v>96</v>
      </c>
      <c r="D23" s="2">
        <v>0</v>
      </c>
    </row>
    <row r="24" spans="1:4" x14ac:dyDescent="0.2">
      <c r="A24" s="2" t="s">
        <v>85</v>
      </c>
      <c r="B24" s="33">
        <f>D12-0.2*G12</f>
        <v>0</v>
      </c>
      <c r="C24" s="3" t="s">
        <v>96</v>
      </c>
      <c r="D24" s="2">
        <v>0</v>
      </c>
    </row>
    <row r="25" spans="1:4" x14ac:dyDescent="0.2">
      <c r="A25" s="2" t="s">
        <v>89</v>
      </c>
      <c r="B25" s="33">
        <f t="shared" ref="B25:B26" si="3">D13-0.2*G13</f>
        <v>2000.0000000000005</v>
      </c>
      <c r="C25" s="3" t="s">
        <v>96</v>
      </c>
      <c r="D25" s="2">
        <v>0</v>
      </c>
    </row>
    <row r="26" spans="1:4" x14ac:dyDescent="0.2">
      <c r="A26" s="2" t="s">
        <v>93</v>
      </c>
      <c r="B26" s="33">
        <f t="shared" si="3"/>
        <v>0</v>
      </c>
      <c r="C26" s="3" t="s">
        <v>96</v>
      </c>
      <c r="D26" s="2">
        <v>0</v>
      </c>
    </row>
    <row r="27" spans="1:4" x14ac:dyDescent="0.2">
      <c r="A27" s="2" t="s">
        <v>86</v>
      </c>
      <c r="B27" s="33">
        <f>E12-0.2*G12</f>
        <v>2000</v>
      </c>
      <c r="C27" s="3" t="s">
        <v>96</v>
      </c>
      <c r="D27" s="2">
        <v>0</v>
      </c>
    </row>
    <row r="28" spans="1:4" x14ac:dyDescent="0.2">
      <c r="A28" s="2" t="s">
        <v>90</v>
      </c>
      <c r="B28" s="33">
        <f t="shared" ref="B28:B29" si="4">E13-0.2*G13</f>
        <v>999.99999999999909</v>
      </c>
      <c r="C28" s="3" t="s">
        <v>96</v>
      </c>
      <c r="D28" s="2">
        <v>0</v>
      </c>
    </row>
    <row r="29" spans="1:4" x14ac:dyDescent="0.2">
      <c r="A29" s="2" t="s">
        <v>94</v>
      </c>
      <c r="B29" s="33">
        <f t="shared" si="4"/>
        <v>1000.0000000000005</v>
      </c>
      <c r="C29" s="3" t="s">
        <v>96</v>
      </c>
      <c r="D29" s="2">
        <v>0</v>
      </c>
    </row>
    <row r="30" spans="1:4" x14ac:dyDescent="0.2">
      <c r="A30" s="2" t="s">
        <v>87</v>
      </c>
      <c r="B30" s="33">
        <f>F12-0.2*G12</f>
        <v>0</v>
      </c>
      <c r="C30" s="3" t="s">
        <v>96</v>
      </c>
      <c r="D30" s="2">
        <v>0</v>
      </c>
    </row>
    <row r="31" spans="1:4" x14ac:dyDescent="0.2">
      <c r="A31" s="2" t="s">
        <v>91</v>
      </c>
      <c r="B31" s="33">
        <f t="shared" ref="B31:B32" si="5">F13-0.2*G13</f>
        <v>0</v>
      </c>
      <c r="C31" s="3" t="s">
        <v>96</v>
      </c>
      <c r="D31" s="2">
        <v>0</v>
      </c>
    </row>
    <row r="32" spans="1:4" x14ac:dyDescent="0.2">
      <c r="A32" s="2" t="s">
        <v>95</v>
      </c>
      <c r="B32" s="38">
        <f t="shared" si="5"/>
        <v>1999.9999999999982</v>
      </c>
      <c r="C32" s="3" t="s">
        <v>96</v>
      </c>
      <c r="D32" s="2">
        <v>0</v>
      </c>
    </row>
    <row r="33" spans="2:2" x14ac:dyDescent="0.2">
      <c r="B33" s="39" t="str">
        <f ca="1">_xlfn.FORMULATEXT(B32)</f>
        <v>=F14-0.2*G14</v>
      </c>
    </row>
  </sheetData>
  <printOptions headings="1"/>
  <pageMargins left="0.75" right="0.75" top="1" bottom="1" header="0.5" footer="0.5"/>
  <pageSetup scale="6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Answer Report 1</vt:lpstr>
      <vt:lpstr>Sensitivity Report 1</vt:lpstr>
      <vt:lpstr>Limits Report 1</vt:lpstr>
      <vt:lpstr>Answer Report 2</vt:lpstr>
      <vt:lpstr>Sensitivity Report 2</vt:lpstr>
      <vt:lpstr>Limits Report 2</vt:lpstr>
      <vt:lpstr>Transport</vt:lpstr>
      <vt:lpstr>Transport!Print_Area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</dc:creator>
  <cp:lastModifiedBy>Microsoft Office User</cp:lastModifiedBy>
  <cp:lastPrinted>2012-04-05T12:10:35Z</cp:lastPrinted>
  <dcterms:created xsi:type="dcterms:W3CDTF">2012-04-05T12:05:38Z</dcterms:created>
  <dcterms:modified xsi:type="dcterms:W3CDTF">2021-09-25T02:04:33Z</dcterms:modified>
</cp:coreProperties>
</file>