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ULM711 Fall 2018\"/>
    </mc:Choice>
  </mc:AlternateContent>
  <xr:revisionPtr revIDLastSave="0" documentId="10_ncr:100000_{F1BCF37D-6EF0-403E-AB17-9081E9A7F8AA}" xr6:coauthVersionLast="31" xr6:coauthVersionMax="31" xr10:uidLastSave="{00000000-0000-0000-0000-000000000000}"/>
  <bookViews>
    <workbookView xWindow="240" yWindow="75" windowWidth="18960" windowHeight="7995" activeTab="2" xr2:uid="{00000000-000D-0000-FFFF-FFFF00000000}"/>
  </bookViews>
  <sheets>
    <sheet name="Feasibility Report 1" sheetId="3" r:id="rId1"/>
    <sheet name="Answer Report 1" sheetId="4" r:id="rId2"/>
    <sheet name="Transport" sheetId="1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Print_Area" localSheetId="2">Transport!$A$1:$G$51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ncount" hidden="1">1</definedName>
    <definedName name="solver_adj" localSheetId="2" hidden="1">Transport!$C$12:$F$14</definedName>
    <definedName name="solver_cvg" localSheetId="2" hidden="1">0.0001</definedName>
    <definedName name="solver_drv" localSheetId="2" hidden="1">1</definedName>
    <definedName name="solver_dua" localSheetId="2" hidden="1">1</definedName>
    <definedName name="solver_eng" localSheetId="2" hidden="1">2</definedName>
    <definedName name="solver_est" localSheetId="2" hidden="1">1</definedName>
    <definedName name="solver_ibd" localSheetId="2" hidden="1">2</definedName>
    <definedName name="solver_itr" localSheetId="2" hidden="1">2147483647</definedName>
    <definedName name="solver_lhs1" localSheetId="2" hidden="1">Transport!$C$15:$F$15</definedName>
    <definedName name="solver_lhs2" localSheetId="2" hidden="1">Transport!$G$12:$G$14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tri" hidden="1">1000</definedName>
    <definedName name="solver_num" localSheetId="2" hidden="1">2</definedName>
    <definedName name="solver_nwt" localSheetId="2" hidden="1">1</definedName>
    <definedName name="solver_ofx" localSheetId="2" hidden="1">2</definedName>
    <definedName name="solver_opt" localSheetId="2" hidden="1">Transport!$C$18</definedName>
    <definedName name="solver_piv" localSheetId="2" hidden="1">0.000001</definedName>
    <definedName name="solver_pre" localSheetId="2" hidden="1">0.000001</definedName>
    <definedName name="solver_pro" localSheetId="2" hidden="1">2</definedName>
    <definedName name="solver_rbv" localSheetId="2" hidden="1">1</definedName>
    <definedName name="solver_red" localSheetId="2" hidden="1">0.000001</definedName>
    <definedName name="solver_rel1" localSheetId="2" hidden="1">2</definedName>
    <definedName name="solver_rel2" localSheetId="2" hidden="1">1</definedName>
    <definedName name="solver_reo" localSheetId="2" hidden="1">2</definedName>
    <definedName name="solver_rep" localSheetId="2" hidden="1">2</definedName>
    <definedName name="solver_rhs1" localSheetId="2" hidden="1">Transport!$C$8:$F$8</definedName>
    <definedName name="solver_rhs2" localSheetId="2" hidden="1">Transport!$G$5:$G$7</definedName>
    <definedName name="solver_rlx" localSheetId="2" hidden="1">2</definedName>
    <definedName name="solver_rsd" localSheetId="2" hidden="1">0</definedName>
    <definedName name="solver_rsmp" hidden="1">2</definedName>
    <definedName name="solver_scl" localSheetId="2" hidden="1">1</definedName>
    <definedName name="solver_seed" hidden="1">0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79017"/>
</workbook>
</file>

<file path=xl/calcChain.xml><?xml version="1.0" encoding="utf-8"?>
<calcChain xmlns="http://schemas.openxmlformats.org/spreadsheetml/2006/main">
  <c r="G12" i="1" l="1"/>
  <c r="G13" i="1"/>
  <c r="G14" i="1"/>
  <c r="D15" i="1"/>
  <c r="E15" i="1"/>
  <c r="F15" i="1"/>
  <c r="C15" i="1"/>
  <c r="J12" i="1"/>
  <c r="K12" i="1"/>
  <c r="L12" i="1"/>
  <c r="M12" i="1"/>
  <c r="K13" i="1"/>
  <c r="L13" i="1"/>
  <c r="M13" i="1"/>
  <c r="K14" i="1"/>
  <c r="L14" i="1"/>
  <c r="M14" i="1"/>
  <c r="J13" i="1"/>
  <c r="J14" i="1"/>
  <c r="C18" i="1" l="1"/>
</calcChain>
</file>

<file path=xl/sharedStrings.xml><?xml version="1.0" encoding="utf-8"?>
<sst xmlns="http://schemas.openxmlformats.org/spreadsheetml/2006/main" count="156" uniqueCount="94">
  <si>
    <t>Parameters</t>
  </si>
  <si>
    <t>Atl</t>
  </si>
  <si>
    <t>Bos</t>
  </si>
  <si>
    <t>Chi</t>
  </si>
  <si>
    <t>Den</t>
  </si>
  <si>
    <t>Capacity</t>
  </si>
  <si>
    <t>Minn</t>
  </si>
  <si>
    <t>Pitt</t>
  </si>
  <si>
    <t>Tucs</t>
  </si>
  <si>
    <t>Requirement</t>
  </si>
  <si>
    <t>Decisions</t>
  </si>
  <si>
    <t>Sent</t>
  </si>
  <si>
    <t>Received</t>
  </si>
  <si>
    <t>Objective</t>
  </si>
  <si>
    <t>Total Cost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</si>
  <si>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</si>
  <si>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</si>
  <si>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</si>
  <si>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</si>
  <si>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</si>
  <si>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</si>
  <si>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</si>
  <si>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</si>
  <si>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</si>
  <si>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</si>
  <si>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</si>
  <si>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</si>
  <si>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</si>
  <si>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</si>
  <si>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</si>
  <si>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</si>
  <si>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</si>
  <si>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</si>
  <si>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</si>
  <si>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$C$18</t>
  </si>
  <si>
    <t>Total Cost Atl</t>
  </si>
  <si>
    <t>$C$12</t>
  </si>
  <si>
    <t>Minn Atl</t>
  </si>
  <si>
    <t>Contin</t>
  </si>
  <si>
    <t>$D$12</t>
  </si>
  <si>
    <t>Minn Bos</t>
  </si>
  <si>
    <t>$E$12</t>
  </si>
  <si>
    <t>Minn Chi</t>
  </si>
  <si>
    <t>$F$12</t>
  </si>
  <si>
    <t>Minn Den</t>
  </si>
  <si>
    <t>$C$13</t>
  </si>
  <si>
    <t>Pitt Atl</t>
  </si>
  <si>
    <t>$D$13</t>
  </si>
  <si>
    <t>Pitt Bos</t>
  </si>
  <si>
    <t>$E$13</t>
  </si>
  <si>
    <t>Pitt Chi</t>
  </si>
  <si>
    <t>$F$13</t>
  </si>
  <si>
    <t>Pitt Den</t>
  </si>
  <si>
    <t>$C$14</t>
  </si>
  <si>
    <t>Tucs Atl</t>
  </si>
  <si>
    <t>$D$14</t>
  </si>
  <si>
    <t>Tucs Bos</t>
  </si>
  <si>
    <t>$E$14</t>
  </si>
  <si>
    <t>Tucs Chi</t>
  </si>
  <si>
    <t>$F$14</t>
  </si>
  <si>
    <t>Tucs Den</t>
  </si>
  <si>
    <t>$C$15</t>
  </si>
  <si>
    <t>Received Atl</t>
  </si>
  <si>
    <t>$C$15=$C$8</t>
  </si>
  <si>
    <t>Binding</t>
  </si>
  <si>
    <t>$D$15</t>
  </si>
  <si>
    <t>Received Bos</t>
  </si>
  <si>
    <t>$D$15=$D$8</t>
  </si>
  <si>
    <t>$E$15</t>
  </si>
  <si>
    <t>Received Chi</t>
  </si>
  <si>
    <t>$E$15=$E$8</t>
  </si>
  <si>
    <t>$F$15</t>
  </si>
  <si>
    <t>Received Den</t>
  </si>
  <si>
    <t>$F$15=$F$8</t>
  </si>
  <si>
    <t>$G$12</t>
  </si>
  <si>
    <t>Minn Sent</t>
  </si>
  <si>
    <t>$G$12&lt;=$G$5</t>
  </si>
  <si>
    <t>$G$13</t>
  </si>
  <si>
    <t>Pitt Sent</t>
  </si>
  <si>
    <t>$G$13&lt;=$G$6</t>
  </si>
  <si>
    <t>$G$14</t>
  </si>
  <si>
    <t>Tucs Sent</t>
  </si>
  <si>
    <t>$G$14&lt;=$G$7</t>
  </si>
  <si>
    <t>Losses</t>
  </si>
  <si>
    <t>Network: Transportation Problem with Losses</t>
  </si>
  <si>
    <t>Yield (p_ij)</t>
  </si>
  <si>
    <t>Microsoft Excel 16.0 Feasibility Report</t>
  </si>
  <si>
    <t>Worksheet: [Goodwin Manuf Losses.xlsx]Transport</t>
  </si>
  <si>
    <t>Report Created: 11/27/2018 11:16:16 AM</t>
  </si>
  <si>
    <t>Constraints Which Make the Problem Infeasible</t>
  </si>
  <si>
    <t>Report Created: 11/27/2018 11:17:09 AM</t>
  </si>
  <si>
    <t>Solution Time: 0.157 Seconds.</t>
  </si>
  <si>
    <t>Iterations: 7 Subproblems: 0</t>
  </si>
  <si>
    <t>Not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</si>
</sst>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>
    <font>
      <sz val="9"/>
      <name val="Geneva"/>
    </font>
    <font>
      <sz val="9"/>
      <name val="Geneva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name val="Geneva"/>
    </font>
    <font>
      <b/>
      <sz val="9"/>
      <color indexed="18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1" xfId="0" applyNumberFormat="1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164" fontId="3" fillId="0" borderId="0" xfId="1" applyNumberFormat="1" applyFont="1"/>
    <xf numFmtId="2" fontId="3" fillId="0" borderId="4" xfId="0" applyNumberFormat="1" applyFont="1" applyBorder="1"/>
    <xf numFmtId="2" fontId="3" fillId="0" borderId="0" xfId="0" applyNumberFormat="1" applyFont="1" applyBorder="1"/>
    <xf numFmtId="2" fontId="3" fillId="0" borderId="5" xfId="0" applyNumberFormat="1" applyFont="1" applyBorder="1"/>
    <xf numFmtId="2" fontId="3" fillId="0" borderId="6" xfId="0" applyNumberFormat="1" applyFont="1" applyBorder="1"/>
    <xf numFmtId="2" fontId="3" fillId="0" borderId="7" xfId="0" applyNumberFormat="1" applyFont="1" applyBorder="1"/>
    <xf numFmtId="2" fontId="3" fillId="0" borderId="8" xfId="0" applyNumberFormat="1" applyFont="1" applyBorder="1"/>
    <xf numFmtId="164" fontId="4" fillId="0" borderId="0" xfId="1" applyNumberFormat="1" applyFont="1" applyAlignment="1">
      <alignment horizontal="center"/>
    </xf>
    <xf numFmtId="1" fontId="3" fillId="2" borderId="1" xfId="1" applyNumberFormat="1" applyFont="1" applyFill="1" applyBorder="1"/>
    <xf numFmtId="1" fontId="3" fillId="2" borderId="2" xfId="1" applyNumberFormat="1" applyFont="1" applyFill="1" applyBorder="1"/>
    <xf numFmtId="1" fontId="3" fillId="2" borderId="3" xfId="1" applyNumberFormat="1" applyFont="1" applyFill="1" applyBorder="1"/>
    <xf numFmtId="1" fontId="3" fillId="2" borderId="4" xfId="1" applyNumberFormat="1" applyFont="1" applyFill="1" applyBorder="1"/>
    <xf numFmtId="1" fontId="3" fillId="2" borderId="0" xfId="1" applyNumberFormat="1" applyFont="1" applyFill="1" applyBorder="1"/>
    <xf numFmtId="1" fontId="3" fillId="2" borderId="5" xfId="1" applyNumberFormat="1" applyFont="1" applyFill="1" applyBorder="1"/>
    <xf numFmtId="1" fontId="3" fillId="2" borderId="6" xfId="1" applyNumberFormat="1" applyFont="1" applyFill="1" applyBorder="1"/>
    <xf numFmtId="1" fontId="3" fillId="2" borderId="7" xfId="1" applyNumberFormat="1" applyFont="1" applyFill="1" applyBorder="1"/>
    <xf numFmtId="1" fontId="3" fillId="2" borderId="8" xfId="1" applyNumberFormat="1" applyFont="1" applyFill="1" applyBorder="1"/>
    <xf numFmtId="164" fontId="3" fillId="0" borderId="9" xfId="1" applyNumberFormat="1" applyFont="1" applyBorder="1"/>
    <xf numFmtId="164" fontId="3" fillId="3" borderId="9" xfId="1" applyNumberFormat="1" applyFont="1" applyFill="1" applyBorder="1"/>
    <xf numFmtId="0" fontId="5" fillId="0" borderId="0" xfId="0" applyFont="1"/>
    <xf numFmtId="0" fontId="0" fillId="0" borderId="11" xfId="0" applyFill="1" applyBorder="1" applyAlignment="1"/>
    <xf numFmtId="0" fontId="0" fillId="0" borderId="12" xfId="0" applyFill="1" applyBorder="1" applyAlignment="1"/>
    <xf numFmtId="164" fontId="0" fillId="0" borderId="11" xfId="0" applyNumberFormat="1" applyFill="1" applyBorder="1" applyAlignment="1"/>
    <xf numFmtId="1" fontId="0" fillId="0" borderId="12" xfId="0" applyNumberFormat="1" applyFill="1" applyBorder="1" applyAlignment="1"/>
    <xf numFmtId="1" fontId="0" fillId="0" borderId="11" xfId="0" applyNumberFormat="1" applyFill="1" applyBorder="1" applyAlignment="1"/>
    <xf numFmtId="164" fontId="0" fillId="0" borderId="12" xfId="0" applyNumberFormat="1" applyFill="1" applyBorder="1" applyAlignment="1"/>
    <xf numFmtId="165" fontId="3" fillId="0" borderId="1" xfId="2" applyNumberFormat="1" applyFont="1" applyBorder="1"/>
    <xf numFmtId="165" fontId="3" fillId="0" borderId="2" xfId="2" applyNumberFormat="1" applyFont="1" applyBorder="1"/>
    <xf numFmtId="165" fontId="3" fillId="0" borderId="3" xfId="2" applyNumberFormat="1" applyFont="1" applyBorder="1"/>
    <xf numFmtId="165" fontId="3" fillId="0" borderId="4" xfId="2" applyNumberFormat="1" applyFont="1" applyBorder="1"/>
    <xf numFmtId="165" fontId="3" fillId="0" borderId="0" xfId="2" applyNumberFormat="1" applyFont="1" applyBorder="1"/>
    <xf numFmtId="165" fontId="3" fillId="0" borderId="5" xfId="2" applyNumberFormat="1" applyFont="1" applyBorder="1"/>
    <xf numFmtId="165" fontId="3" fillId="0" borderId="6" xfId="2" applyNumberFormat="1" applyFont="1" applyBorder="1"/>
    <xf numFmtId="165" fontId="3" fillId="0" borderId="7" xfId="2" applyNumberFormat="1" applyFont="1" applyBorder="1"/>
    <xf numFmtId="165" fontId="3" fillId="0" borderId="8" xfId="2" applyNumberFormat="1" applyFont="1" applyBorder="1"/>
    <xf numFmtId="165" fontId="3" fillId="0" borderId="0" xfId="0" applyNumberFormat="1" applyFont="1"/>
    <xf numFmtId="0" fontId="6" fillId="0" borderId="10" xfId="0" applyFont="1" applyFill="1" applyBorder="1" applyAlignment="1">
      <alignment horizontal="center"/>
    </xf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8297C-7C2E-43EF-80A2-117D2C279BDA}">
  <dimension ref="A1:G10"/>
  <sheetViews>
    <sheetView showGridLines="0" workbookViewId="0"/>
  </sheetViews>
  <sheetFormatPr defaultRowHeight="12"/>
  <cols>
    <col min="1" max="1" width="2.28515625" customWidth="1"/>
    <col min="2" max="2" width="6.28515625" bestFit="1" customWidth="1"/>
    <col min="3" max="3" width="8.85546875" bestFit="1" customWidth="1"/>
    <col min="4" max="4" width="9" bestFit="1" customWidth="1"/>
    <col min="5" max="5" width="12.5703125" bestFit="1" customWidth="1"/>
    <col min="6" max="6" width="7" bestFit="1" customWidth="1"/>
    <col min="7" max="7" width="5.5703125" bestFit="1" customWidth="1"/>
  </cols>
  <sheetData>
    <row r="1" spans="1:7">
      <c r="A1" s="27" t="s">
        <v>86</v>
      </c>
    </row>
    <row r="2" spans="1:7">
      <c r="A2" s="27" t="s">
        <v>87</v>
      </c>
    </row>
    <row r="3" spans="1:7">
      <c r="A3" s="27" t="s">
        <v>88</v>
      </c>
    </row>
    <row r="6" spans="1:7" ht="12.75" thickBot="1">
      <c r="A6" t="s">
        <v>89</v>
      </c>
    </row>
    <row r="7" spans="1:7" ht="12.75" thickBot="1">
      <c r="B7" s="44" t="s">
        <v>23</v>
      </c>
      <c r="C7" s="44" t="s">
        <v>24</v>
      </c>
      <c r="D7" s="44" t="s">
        <v>30</v>
      </c>
      <c r="E7" s="44" t="s">
        <v>31</v>
      </c>
      <c r="F7" s="44" t="s">
        <v>32</v>
      </c>
      <c r="G7" s="44" t="s">
        <v>33</v>
      </c>
    </row>
    <row r="8" spans="1:7">
      <c r="B8" t="s">
        <v>74</v>
      </c>
      <c r="C8" t="s">
        <v>75</v>
      </c>
      <c r="D8" s="45">
        <v>10000</v>
      </c>
      <c r="E8" t="s">
        <v>76</v>
      </c>
      <c r="F8" t="s">
        <v>64</v>
      </c>
      <c r="G8">
        <v>0</v>
      </c>
    </row>
    <row r="9" spans="1:7">
      <c r="B9" t="s">
        <v>77</v>
      </c>
      <c r="C9" t="s">
        <v>78</v>
      </c>
      <c r="D9" s="45">
        <v>15000</v>
      </c>
      <c r="E9" t="s">
        <v>79</v>
      </c>
      <c r="F9" t="s">
        <v>64</v>
      </c>
      <c r="G9">
        <v>0</v>
      </c>
    </row>
    <row r="10" spans="1:7">
      <c r="B10" t="s">
        <v>80</v>
      </c>
      <c r="C10" t="s">
        <v>81</v>
      </c>
      <c r="D10" s="45">
        <v>15000</v>
      </c>
      <c r="E10" t="s">
        <v>82</v>
      </c>
      <c r="F10" t="s">
        <v>64</v>
      </c>
      <c r="G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BBD4-312B-42E2-B932-8637AED27171}">
  <dimension ref="A1:G43"/>
  <sheetViews>
    <sheetView showGridLines="0" workbookViewId="0"/>
  </sheetViews>
  <sheetFormatPr defaultRowHeight="12"/>
  <cols>
    <col min="1" max="1" width="2.28515625" customWidth="1"/>
    <col min="2" max="2" width="6.28515625" bestFit="1" customWidth="1"/>
    <col min="3" max="3" width="12" bestFit="1" customWidth="1"/>
    <col min="4" max="4" width="12.28515625" bestFit="1" customWidth="1"/>
    <col min="5" max="5" width="12.5703125" bestFit="1" customWidth="1"/>
    <col min="6" max="6" width="10.140625" bestFit="1" customWidth="1"/>
    <col min="7" max="7" width="12" bestFit="1" customWidth="1"/>
  </cols>
  <sheetData>
    <row r="1" spans="1:5">
      <c r="A1" s="27" t="s">
        <v>15</v>
      </c>
    </row>
    <row r="2" spans="1:5">
      <c r="A2" s="27" t="s">
        <v>87</v>
      </c>
    </row>
    <row r="3" spans="1:5">
      <c r="A3" s="27" t="s">
        <v>90</v>
      </c>
    </row>
    <row r="4" spans="1:5">
      <c r="A4" s="27" t="s">
        <v>16</v>
      </c>
    </row>
    <row r="5" spans="1:5">
      <c r="A5" s="27" t="s">
        <v>17</v>
      </c>
    </row>
    <row r="6" spans="1:5">
      <c r="A6" s="27"/>
      <c r="B6" t="s">
        <v>18</v>
      </c>
    </row>
    <row r="7" spans="1:5">
      <c r="A7" s="27"/>
      <c r="B7" t="s">
        <v>91</v>
      </c>
    </row>
    <row r="8" spans="1:5">
      <c r="A8" s="27"/>
      <c r="B8" t="s">
        <v>92</v>
      </c>
    </row>
    <row r="9" spans="1:5">
      <c r="A9" s="27" t="s">
        <v>19</v>
      </c>
    </row>
    <row r="10" spans="1:5">
      <c r="B10" t="s">
        <v>20</v>
      </c>
    </row>
    <row r="11" spans="1:5">
      <c r="B11" t="s">
        <v>21</v>
      </c>
    </row>
    <row r="14" spans="1:5" ht="12.75" thickBot="1">
      <c r="A14" t="s">
        <v>22</v>
      </c>
    </row>
    <row r="15" spans="1:5" ht="12.75" thickBot="1">
      <c r="B15" s="44" t="s">
        <v>23</v>
      </c>
      <c r="C15" s="44" t="s">
        <v>24</v>
      </c>
      <c r="D15" s="44" t="s">
        <v>25</v>
      </c>
      <c r="E15" s="44" t="s">
        <v>26</v>
      </c>
    </row>
    <row r="16" spans="1:5" ht="12.75" thickBot="1">
      <c r="B16" s="28" t="s">
        <v>34</v>
      </c>
      <c r="C16" s="28" t="s">
        <v>35</v>
      </c>
      <c r="D16" s="30">
        <v>15705.671545909236</v>
      </c>
      <c r="E16" s="30">
        <v>16073.404744139913</v>
      </c>
    </row>
    <row r="19" spans="1:6" ht="12.75" thickBot="1">
      <c r="A19" t="s">
        <v>27</v>
      </c>
    </row>
    <row r="20" spans="1:6" ht="12.75" thickBot="1">
      <c r="B20" s="44" t="s">
        <v>23</v>
      </c>
      <c r="C20" s="44" t="s">
        <v>24</v>
      </c>
      <c r="D20" s="44" t="s">
        <v>25</v>
      </c>
      <c r="E20" s="44" t="s">
        <v>26</v>
      </c>
      <c r="F20" s="44" t="s">
        <v>28</v>
      </c>
    </row>
    <row r="21" spans="1:6">
      <c r="B21" s="29" t="s">
        <v>36</v>
      </c>
      <c r="C21" s="29" t="s">
        <v>37</v>
      </c>
      <c r="D21" s="31">
        <v>0</v>
      </c>
      <c r="E21" s="31">
        <v>0</v>
      </c>
      <c r="F21" s="29" t="s">
        <v>38</v>
      </c>
    </row>
    <row r="22" spans="1:6">
      <c r="B22" s="29" t="s">
        <v>39</v>
      </c>
      <c r="C22" s="29" t="s">
        <v>40</v>
      </c>
      <c r="D22" s="31">
        <v>0</v>
      </c>
      <c r="E22" s="31">
        <v>0</v>
      </c>
      <c r="F22" s="29" t="s">
        <v>38</v>
      </c>
    </row>
    <row r="23" spans="1:6">
      <c r="B23" s="29" t="s">
        <v>41</v>
      </c>
      <c r="C23" s="29" t="s">
        <v>42</v>
      </c>
      <c r="D23" s="31">
        <v>8285.2292020373516</v>
      </c>
      <c r="E23" s="31">
        <v>12903.225806451614</v>
      </c>
      <c r="F23" s="29" t="s">
        <v>38</v>
      </c>
    </row>
    <row r="24" spans="1:6">
      <c r="B24" s="29" t="s">
        <v>43</v>
      </c>
      <c r="C24" s="29" t="s">
        <v>44</v>
      </c>
      <c r="D24" s="31">
        <v>1714.7707979626484</v>
      </c>
      <c r="E24" s="31">
        <v>3096.7741935483864</v>
      </c>
      <c r="F24" s="29" t="s">
        <v>38</v>
      </c>
    </row>
    <row r="25" spans="1:6">
      <c r="B25" s="29" t="s">
        <v>45</v>
      </c>
      <c r="C25" s="29" t="s">
        <v>46</v>
      </c>
      <c r="D25" s="31">
        <v>0</v>
      </c>
      <c r="E25" s="31">
        <v>5473.6842105263158</v>
      </c>
      <c r="F25" s="29" t="s">
        <v>38</v>
      </c>
    </row>
    <row r="26" spans="1:6">
      <c r="B26" s="29" t="s">
        <v>47</v>
      </c>
      <c r="C26" s="29" t="s">
        <v>48</v>
      </c>
      <c r="D26" s="31">
        <v>10526.315789473683</v>
      </c>
      <c r="E26" s="31">
        <v>10526.315789473683</v>
      </c>
      <c r="F26" s="29" t="s">
        <v>38</v>
      </c>
    </row>
    <row r="27" spans="1:6">
      <c r="B27" s="29" t="s">
        <v>49</v>
      </c>
      <c r="C27" s="29" t="s">
        <v>50</v>
      </c>
      <c r="D27" s="31">
        <v>4473.6842105263158</v>
      </c>
      <c r="E27" s="31">
        <v>0</v>
      </c>
      <c r="F27" s="29" t="s">
        <v>38</v>
      </c>
    </row>
    <row r="28" spans="1:6">
      <c r="B28" s="29" t="s">
        <v>51</v>
      </c>
      <c r="C28" s="29" t="s">
        <v>52</v>
      </c>
      <c r="D28" s="31">
        <v>0</v>
      </c>
      <c r="E28" s="31">
        <v>0</v>
      </c>
      <c r="F28" s="29" t="s">
        <v>38</v>
      </c>
    </row>
    <row r="29" spans="1:6">
      <c r="B29" s="29" t="s">
        <v>53</v>
      </c>
      <c r="C29" s="29" t="s">
        <v>54</v>
      </c>
      <c r="D29" s="31">
        <v>10810.810810810806</v>
      </c>
      <c r="E29" s="31">
        <v>4153.6273115220447</v>
      </c>
      <c r="F29" s="29" t="s">
        <v>38</v>
      </c>
    </row>
    <row r="30" spans="1:6">
      <c r="B30" s="29" t="s">
        <v>55</v>
      </c>
      <c r="C30" s="29" t="s">
        <v>56</v>
      </c>
      <c r="D30" s="31">
        <v>0</v>
      </c>
      <c r="E30" s="31">
        <v>0</v>
      </c>
      <c r="F30" s="29" t="s">
        <v>38</v>
      </c>
    </row>
    <row r="31" spans="1:6">
      <c r="B31" s="29" t="s">
        <v>57</v>
      </c>
      <c r="C31" s="29" t="s">
        <v>58</v>
      </c>
      <c r="D31" s="31">
        <v>0</v>
      </c>
      <c r="E31" s="31">
        <v>0</v>
      </c>
      <c r="F31" s="29" t="s">
        <v>38</v>
      </c>
    </row>
    <row r="32" spans="1:6" ht="12.75" thickBot="1">
      <c r="B32" s="28" t="s">
        <v>59</v>
      </c>
      <c r="C32" s="28" t="s">
        <v>60</v>
      </c>
      <c r="D32" s="32">
        <v>4189.1891891891937</v>
      </c>
      <c r="E32" s="32">
        <v>9923.1109147149837</v>
      </c>
      <c r="F32" s="28" t="s">
        <v>38</v>
      </c>
    </row>
    <row r="35" spans="1:7" ht="12.75" thickBot="1">
      <c r="A35" t="s">
        <v>29</v>
      </c>
    </row>
    <row r="36" spans="1:7" ht="12.75" thickBot="1">
      <c r="B36" s="44" t="s">
        <v>23</v>
      </c>
      <c r="C36" s="44" t="s">
        <v>24</v>
      </c>
      <c r="D36" s="44" t="s">
        <v>30</v>
      </c>
      <c r="E36" s="44" t="s">
        <v>31</v>
      </c>
      <c r="F36" s="44" t="s">
        <v>32</v>
      </c>
      <c r="G36" s="44" t="s">
        <v>33</v>
      </c>
    </row>
    <row r="37" spans="1:7">
      <c r="B37" s="29" t="s">
        <v>61</v>
      </c>
      <c r="C37" s="29" t="s">
        <v>62</v>
      </c>
      <c r="D37" s="33">
        <v>7999.9999999999973</v>
      </c>
      <c r="E37" s="29" t="s">
        <v>63</v>
      </c>
      <c r="F37" s="29" t="s">
        <v>64</v>
      </c>
      <c r="G37" s="29">
        <v>0</v>
      </c>
    </row>
    <row r="38" spans="1:7">
      <c r="B38" s="29" t="s">
        <v>65</v>
      </c>
      <c r="C38" s="29" t="s">
        <v>66</v>
      </c>
      <c r="D38" s="33">
        <v>9999.9999999999982</v>
      </c>
      <c r="E38" s="29" t="s">
        <v>67</v>
      </c>
      <c r="F38" s="29" t="s">
        <v>64</v>
      </c>
      <c r="G38" s="29">
        <v>0</v>
      </c>
    </row>
    <row r="39" spans="1:7">
      <c r="B39" s="29" t="s">
        <v>68</v>
      </c>
      <c r="C39" s="29" t="s">
        <v>69</v>
      </c>
      <c r="D39" s="33">
        <v>12000</v>
      </c>
      <c r="E39" s="29" t="s">
        <v>70</v>
      </c>
      <c r="F39" s="29" t="s">
        <v>64</v>
      </c>
      <c r="G39" s="29">
        <v>0</v>
      </c>
    </row>
    <row r="40" spans="1:7">
      <c r="B40" s="29" t="s">
        <v>71</v>
      </c>
      <c r="C40" s="29" t="s">
        <v>72</v>
      </c>
      <c r="D40" s="33">
        <v>10000.000000000002</v>
      </c>
      <c r="E40" s="29" t="s">
        <v>73</v>
      </c>
      <c r="F40" s="29" t="s">
        <v>64</v>
      </c>
      <c r="G40" s="29">
        <v>0</v>
      </c>
    </row>
    <row r="41" spans="1:7">
      <c r="B41" s="29" t="s">
        <v>74</v>
      </c>
      <c r="C41" s="29" t="s">
        <v>75</v>
      </c>
      <c r="D41" s="33">
        <v>16000</v>
      </c>
      <c r="E41" s="29" t="s">
        <v>76</v>
      </c>
      <c r="F41" s="29" t="s">
        <v>64</v>
      </c>
      <c r="G41" s="29">
        <v>0</v>
      </c>
    </row>
    <row r="42" spans="1:7">
      <c r="B42" s="29" t="s">
        <v>77</v>
      </c>
      <c r="C42" s="29" t="s">
        <v>78</v>
      </c>
      <c r="D42" s="33">
        <v>16000</v>
      </c>
      <c r="E42" s="29" t="s">
        <v>79</v>
      </c>
      <c r="F42" s="29" t="s">
        <v>64</v>
      </c>
      <c r="G42" s="29">
        <v>0</v>
      </c>
    </row>
    <row r="43" spans="1:7" ht="12.75" thickBot="1">
      <c r="B43" s="28" t="s">
        <v>80</v>
      </c>
      <c r="C43" s="28" t="s">
        <v>81</v>
      </c>
      <c r="D43" s="30">
        <v>14076.738226237028</v>
      </c>
      <c r="E43" s="28" t="s">
        <v>82</v>
      </c>
      <c r="F43" s="28" t="s">
        <v>93</v>
      </c>
      <c r="G43" s="28">
        <v>1923.2617737629716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8"/>
  <sheetViews>
    <sheetView tabSelected="1" zoomScale="212" workbookViewId="0">
      <selection activeCell="G15" sqref="G15"/>
    </sheetView>
  </sheetViews>
  <sheetFormatPr defaultColWidth="10.7109375" defaultRowHeight="15"/>
  <cols>
    <col min="1" max="1" width="11.140625" style="2" customWidth="1"/>
    <col min="2" max="2" width="9.140625" style="2" customWidth="1"/>
    <col min="3" max="3" width="13.7109375" style="2" customWidth="1"/>
    <col min="4" max="7" width="8.42578125" style="2" customWidth="1"/>
    <col min="8" max="9" width="9.7109375" style="2" customWidth="1"/>
    <col min="10" max="10" width="6.85546875" style="2" customWidth="1"/>
    <col min="11" max="11" width="7.7109375" style="2" customWidth="1"/>
    <col min="12" max="12" width="8" style="2" customWidth="1"/>
    <col min="13" max="13" width="8.7109375" style="2" customWidth="1"/>
    <col min="14" max="16384" width="10.7109375" style="2"/>
  </cols>
  <sheetData>
    <row r="1" spans="1:13">
      <c r="A1" s="1" t="s">
        <v>84</v>
      </c>
    </row>
    <row r="3" spans="1:13">
      <c r="A3" s="1" t="s">
        <v>0</v>
      </c>
      <c r="I3" s="2" t="s">
        <v>83</v>
      </c>
    </row>
    <row r="4" spans="1:13">
      <c r="A4" s="1"/>
      <c r="C4" s="3" t="s">
        <v>1</v>
      </c>
      <c r="D4" s="3" t="s">
        <v>2</v>
      </c>
      <c r="E4" s="3" t="s">
        <v>3</v>
      </c>
      <c r="F4" s="3" t="s">
        <v>4</v>
      </c>
      <c r="G4" s="4" t="s">
        <v>5</v>
      </c>
      <c r="J4" s="3" t="s">
        <v>1</v>
      </c>
      <c r="K4" s="3" t="s">
        <v>2</v>
      </c>
      <c r="L4" s="3" t="s">
        <v>3</v>
      </c>
      <c r="M4" s="3" t="s">
        <v>4</v>
      </c>
    </row>
    <row r="5" spans="1:13">
      <c r="A5" s="1"/>
      <c r="B5" s="3" t="s">
        <v>6</v>
      </c>
      <c r="C5" s="5">
        <v>0.6</v>
      </c>
      <c r="D5" s="6">
        <v>0.56000000000000005</v>
      </c>
      <c r="E5" s="6">
        <v>0.22</v>
      </c>
      <c r="F5" s="7">
        <v>0.4</v>
      </c>
      <c r="G5" s="8">
        <v>16000</v>
      </c>
      <c r="I5" s="3" t="s">
        <v>6</v>
      </c>
      <c r="J5" s="34">
        <v>0.24</v>
      </c>
      <c r="K5" s="35">
        <v>0.19</v>
      </c>
      <c r="L5" s="35">
        <v>7.0000000000000007E-2</v>
      </c>
      <c r="M5" s="36">
        <v>0.11</v>
      </c>
    </row>
    <row r="6" spans="1:13">
      <c r="A6" s="1"/>
      <c r="B6" s="3" t="s">
        <v>7</v>
      </c>
      <c r="C6" s="9">
        <v>0.36</v>
      </c>
      <c r="D6" s="10">
        <v>0.3</v>
      </c>
      <c r="E6" s="10">
        <v>0.28000000000000003</v>
      </c>
      <c r="F6" s="11">
        <v>0.57999999999999996</v>
      </c>
      <c r="G6" s="8">
        <v>16000</v>
      </c>
      <c r="I6" s="3" t="s">
        <v>7</v>
      </c>
      <c r="J6" s="37">
        <v>0.1</v>
      </c>
      <c r="K6" s="38">
        <v>0.05</v>
      </c>
      <c r="L6" s="38">
        <v>0.04</v>
      </c>
      <c r="M6" s="39">
        <v>0.15</v>
      </c>
    </row>
    <row r="7" spans="1:13">
      <c r="A7" s="1"/>
      <c r="B7" s="3" t="s">
        <v>8</v>
      </c>
      <c r="C7" s="12">
        <v>0.65</v>
      </c>
      <c r="D7" s="13">
        <v>0.68</v>
      </c>
      <c r="E7" s="13">
        <v>0.55000000000000004</v>
      </c>
      <c r="F7" s="14">
        <v>0.42</v>
      </c>
      <c r="G7" s="8">
        <v>16000</v>
      </c>
      <c r="I7" s="3" t="s">
        <v>8</v>
      </c>
      <c r="J7" s="40">
        <v>0.26</v>
      </c>
      <c r="K7" s="41">
        <v>0.41</v>
      </c>
      <c r="L7" s="41">
        <v>0.32</v>
      </c>
      <c r="M7" s="42">
        <v>0.27</v>
      </c>
    </row>
    <row r="8" spans="1:13">
      <c r="A8" s="1"/>
      <c r="B8" s="4" t="s">
        <v>9</v>
      </c>
      <c r="C8" s="8">
        <v>8000</v>
      </c>
      <c r="D8" s="8">
        <v>10000</v>
      </c>
      <c r="E8" s="8">
        <v>12000</v>
      </c>
      <c r="F8" s="8">
        <v>10000</v>
      </c>
      <c r="G8" s="8"/>
    </row>
    <row r="9" spans="1:13">
      <c r="A9" s="1"/>
      <c r="G9" s="8"/>
    </row>
    <row r="10" spans="1:13">
      <c r="A10" s="1" t="s">
        <v>10</v>
      </c>
      <c r="G10" s="8"/>
      <c r="I10" s="2" t="s">
        <v>85</v>
      </c>
    </row>
    <row r="11" spans="1:13">
      <c r="A11" s="1"/>
      <c r="C11" s="3" t="s">
        <v>1</v>
      </c>
      <c r="D11" s="3" t="s">
        <v>2</v>
      </c>
      <c r="E11" s="3" t="s">
        <v>3</v>
      </c>
      <c r="F11" s="3" t="s">
        <v>4</v>
      </c>
      <c r="G11" s="15" t="s">
        <v>11</v>
      </c>
      <c r="J11" s="3" t="s">
        <v>1</v>
      </c>
      <c r="K11" s="3" t="s">
        <v>2</v>
      </c>
      <c r="L11" s="3" t="s">
        <v>3</v>
      </c>
      <c r="M11" s="3" t="s">
        <v>4</v>
      </c>
    </row>
    <row r="12" spans="1:13">
      <c r="A12" s="1"/>
      <c r="B12" s="3" t="s">
        <v>6</v>
      </c>
      <c r="C12" s="16">
        <v>0</v>
      </c>
      <c r="D12" s="17">
        <v>0</v>
      </c>
      <c r="E12" s="17">
        <v>12903.225806451614</v>
      </c>
      <c r="F12" s="18">
        <v>3096.7741935483864</v>
      </c>
      <c r="G12" s="8">
        <f>SUM(C12:F12)</f>
        <v>16000</v>
      </c>
      <c r="I12" s="3" t="s">
        <v>6</v>
      </c>
      <c r="J12" s="43">
        <f>1-J5</f>
        <v>0.76</v>
      </c>
      <c r="K12" s="43">
        <f t="shared" ref="K12:M12" si="0">1-K5</f>
        <v>0.81</v>
      </c>
      <c r="L12" s="43">
        <f t="shared" si="0"/>
        <v>0.92999999999999994</v>
      </c>
      <c r="M12" s="43">
        <f t="shared" si="0"/>
        <v>0.89</v>
      </c>
    </row>
    <row r="13" spans="1:13">
      <c r="A13" s="1"/>
      <c r="B13" s="3" t="s">
        <v>7</v>
      </c>
      <c r="C13" s="19">
        <v>5473.6842105263158</v>
      </c>
      <c r="D13" s="20">
        <v>10526.315789473683</v>
      </c>
      <c r="E13" s="20">
        <v>0</v>
      </c>
      <c r="F13" s="21">
        <v>0</v>
      </c>
      <c r="G13" s="8">
        <f t="shared" ref="G13:G14" si="1">SUM(C13:F13)</f>
        <v>16000</v>
      </c>
      <c r="I13" s="3" t="s">
        <v>7</v>
      </c>
      <c r="J13" s="43">
        <f t="shared" ref="J13:M14" si="2">1-J6</f>
        <v>0.9</v>
      </c>
      <c r="K13" s="43">
        <f t="shared" si="2"/>
        <v>0.95</v>
      </c>
      <c r="L13" s="43">
        <f t="shared" si="2"/>
        <v>0.96</v>
      </c>
      <c r="M13" s="43">
        <f t="shared" si="2"/>
        <v>0.85</v>
      </c>
    </row>
    <row r="14" spans="1:13">
      <c r="A14" s="1"/>
      <c r="B14" s="3" t="s">
        <v>8</v>
      </c>
      <c r="C14" s="22">
        <v>4153.6273115220447</v>
      </c>
      <c r="D14" s="23">
        <v>0</v>
      </c>
      <c r="E14" s="23">
        <v>0</v>
      </c>
      <c r="F14" s="24">
        <v>9923.1109147149837</v>
      </c>
      <c r="G14" s="8">
        <f t="shared" si="1"/>
        <v>14076.738226237028</v>
      </c>
      <c r="I14" s="3" t="s">
        <v>8</v>
      </c>
      <c r="J14" s="43">
        <f t="shared" si="2"/>
        <v>0.74</v>
      </c>
      <c r="K14" s="43">
        <f t="shared" si="2"/>
        <v>0.59000000000000008</v>
      </c>
      <c r="L14" s="43">
        <f t="shared" si="2"/>
        <v>0.67999999999999994</v>
      </c>
      <c r="M14" s="43">
        <f t="shared" si="2"/>
        <v>0.73</v>
      </c>
    </row>
    <row r="15" spans="1:13">
      <c r="A15" s="1"/>
      <c r="B15" s="4" t="s">
        <v>12</v>
      </c>
      <c r="C15" s="8">
        <f>SUMPRODUCT(C12:C14,J12:J14)</f>
        <v>7999.9999999999973</v>
      </c>
      <c r="D15" s="8">
        <f>SUMPRODUCT(D12:D14,K12:K14)</f>
        <v>9999.9999999999982</v>
      </c>
      <c r="E15" s="8">
        <f t="shared" ref="D15:F15" si="3">SUMPRODUCT(E12:E14,L12:L14)</f>
        <v>12000</v>
      </c>
      <c r="F15" s="8">
        <f t="shared" si="3"/>
        <v>10000.000000000002</v>
      </c>
      <c r="G15" s="25"/>
    </row>
    <row r="16" spans="1:13">
      <c r="A16" s="1"/>
    </row>
    <row r="17" spans="1:3">
      <c r="A17" s="1" t="s">
        <v>13</v>
      </c>
    </row>
    <row r="18" spans="1:3">
      <c r="A18" s="1"/>
      <c r="B18" s="2" t="s">
        <v>14</v>
      </c>
      <c r="C18" s="26">
        <f>SUMPRODUCT(C5:F7,C12:F14)</f>
        <v>16073.404744139913</v>
      </c>
    </row>
  </sheetData>
  <printOptions headings="1"/>
  <pageMargins left="0.75" right="0.75" top="1" bottom="1" header="0.5" footer="0.5"/>
  <pageSetup scale="6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Feasibility Report 1</vt:lpstr>
      <vt:lpstr>Answer Report 1</vt:lpstr>
      <vt:lpstr>Transport</vt:lpstr>
      <vt:lpstr>Transport!Print_Area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</dc:creator>
  <cp:lastModifiedBy>Bardossy</cp:lastModifiedBy>
  <cp:lastPrinted>2012-04-05T12:10:35Z</cp:lastPrinted>
  <dcterms:created xsi:type="dcterms:W3CDTF">2012-04-05T12:05:38Z</dcterms:created>
  <dcterms:modified xsi:type="dcterms:W3CDTF">2018-11-27T22:19:11Z</dcterms:modified>
</cp:coreProperties>
</file>