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13_ncr:1_{D0C76665-F8E6-4F96-ABC8-A0E4486A8F29}" xr6:coauthVersionLast="47" xr6:coauthVersionMax="47" xr10:uidLastSave="{00000000-0000-0000-0000-000000000000}"/>
  <bookViews>
    <workbookView xWindow="-110" yWindow="-110" windowWidth="19420" windowHeight="9800" activeTab="3" xr2:uid="{EDFE2444-B064-4AEF-8BAD-2363190E3DF7}"/>
  </bookViews>
  <sheets>
    <sheet name="Answer Report 1" sheetId="2" r:id="rId1"/>
    <sheet name="Answer Report 2" sheetId="3" r:id="rId2"/>
    <sheet name="Answer Report 3" sheetId="4" r:id="rId3"/>
    <sheet name="Sheet1" sheetId="1" r:id="rId4"/>
  </sheets>
  <definedNames>
    <definedName name="solver_adj" localSheetId="3" hidden="1">Sheet1!$B$8:$G$9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Sheet1!$B$13:$B$18</definedName>
    <definedName name="solver_lhs2" localSheetId="3" hidden="1">Sheet1!$B$8:$G$8</definedName>
    <definedName name="solver_lhs3" localSheetId="3" hidden="1">Sheet1!$B$9:$G$9</definedName>
    <definedName name="solver_lhs4" localSheetId="3" hidden="1">Sheet1!$J$2:$J$3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Sheet1!$I$11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4</definedName>
    <definedName name="solver_rel3" localSheetId="3" hidden="1">5</definedName>
    <definedName name="solver_rel4" localSheetId="3" hidden="1">1</definedName>
    <definedName name="solver_rhs1" localSheetId="3" hidden="1">Sheet1!$D$13:$D$18</definedName>
    <definedName name="solver_rhs2" localSheetId="3" hidden="1">"integer"</definedName>
    <definedName name="solver_rhs3" localSheetId="3" hidden="1">"binary"</definedName>
    <definedName name="solver_rhs4" localSheetId="3" hidden="1">Sheet1!$L$2:$L$3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14" i="1"/>
  <c r="B13" i="1"/>
  <c r="C10" i="1"/>
  <c r="D14" i="1" s="1"/>
  <c r="D10" i="1"/>
  <c r="D15" i="1" s="1"/>
  <c r="E10" i="1"/>
  <c r="D16" i="1" s="1"/>
  <c r="F10" i="1"/>
  <c r="D17" i="1" s="1"/>
  <c r="G10" i="1"/>
  <c r="D18" i="1" s="1"/>
  <c r="B10" i="1"/>
  <c r="D13" i="1" s="1"/>
  <c r="J2" i="1"/>
  <c r="D11" i="1"/>
  <c r="E11" i="1"/>
  <c r="G11" i="1"/>
  <c r="C11" i="1"/>
  <c r="F11" i="1"/>
  <c r="H8" i="1"/>
  <c r="J3" i="1" s="1"/>
  <c r="B11" i="1"/>
  <c r="J11" i="1"/>
  <c r="I11" i="1" l="1"/>
</calcChain>
</file>

<file path=xl/sharedStrings.xml><?xml version="1.0" encoding="utf-8"?>
<sst xmlns="http://schemas.openxmlformats.org/spreadsheetml/2006/main" count="351" uniqueCount="115">
  <si>
    <t>TMC Projects</t>
  </si>
  <si>
    <t>Projects</t>
  </si>
  <si>
    <t>Startup Costs</t>
  </si>
  <si>
    <t>NPV if Successful</t>
  </si>
  <si>
    <t>Prob Parameter</t>
  </si>
  <si>
    <t>Project 1</t>
  </si>
  <si>
    <t>Project 2</t>
  </si>
  <si>
    <t>Project 3</t>
  </si>
  <si>
    <t>Project 4</t>
  </si>
  <si>
    <t>Project 5</t>
  </si>
  <si>
    <t>Project 6</t>
  </si>
  <si>
    <t>Decision Variables</t>
  </si>
  <si>
    <t xml:space="preserve">Number of Engineers </t>
  </si>
  <si>
    <t>Selected?</t>
  </si>
  <si>
    <t>Prob. Based on Eng</t>
  </si>
  <si>
    <t>Total</t>
  </si>
  <si>
    <t>Total NPV</t>
  </si>
  <si>
    <t>Expected</t>
  </si>
  <si>
    <t>Obj Func</t>
  </si>
  <si>
    <t>Constraints</t>
  </si>
  <si>
    <t>Total Cost</t>
  </si>
  <si>
    <t>&lt;=</t>
  </si>
  <si>
    <t>Used</t>
  </si>
  <si>
    <t>Engineers</t>
  </si>
  <si>
    <t>Max Engineers</t>
  </si>
  <si>
    <t>Microsoft Excel 16.0 Answer Report</t>
  </si>
  <si>
    <t>Worksheet: [TMC Data.xlsx]Sheet1</t>
  </si>
  <si>
    <t>Report Created: 11/8/2021 10:09:08 AM</t>
  </si>
  <si>
    <t>Result: Solver found a solution.  All Constraints and optimality conditions are satisfied.</t>
  </si>
  <si>
    <t>Solver Engine</t>
  </si>
  <si>
    <t>Engine: GRG Nonlinear</t>
  </si>
  <si>
    <t>Solution Time: 19.734 Seconds.</t>
  </si>
  <si>
    <t>Iterations: 2 Subproblems: 656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</si>
  <si>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</si>
  <si>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</si>
  <si>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</si>
  <si>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</si>
  <si>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</si>
  <si>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</si>
  <si>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</si>
  <si>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</si>
  <si>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</si>
  <si>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</si>
  <si>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</si>
  <si>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</si>
  <si>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</si>
  <si>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</si>
  <si>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</si>
  <si>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$I$11</t>
  </si>
  <si>
    <t>Expected Total NPV</t>
  </si>
  <si>
    <t>$B$8</t>
  </si>
  <si>
    <t>Number of Engineers  Project 1</t>
  </si>
  <si>
    <t>$C$8</t>
  </si>
  <si>
    <t>Number of Engineers  Project 2</t>
  </si>
  <si>
    <t>$D$8</t>
  </si>
  <si>
    <t>Number of Engineers  Project 3</t>
  </si>
  <si>
    <t>$E$8</t>
  </si>
  <si>
    <t>Number of Engineers  Project 4</t>
  </si>
  <si>
    <t>$F$8</t>
  </si>
  <si>
    <t>Number of Engineers  Project 5</t>
  </si>
  <si>
    <t>$G$8</t>
  </si>
  <si>
    <t>Number of Engineers  Project 6</t>
  </si>
  <si>
    <t>$B$9</t>
  </si>
  <si>
    <t>Selected? Project 1</t>
  </si>
  <si>
    <t>$C$9</t>
  </si>
  <si>
    <t>Selected? Project 2</t>
  </si>
  <si>
    <t>$D$9</t>
  </si>
  <si>
    <t>Selected? Project 3</t>
  </si>
  <si>
    <t>$E$9</t>
  </si>
  <si>
    <t>Selected? Project 4</t>
  </si>
  <si>
    <t>$F$9</t>
  </si>
  <si>
    <t>Selected? Project 5</t>
  </si>
  <si>
    <t>$G$9</t>
  </si>
  <si>
    <t>Selected? Project 6</t>
  </si>
  <si>
    <t>$B$8&lt;=$B$10</t>
  </si>
  <si>
    <t>Not Binding</t>
  </si>
  <si>
    <t>$C$8&lt;=$C$10</t>
  </si>
  <si>
    <t>Binding</t>
  </si>
  <si>
    <t>$D$8&lt;=$D$10</t>
  </si>
  <si>
    <t>$E$8&lt;=$E$10</t>
  </si>
  <si>
    <t>$F$8&lt;=$F$10</t>
  </si>
  <si>
    <t>$G$8&lt;=$G$10</t>
  </si>
  <si>
    <t>$J$2</t>
  </si>
  <si>
    <t>Total Cost Used</t>
  </si>
  <si>
    <t>$J$2&lt;=$L$2</t>
  </si>
  <si>
    <t>$J$3</t>
  </si>
  <si>
    <t>Engineers Used</t>
  </si>
  <si>
    <t>$J$3&lt;=$L$3</t>
  </si>
  <si>
    <t>$B$8:$G$8=Integer</t>
  </si>
  <si>
    <t>$B$9:$G$9=Binary</t>
  </si>
  <si>
    <t>Binary</t>
  </si>
  <si>
    <t>Report Created: 11/8/2021 10:11:56 AM</t>
  </si>
  <si>
    <t>Solution Time: 25.453 Seconds.</t>
  </si>
  <si>
    <t>Iterations: 2 Subproblems: 988</t>
  </si>
  <si>
    <t>Report Created: 11/8/2021 10:25:39 AM</t>
  </si>
  <si>
    <t>Solution Time: 26.297 Seconds.</t>
  </si>
  <si>
    <t>Iterations: 2 Subproblems: 1010</t>
  </si>
  <si>
    <t>$B$13</t>
  </si>
  <si>
    <t>Project 1 Project 1</t>
  </si>
  <si>
    <t>$B$13&lt;=$D$13</t>
  </si>
  <si>
    <t>$B$14</t>
  </si>
  <si>
    <t>Project 2 Project 1</t>
  </si>
  <si>
    <t>$B$14&lt;=$D$14</t>
  </si>
  <si>
    <t>$B$15</t>
  </si>
  <si>
    <t>Project 3 Project 1</t>
  </si>
  <si>
    <t>$B$15&lt;=$D$15</t>
  </si>
  <si>
    <t>$B$16</t>
  </si>
  <si>
    <t>Project 4 Project 1</t>
  </si>
  <si>
    <t>$B$16&lt;=$D$16</t>
  </si>
  <si>
    <t>$B$17</t>
  </si>
  <si>
    <t>Project 5 Project 1</t>
  </si>
  <si>
    <t>$B$17&lt;=$D$17</t>
  </si>
  <si>
    <t>$B$18</t>
  </si>
  <si>
    <t>Project 6 Project 1</t>
  </si>
  <si>
    <t>$B$18&lt;=$D$18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</si>
</sst>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0" fillId="0" borderId="3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30FB-ACA2-4476-93E6-3801237E1E1D}">
  <dimension ref="A1:G46"/>
  <sheetViews>
    <sheetView showGridLines="0" workbookViewId="0"/>
  </sheetViews>
  <sheetFormatPr defaultRowHeight="14.75" x14ac:dyDescent="0.75"/>
  <cols>
    <col min="1" max="1" width="2.1796875" customWidth="1"/>
    <col min="2" max="2" width="16.6796875" bestFit="1" customWidth="1"/>
    <col min="3" max="3" width="26.76953125" bestFit="1" customWidth="1"/>
    <col min="4" max="4" width="12.54296875" bestFit="1" customWidth="1"/>
    <col min="5" max="5" width="12.31640625" bestFit="1" customWidth="1"/>
    <col min="6" max="6" width="10.40625" bestFit="1" customWidth="1"/>
    <col min="7" max="7" width="4.953125" bestFit="1" customWidth="1"/>
  </cols>
  <sheetData>
    <row r="1" spans="1:5" x14ac:dyDescent="0.75">
      <c r="A1" s="3" t="s">
        <v>25</v>
      </c>
    </row>
    <row r="2" spans="1:5" x14ac:dyDescent="0.75">
      <c r="A2" s="3" t="s">
        <v>26</v>
      </c>
    </row>
    <row r="3" spans="1:5" x14ac:dyDescent="0.75">
      <c r="A3" s="3" t="s">
        <v>27</v>
      </c>
    </row>
    <row r="4" spans="1:5" x14ac:dyDescent="0.75">
      <c r="A4" s="3" t="s">
        <v>28</v>
      </c>
    </row>
    <row r="5" spans="1:5" x14ac:dyDescent="0.75">
      <c r="A5" s="3" t="s">
        <v>29</v>
      </c>
    </row>
    <row r="6" spans="1:5" x14ac:dyDescent="0.75">
      <c r="A6" s="3"/>
      <c r="B6" t="s">
        <v>30</v>
      </c>
    </row>
    <row r="7" spans="1:5" x14ac:dyDescent="0.75">
      <c r="A7" s="3"/>
      <c r="B7" t="s">
        <v>31</v>
      </c>
    </row>
    <row r="8" spans="1:5" x14ac:dyDescent="0.75">
      <c r="A8" s="3"/>
      <c r="B8" t="s">
        <v>32</v>
      </c>
    </row>
    <row r="9" spans="1:5" x14ac:dyDescent="0.75">
      <c r="A9" s="3" t="s">
        <v>33</v>
      </c>
    </row>
    <row r="10" spans="1:5" x14ac:dyDescent="0.75">
      <c r="B10" t="s">
        <v>34</v>
      </c>
    </row>
    <row r="11" spans="1:5" x14ac:dyDescent="0.75">
      <c r="B11" t="s">
        <v>35</v>
      </c>
    </row>
    <row r="12" spans="1:5" x14ac:dyDescent="0.75">
      <c r="B12" t="s">
        <v>36</v>
      </c>
    </row>
    <row r="14" spans="1:5" ht="15.5" thickBot="1" x14ac:dyDescent="0.9">
      <c r="A14" t="s">
        <v>37</v>
      </c>
    </row>
    <row r="15" spans="1:5" ht="15.5" thickBot="1" x14ac:dyDescent="0.9">
      <c r="B15" s="5" t="s">
        <v>38</v>
      </c>
      <c r="C15" s="5" t="s">
        <v>39</v>
      </c>
      <c r="D15" s="5" t="s">
        <v>40</v>
      </c>
      <c r="E15" s="5" t="s">
        <v>41</v>
      </c>
    </row>
    <row r="16" spans="1:5" ht="15.5" thickBot="1" x14ac:dyDescent="0.9">
      <c r="B16" s="4" t="s">
        <v>48</v>
      </c>
      <c r="C16" s="4" t="s">
        <v>49</v>
      </c>
      <c r="D16" s="7">
        <v>1318.2319446189999</v>
      </c>
      <c r="E16" s="7">
        <v>1762.6804186713184</v>
      </c>
    </row>
    <row r="19" spans="1:6" ht="15.5" thickBot="1" x14ac:dyDescent="0.9">
      <c r="A19" t="s">
        <v>42</v>
      </c>
    </row>
    <row r="20" spans="1:6" ht="15.5" thickBot="1" x14ac:dyDescent="0.9">
      <c r="B20" s="5" t="s">
        <v>38</v>
      </c>
      <c r="C20" s="5" t="s">
        <v>39</v>
      </c>
      <c r="D20" s="5" t="s">
        <v>40</v>
      </c>
      <c r="E20" s="5" t="s">
        <v>41</v>
      </c>
      <c r="F20" s="5" t="s">
        <v>43</v>
      </c>
    </row>
    <row r="21" spans="1:6" x14ac:dyDescent="0.75">
      <c r="B21" s="6" t="s">
        <v>50</v>
      </c>
      <c r="C21" s="6" t="s">
        <v>51</v>
      </c>
      <c r="D21" s="8">
        <v>2</v>
      </c>
      <c r="E21" s="8">
        <v>6</v>
      </c>
      <c r="F21" s="6" t="s">
        <v>43</v>
      </c>
    </row>
    <row r="22" spans="1:6" x14ac:dyDescent="0.75">
      <c r="B22" s="6" t="s">
        <v>52</v>
      </c>
      <c r="C22" s="6" t="s">
        <v>53</v>
      </c>
      <c r="D22" s="8">
        <v>3</v>
      </c>
      <c r="E22" s="8">
        <v>0</v>
      </c>
      <c r="F22" s="6" t="s">
        <v>43</v>
      </c>
    </row>
    <row r="23" spans="1:6" x14ac:dyDescent="0.75">
      <c r="B23" s="6" t="s">
        <v>54</v>
      </c>
      <c r="C23" s="6" t="s">
        <v>55</v>
      </c>
      <c r="D23" s="8">
        <v>5</v>
      </c>
      <c r="E23" s="8">
        <v>7</v>
      </c>
      <c r="F23" s="6" t="s">
        <v>43</v>
      </c>
    </row>
    <row r="24" spans="1:6" x14ac:dyDescent="0.75">
      <c r="B24" s="6" t="s">
        <v>56</v>
      </c>
      <c r="C24" s="6" t="s">
        <v>57</v>
      </c>
      <c r="D24" s="8">
        <v>5</v>
      </c>
      <c r="E24" s="8">
        <v>3</v>
      </c>
      <c r="F24" s="6" t="s">
        <v>43</v>
      </c>
    </row>
    <row r="25" spans="1:6" x14ac:dyDescent="0.75">
      <c r="B25" s="6" t="s">
        <v>58</v>
      </c>
      <c r="C25" s="6" t="s">
        <v>59</v>
      </c>
      <c r="D25" s="8">
        <v>0</v>
      </c>
      <c r="E25" s="8">
        <v>9</v>
      </c>
      <c r="F25" s="6" t="s">
        <v>43</v>
      </c>
    </row>
    <row r="26" spans="1:6" x14ac:dyDescent="0.75">
      <c r="B26" s="6" t="s">
        <v>60</v>
      </c>
      <c r="C26" s="6" t="s">
        <v>61</v>
      </c>
      <c r="D26" s="8">
        <v>5</v>
      </c>
      <c r="E26" s="8">
        <v>0</v>
      </c>
      <c r="F26" s="6" t="s">
        <v>43</v>
      </c>
    </row>
    <row r="27" spans="1:6" x14ac:dyDescent="0.75">
      <c r="B27" s="6" t="s">
        <v>62</v>
      </c>
      <c r="C27" s="6" t="s">
        <v>63</v>
      </c>
      <c r="D27" s="8">
        <v>1</v>
      </c>
      <c r="E27" s="8">
        <v>1</v>
      </c>
      <c r="F27" s="6" t="s">
        <v>90</v>
      </c>
    </row>
    <row r="28" spans="1:6" x14ac:dyDescent="0.75">
      <c r="B28" s="6" t="s">
        <v>64</v>
      </c>
      <c r="C28" s="6" t="s">
        <v>65</v>
      </c>
      <c r="D28" s="8">
        <v>1</v>
      </c>
      <c r="E28" s="8">
        <v>0</v>
      </c>
      <c r="F28" s="6" t="s">
        <v>90</v>
      </c>
    </row>
    <row r="29" spans="1:6" x14ac:dyDescent="0.75">
      <c r="B29" s="6" t="s">
        <v>66</v>
      </c>
      <c r="C29" s="6" t="s">
        <v>67</v>
      </c>
      <c r="D29" s="8">
        <v>1</v>
      </c>
      <c r="E29" s="8">
        <v>1</v>
      </c>
      <c r="F29" s="6" t="s">
        <v>90</v>
      </c>
    </row>
    <row r="30" spans="1:6" x14ac:dyDescent="0.75">
      <c r="B30" s="6" t="s">
        <v>68</v>
      </c>
      <c r="C30" s="6" t="s">
        <v>69</v>
      </c>
      <c r="D30" s="8">
        <v>1</v>
      </c>
      <c r="E30" s="8">
        <v>1</v>
      </c>
      <c r="F30" s="6" t="s">
        <v>90</v>
      </c>
    </row>
    <row r="31" spans="1:6" x14ac:dyDescent="0.75">
      <c r="B31" s="6" t="s">
        <v>70</v>
      </c>
      <c r="C31" s="6" t="s">
        <v>71</v>
      </c>
      <c r="D31" s="8">
        <v>0</v>
      </c>
      <c r="E31" s="8">
        <v>1</v>
      </c>
      <c r="F31" s="6" t="s">
        <v>90</v>
      </c>
    </row>
    <row r="32" spans="1:6" ht="15.5" thickBot="1" x14ac:dyDescent="0.9">
      <c r="B32" s="4" t="s">
        <v>72</v>
      </c>
      <c r="C32" s="4" t="s">
        <v>73</v>
      </c>
      <c r="D32" s="7">
        <v>1</v>
      </c>
      <c r="E32" s="7">
        <v>0</v>
      </c>
      <c r="F32" s="4" t="s">
        <v>90</v>
      </c>
    </row>
    <row r="35" spans="1:7" ht="15.5" thickBot="1" x14ac:dyDescent="0.9">
      <c r="A35" t="s">
        <v>19</v>
      </c>
    </row>
    <row r="36" spans="1:7" ht="15.5" thickBot="1" x14ac:dyDescent="0.9">
      <c r="B36" s="5" t="s">
        <v>38</v>
      </c>
      <c r="C36" s="5" t="s">
        <v>39</v>
      </c>
      <c r="D36" s="5" t="s">
        <v>44</v>
      </c>
      <c r="E36" s="5" t="s">
        <v>45</v>
      </c>
      <c r="F36" s="5" t="s">
        <v>46</v>
      </c>
      <c r="G36" s="5" t="s">
        <v>47</v>
      </c>
    </row>
    <row r="37" spans="1:7" x14ac:dyDescent="0.75">
      <c r="B37" s="6" t="s">
        <v>50</v>
      </c>
      <c r="C37" s="6" t="s">
        <v>51</v>
      </c>
      <c r="D37" s="8">
        <v>6</v>
      </c>
      <c r="E37" s="6" t="s">
        <v>74</v>
      </c>
      <c r="F37" s="6" t="s">
        <v>75</v>
      </c>
      <c r="G37" s="6">
        <v>19</v>
      </c>
    </row>
    <row r="38" spans="1:7" x14ac:dyDescent="0.75">
      <c r="B38" s="6" t="s">
        <v>52</v>
      </c>
      <c r="C38" s="6" t="s">
        <v>53</v>
      </c>
      <c r="D38" s="8">
        <v>0</v>
      </c>
      <c r="E38" s="6" t="s">
        <v>76</v>
      </c>
      <c r="F38" s="6" t="s">
        <v>77</v>
      </c>
      <c r="G38" s="6">
        <v>0</v>
      </c>
    </row>
    <row r="39" spans="1:7" x14ac:dyDescent="0.75">
      <c r="B39" s="6" t="s">
        <v>54</v>
      </c>
      <c r="C39" s="6" t="s">
        <v>55</v>
      </c>
      <c r="D39" s="8">
        <v>7</v>
      </c>
      <c r="E39" s="6" t="s">
        <v>78</v>
      </c>
      <c r="F39" s="6" t="s">
        <v>75</v>
      </c>
      <c r="G39" s="6">
        <v>18</v>
      </c>
    </row>
    <row r="40" spans="1:7" x14ac:dyDescent="0.75">
      <c r="B40" s="6" t="s">
        <v>56</v>
      </c>
      <c r="C40" s="6" t="s">
        <v>57</v>
      </c>
      <c r="D40" s="8">
        <v>3</v>
      </c>
      <c r="E40" s="6" t="s">
        <v>79</v>
      </c>
      <c r="F40" s="6" t="s">
        <v>75</v>
      </c>
      <c r="G40" s="6">
        <v>22</v>
      </c>
    </row>
    <row r="41" spans="1:7" x14ac:dyDescent="0.75">
      <c r="B41" s="6" t="s">
        <v>58</v>
      </c>
      <c r="C41" s="6" t="s">
        <v>59</v>
      </c>
      <c r="D41" s="8">
        <v>9</v>
      </c>
      <c r="E41" s="6" t="s">
        <v>80</v>
      </c>
      <c r="F41" s="6" t="s">
        <v>75</v>
      </c>
      <c r="G41" s="6">
        <v>16</v>
      </c>
    </row>
    <row r="42" spans="1:7" x14ac:dyDescent="0.75">
      <c r="B42" s="6" t="s">
        <v>60</v>
      </c>
      <c r="C42" s="6" t="s">
        <v>61</v>
      </c>
      <c r="D42" s="8">
        <v>0</v>
      </c>
      <c r="E42" s="6" t="s">
        <v>81</v>
      </c>
      <c r="F42" s="6" t="s">
        <v>77</v>
      </c>
      <c r="G42" s="6">
        <v>0</v>
      </c>
    </row>
    <row r="43" spans="1:7" x14ac:dyDescent="0.75">
      <c r="B43" s="6" t="s">
        <v>82</v>
      </c>
      <c r="C43" s="6" t="s">
        <v>83</v>
      </c>
      <c r="D43" s="8">
        <v>1650</v>
      </c>
      <c r="E43" s="6" t="s">
        <v>84</v>
      </c>
      <c r="F43" s="6" t="s">
        <v>75</v>
      </c>
      <c r="G43" s="6">
        <v>49.999999999999545</v>
      </c>
    </row>
    <row r="44" spans="1:7" x14ac:dyDescent="0.75">
      <c r="B44" s="6" t="s">
        <v>85</v>
      </c>
      <c r="C44" s="6" t="s">
        <v>86</v>
      </c>
      <c r="D44" s="8">
        <v>25</v>
      </c>
      <c r="E44" s="6" t="s">
        <v>87</v>
      </c>
      <c r="F44" s="6" t="s">
        <v>77</v>
      </c>
      <c r="G44" s="6">
        <v>0</v>
      </c>
    </row>
    <row r="45" spans="1:7" x14ac:dyDescent="0.75">
      <c r="B45" s="6" t="s">
        <v>88</v>
      </c>
      <c r="C45" s="6"/>
      <c r="D45" s="6"/>
      <c r="E45" s="6"/>
      <c r="F45" s="6"/>
      <c r="G45" s="6"/>
    </row>
    <row r="46" spans="1:7" ht="15.5" thickBot="1" x14ac:dyDescent="0.9">
      <c r="B46" s="4" t="s">
        <v>89</v>
      </c>
      <c r="C46" s="4"/>
      <c r="D46" s="4"/>
      <c r="E46" s="4"/>
      <c r="F46" s="4"/>
      <c r="G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70DA-890D-4157-BD07-5CFAC54C0D25}">
  <dimension ref="A1:G46"/>
  <sheetViews>
    <sheetView showGridLines="0" topLeftCell="A4" workbookViewId="0"/>
  </sheetViews>
  <sheetFormatPr defaultRowHeight="14.75" x14ac:dyDescent="0.75"/>
  <cols>
    <col min="1" max="1" width="2.1796875" customWidth="1"/>
    <col min="2" max="2" width="16.6796875" bestFit="1" customWidth="1"/>
    <col min="3" max="3" width="26.76953125" bestFit="1" customWidth="1"/>
    <col min="4" max="4" width="12.54296875" bestFit="1" customWidth="1"/>
    <col min="5" max="5" width="12.31640625" bestFit="1" customWidth="1"/>
    <col min="6" max="6" width="10.40625" bestFit="1" customWidth="1"/>
    <col min="7" max="7" width="4.953125" bestFit="1" customWidth="1"/>
  </cols>
  <sheetData>
    <row r="1" spans="1:5" x14ac:dyDescent="0.75">
      <c r="A1" s="3" t="s">
        <v>25</v>
      </c>
    </row>
    <row r="2" spans="1:5" x14ac:dyDescent="0.75">
      <c r="A2" s="3" t="s">
        <v>26</v>
      </c>
    </row>
    <row r="3" spans="1:5" x14ac:dyDescent="0.75">
      <c r="A3" s="3" t="s">
        <v>91</v>
      </c>
    </row>
    <row r="4" spans="1:5" x14ac:dyDescent="0.75">
      <c r="A4" s="3" t="s">
        <v>28</v>
      </c>
    </row>
    <row r="5" spans="1:5" x14ac:dyDescent="0.75">
      <c r="A5" s="3" t="s">
        <v>29</v>
      </c>
    </row>
    <row r="6" spans="1:5" x14ac:dyDescent="0.75">
      <c r="A6" s="3"/>
      <c r="B6" t="s">
        <v>30</v>
      </c>
    </row>
    <row r="7" spans="1:5" x14ac:dyDescent="0.75">
      <c r="A7" s="3"/>
      <c r="B7" t="s">
        <v>92</v>
      </c>
    </row>
    <row r="8" spans="1:5" x14ac:dyDescent="0.75">
      <c r="A8" s="3"/>
      <c r="B8" t="s">
        <v>93</v>
      </c>
    </row>
    <row r="9" spans="1:5" x14ac:dyDescent="0.75">
      <c r="A9" s="3" t="s">
        <v>33</v>
      </c>
    </row>
    <row r="10" spans="1:5" x14ac:dyDescent="0.75">
      <c r="B10" t="s">
        <v>34</v>
      </c>
    </row>
    <row r="11" spans="1:5" x14ac:dyDescent="0.75">
      <c r="B11" t="s">
        <v>35</v>
      </c>
    </row>
    <row r="12" spans="1:5" x14ac:dyDescent="0.75">
      <c r="B12" t="s">
        <v>36</v>
      </c>
    </row>
    <row r="14" spans="1:5" ht="15.5" thickBot="1" x14ac:dyDescent="0.9">
      <c r="A14" t="s">
        <v>37</v>
      </c>
    </row>
    <row r="15" spans="1:5" ht="15.5" thickBot="1" x14ac:dyDescent="0.9">
      <c r="B15" s="5" t="s">
        <v>38</v>
      </c>
      <c r="C15" s="5" t="s">
        <v>39</v>
      </c>
      <c r="D15" s="5" t="s">
        <v>40</v>
      </c>
      <c r="E15" s="5" t="s">
        <v>41</v>
      </c>
    </row>
    <row r="16" spans="1:5" ht="15.5" thickBot="1" x14ac:dyDescent="0.9">
      <c r="B16" s="4" t="s">
        <v>48</v>
      </c>
      <c r="C16" s="4" t="s">
        <v>49</v>
      </c>
      <c r="D16" s="7">
        <v>0</v>
      </c>
      <c r="E16" s="7">
        <v>1762.6804186713184</v>
      </c>
    </row>
    <row r="19" spans="1:6" ht="15.5" thickBot="1" x14ac:dyDescent="0.9">
      <c r="A19" t="s">
        <v>42</v>
      </c>
    </row>
    <row r="20" spans="1:6" ht="15.5" thickBot="1" x14ac:dyDescent="0.9">
      <c r="B20" s="5" t="s">
        <v>38</v>
      </c>
      <c r="C20" s="5" t="s">
        <v>39</v>
      </c>
      <c r="D20" s="5" t="s">
        <v>40</v>
      </c>
      <c r="E20" s="5" t="s">
        <v>41</v>
      </c>
      <c r="F20" s="5" t="s">
        <v>43</v>
      </c>
    </row>
    <row r="21" spans="1:6" x14ac:dyDescent="0.75">
      <c r="B21" s="6" t="s">
        <v>50</v>
      </c>
      <c r="C21" s="6" t="s">
        <v>51</v>
      </c>
      <c r="D21" s="8">
        <v>0</v>
      </c>
      <c r="E21" s="8">
        <v>6</v>
      </c>
      <c r="F21" s="6" t="s">
        <v>43</v>
      </c>
    </row>
    <row r="22" spans="1:6" x14ac:dyDescent="0.75">
      <c r="B22" s="6" t="s">
        <v>52</v>
      </c>
      <c r="C22" s="6" t="s">
        <v>53</v>
      </c>
      <c r="D22" s="8">
        <v>0</v>
      </c>
      <c r="E22" s="8">
        <v>0</v>
      </c>
      <c r="F22" s="6" t="s">
        <v>43</v>
      </c>
    </row>
    <row r="23" spans="1:6" x14ac:dyDescent="0.75">
      <c r="B23" s="6" t="s">
        <v>54</v>
      </c>
      <c r="C23" s="6" t="s">
        <v>55</v>
      </c>
      <c r="D23" s="8">
        <v>0</v>
      </c>
      <c r="E23" s="8">
        <v>7</v>
      </c>
      <c r="F23" s="6" t="s">
        <v>43</v>
      </c>
    </row>
    <row r="24" spans="1:6" x14ac:dyDescent="0.75">
      <c r="B24" s="6" t="s">
        <v>56</v>
      </c>
      <c r="C24" s="6" t="s">
        <v>57</v>
      </c>
      <c r="D24" s="8">
        <v>0</v>
      </c>
      <c r="E24" s="8">
        <v>3</v>
      </c>
      <c r="F24" s="6" t="s">
        <v>43</v>
      </c>
    </row>
    <row r="25" spans="1:6" x14ac:dyDescent="0.75">
      <c r="B25" s="6" t="s">
        <v>58</v>
      </c>
      <c r="C25" s="6" t="s">
        <v>59</v>
      </c>
      <c r="D25" s="8">
        <v>0</v>
      </c>
      <c r="E25" s="8">
        <v>9</v>
      </c>
      <c r="F25" s="6" t="s">
        <v>43</v>
      </c>
    </row>
    <row r="26" spans="1:6" x14ac:dyDescent="0.75">
      <c r="B26" s="6" t="s">
        <v>60</v>
      </c>
      <c r="C26" s="6" t="s">
        <v>61</v>
      </c>
      <c r="D26" s="8">
        <v>0</v>
      </c>
      <c r="E26" s="8">
        <v>0</v>
      </c>
      <c r="F26" s="6" t="s">
        <v>43</v>
      </c>
    </row>
    <row r="27" spans="1:6" x14ac:dyDescent="0.75">
      <c r="B27" s="6" t="s">
        <v>62</v>
      </c>
      <c r="C27" s="6" t="s">
        <v>63</v>
      </c>
      <c r="D27" s="8">
        <v>0</v>
      </c>
      <c r="E27" s="8">
        <v>1</v>
      </c>
      <c r="F27" s="6" t="s">
        <v>90</v>
      </c>
    </row>
    <row r="28" spans="1:6" x14ac:dyDescent="0.75">
      <c r="B28" s="6" t="s">
        <v>64</v>
      </c>
      <c r="C28" s="6" t="s">
        <v>65</v>
      </c>
      <c r="D28" s="8">
        <v>0</v>
      </c>
      <c r="E28" s="8">
        <v>0</v>
      </c>
      <c r="F28" s="6" t="s">
        <v>90</v>
      </c>
    </row>
    <row r="29" spans="1:6" x14ac:dyDescent="0.75">
      <c r="B29" s="6" t="s">
        <v>66</v>
      </c>
      <c r="C29" s="6" t="s">
        <v>67</v>
      </c>
      <c r="D29" s="8">
        <v>0</v>
      </c>
      <c r="E29" s="8">
        <v>1</v>
      </c>
      <c r="F29" s="6" t="s">
        <v>90</v>
      </c>
    </row>
    <row r="30" spans="1:6" x14ac:dyDescent="0.75">
      <c r="B30" s="6" t="s">
        <v>68</v>
      </c>
      <c r="C30" s="6" t="s">
        <v>69</v>
      </c>
      <c r="D30" s="8">
        <v>0</v>
      </c>
      <c r="E30" s="8">
        <v>1</v>
      </c>
      <c r="F30" s="6" t="s">
        <v>90</v>
      </c>
    </row>
    <row r="31" spans="1:6" x14ac:dyDescent="0.75">
      <c r="B31" s="6" t="s">
        <v>70</v>
      </c>
      <c r="C31" s="6" t="s">
        <v>71</v>
      </c>
      <c r="D31" s="8">
        <v>0</v>
      </c>
      <c r="E31" s="8">
        <v>1</v>
      </c>
      <c r="F31" s="6" t="s">
        <v>90</v>
      </c>
    </row>
    <row r="32" spans="1:6" ht="15.5" thickBot="1" x14ac:dyDescent="0.9">
      <c r="B32" s="4" t="s">
        <v>72</v>
      </c>
      <c r="C32" s="4" t="s">
        <v>73</v>
      </c>
      <c r="D32" s="7">
        <v>0</v>
      </c>
      <c r="E32" s="7">
        <v>0</v>
      </c>
      <c r="F32" s="4" t="s">
        <v>90</v>
      </c>
    </row>
    <row r="35" spans="1:7" ht="15.5" thickBot="1" x14ac:dyDescent="0.9">
      <c r="A35" t="s">
        <v>19</v>
      </c>
    </row>
    <row r="36" spans="1:7" ht="15.5" thickBot="1" x14ac:dyDescent="0.9">
      <c r="B36" s="5" t="s">
        <v>38</v>
      </c>
      <c r="C36" s="5" t="s">
        <v>39</v>
      </c>
      <c r="D36" s="5" t="s">
        <v>44</v>
      </c>
      <c r="E36" s="5" t="s">
        <v>45</v>
      </c>
      <c r="F36" s="5" t="s">
        <v>46</v>
      </c>
      <c r="G36" s="5" t="s">
        <v>47</v>
      </c>
    </row>
    <row r="37" spans="1:7" x14ac:dyDescent="0.75">
      <c r="B37" s="6" t="s">
        <v>50</v>
      </c>
      <c r="C37" s="6" t="s">
        <v>51</v>
      </c>
      <c r="D37" s="8">
        <v>6</v>
      </c>
      <c r="E37" s="6" t="s">
        <v>74</v>
      </c>
      <c r="F37" s="6" t="s">
        <v>75</v>
      </c>
      <c r="G37" s="6">
        <v>19</v>
      </c>
    </row>
    <row r="38" spans="1:7" x14ac:dyDescent="0.75">
      <c r="B38" s="6" t="s">
        <v>52</v>
      </c>
      <c r="C38" s="6" t="s">
        <v>53</v>
      </c>
      <c r="D38" s="8">
        <v>0</v>
      </c>
      <c r="E38" s="6" t="s">
        <v>76</v>
      </c>
      <c r="F38" s="6" t="s">
        <v>77</v>
      </c>
      <c r="G38" s="6">
        <v>0</v>
      </c>
    </row>
    <row r="39" spans="1:7" x14ac:dyDescent="0.75">
      <c r="B39" s="6" t="s">
        <v>54</v>
      </c>
      <c r="C39" s="6" t="s">
        <v>55</v>
      </c>
      <c r="D39" s="8">
        <v>7</v>
      </c>
      <c r="E39" s="6" t="s">
        <v>78</v>
      </c>
      <c r="F39" s="6" t="s">
        <v>75</v>
      </c>
      <c r="G39" s="6">
        <v>18</v>
      </c>
    </row>
    <row r="40" spans="1:7" x14ac:dyDescent="0.75">
      <c r="B40" s="6" t="s">
        <v>56</v>
      </c>
      <c r="C40" s="6" t="s">
        <v>57</v>
      </c>
      <c r="D40" s="8">
        <v>3</v>
      </c>
      <c r="E40" s="6" t="s">
        <v>79</v>
      </c>
      <c r="F40" s="6" t="s">
        <v>75</v>
      </c>
      <c r="G40" s="6">
        <v>22</v>
      </c>
    </row>
    <row r="41" spans="1:7" x14ac:dyDescent="0.75">
      <c r="B41" s="6" t="s">
        <v>58</v>
      </c>
      <c r="C41" s="6" t="s">
        <v>59</v>
      </c>
      <c r="D41" s="8">
        <v>9</v>
      </c>
      <c r="E41" s="6" t="s">
        <v>80</v>
      </c>
      <c r="F41" s="6" t="s">
        <v>75</v>
      </c>
      <c r="G41" s="6">
        <v>16</v>
      </c>
    </row>
    <row r="42" spans="1:7" x14ac:dyDescent="0.75">
      <c r="B42" s="6" t="s">
        <v>60</v>
      </c>
      <c r="C42" s="6" t="s">
        <v>61</v>
      </c>
      <c r="D42" s="8">
        <v>0</v>
      </c>
      <c r="E42" s="6" t="s">
        <v>81</v>
      </c>
      <c r="F42" s="6" t="s">
        <v>77</v>
      </c>
      <c r="G42" s="6">
        <v>0</v>
      </c>
    </row>
    <row r="43" spans="1:7" x14ac:dyDescent="0.75">
      <c r="B43" s="6" t="s">
        <v>82</v>
      </c>
      <c r="C43" s="6" t="s">
        <v>83</v>
      </c>
      <c r="D43" s="8">
        <v>1650</v>
      </c>
      <c r="E43" s="6" t="s">
        <v>84</v>
      </c>
      <c r="F43" s="6" t="s">
        <v>75</v>
      </c>
      <c r="G43" s="6">
        <v>49.999999999997044</v>
      </c>
    </row>
    <row r="44" spans="1:7" x14ac:dyDescent="0.75">
      <c r="B44" s="6" t="s">
        <v>85</v>
      </c>
      <c r="C44" s="6" t="s">
        <v>86</v>
      </c>
      <c r="D44" s="8">
        <v>25</v>
      </c>
      <c r="E44" s="6" t="s">
        <v>87</v>
      </c>
      <c r="F44" s="6" t="s">
        <v>77</v>
      </c>
      <c r="G44" s="6">
        <v>0</v>
      </c>
    </row>
    <row r="45" spans="1:7" x14ac:dyDescent="0.75">
      <c r="B45" s="6" t="s">
        <v>88</v>
      </c>
      <c r="C45" s="6"/>
      <c r="D45" s="6"/>
      <c r="E45" s="6"/>
      <c r="F45" s="6"/>
      <c r="G45" s="6"/>
    </row>
    <row r="46" spans="1:7" ht="15.5" thickBot="1" x14ac:dyDescent="0.9">
      <c r="B46" s="4" t="s">
        <v>89</v>
      </c>
      <c r="C46" s="4"/>
      <c r="D46" s="4"/>
      <c r="E46" s="4"/>
      <c r="F46" s="4"/>
      <c r="G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DDBF-1375-452A-A1D1-9B172740037E}">
  <dimension ref="A1:G46"/>
  <sheetViews>
    <sheetView showGridLines="0" workbookViewId="0"/>
  </sheetViews>
  <sheetFormatPr defaultRowHeight="14.75" x14ac:dyDescent="0.75"/>
  <cols>
    <col min="1" max="1" width="2.1796875" customWidth="1"/>
    <col min="2" max="2" width="16.6796875" bestFit="1" customWidth="1"/>
    <col min="3" max="3" width="26.76953125" bestFit="1" customWidth="1"/>
    <col min="4" max="4" width="12.54296875" bestFit="1" customWidth="1"/>
    <col min="5" max="5" width="13.2265625" bestFit="1" customWidth="1"/>
    <col min="6" max="6" width="10.40625" bestFit="1" customWidth="1"/>
    <col min="7" max="7" width="4.953125" bestFit="1" customWidth="1"/>
  </cols>
  <sheetData>
    <row r="1" spans="1:5" x14ac:dyDescent="0.75">
      <c r="A1" s="3" t="s">
        <v>25</v>
      </c>
    </row>
    <row r="2" spans="1:5" x14ac:dyDescent="0.75">
      <c r="A2" s="3" t="s">
        <v>26</v>
      </c>
    </row>
    <row r="3" spans="1:5" x14ac:dyDescent="0.75">
      <c r="A3" s="3" t="s">
        <v>94</v>
      </c>
    </row>
    <row r="4" spans="1:5" x14ac:dyDescent="0.75">
      <c r="A4" s="3" t="s">
        <v>28</v>
      </c>
    </row>
    <row r="5" spans="1:5" x14ac:dyDescent="0.75">
      <c r="A5" s="3" t="s">
        <v>29</v>
      </c>
    </row>
    <row r="6" spans="1:5" x14ac:dyDescent="0.75">
      <c r="A6" s="3"/>
      <c r="B6" t="s">
        <v>30</v>
      </c>
    </row>
    <row r="7" spans="1:5" x14ac:dyDescent="0.75">
      <c r="A7" s="3"/>
      <c r="B7" t="s">
        <v>95</v>
      </c>
    </row>
    <row r="8" spans="1:5" x14ac:dyDescent="0.75">
      <c r="A8" s="3"/>
      <c r="B8" t="s">
        <v>96</v>
      </c>
    </row>
    <row r="9" spans="1:5" x14ac:dyDescent="0.75">
      <c r="A9" s="3" t="s">
        <v>33</v>
      </c>
    </row>
    <row r="10" spans="1:5" x14ac:dyDescent="0.75">
      <c r="B10" t="s">
        <v>34</v>
      </c>
    </row>
    <row r="11" spans="1:5" x14ac:dyDescent="0.75">
      <c r="B11" t="s">
        <v>35</v>
      </c>
    </row>
    <row r="12" spans="1:5" x14ac:dyDescent="0.75">
      <c r="B12" t="s">
        <v>36</v>
      </c>
    </row>
    <row r="14" spans="1:5" ht="15.5" thickBot="1" x14ac:dyDescent="0.9">
      <c r="A14" t="s">
        <v>37</v>
      </c>
    </row>
    <row r="15" spans="1:5" ht="15.5" thickBot="1" x14ac:dyDescent="0.9">
      <c r="B15" s="5" t="s">
        <v>38</v>
      </c>
      <c r="C15" s="5" t="s">
        <v>39</v>
      </c>
      <c r="D15" s="5" t="s">
        <v>40</v>
      </c>
      <c r="E15" s="5" t="s">
        <v>41</v>
      </c>
    </row>
    <row r="16" spans="1:5" ht="15.5" thickBot="1" x14ac:dyDescent="0.9">
      <c r="B16" s="4" t="s">
        <v>48</v>
      </c>
      <c r="C16" s="4" t="s">
        <v>49</v>
      </c>
      <c r="D16" s="7">
        <v>1762.6804186713184</v>
      </c>
      <c r="E16" s="7">
        <v>1762.6804186713184</v>
      </c>
    </row>
    <row r="19" spans="1:6" ht="15.5" thickBot="1" x14ac:dyDescent="0.9">
      <c r="A19" t="s">
        <v>42</v>
      </c>
    </row>
    <row r="20" spans="1:6" ht="15.5" thickBot="1" x14ac:dyDescent="0.9">
      <c r="B20" s="5" t="s">
        <v>38</v>
      </c>
      <c r="C20" s="5" t="s">
        <v>39</v>
      </c>
      <c r="D20" s="5" t="s">
        <v>40</v>
      </c>
      <c r="E20" s="5" t="s">
        <v>41</v>
      </c>
      <c r="F20" s="5" t="s">
        <v>43</v>
      </c>
    </row>
    <row r="21" spans="1:6" x14ac:dyDescent="0.75">
      <c r="B21" s="6" t="s">
        <v>50</v>
      </c>
      <c r="C21" s="6" t="s">
        <v>51</v>
      </c>
      <c r="D21" s="8">
        <v>6</v>
      </c>
      <c r="E21" s="8">
        <v>6</v>
      </c>
      <c r="F21" s="6" t="s">
        <v>43</v>
      </c>
    </row>
    <row r="22" spans="1:6" x14ac:dyDescent="0.75">
      <c r="B22" s="6" t="s">
        <v>52</v>
      </c>
      <c r="C22" s="6" t="s">
        <v>53</v>
      </c>
      <c r="D22" s="8">
        <v>0</v>
      </c>
      <c r="E22" s="8">
        <v>0</v>
      </c>
      <c r="F22" s="6" t="s">
        <v>43</v>
      </c>
    </row>
    <row r="23" spans="1:6" x14ac:dyDescent="0.75">
      <c r="B23" s="6" t="s">
        <v>54</v>
      </c>
      <c r="C23" s="6" t="s">
        <v>55</v>
      </c>
      <c r="D23" s="8">
        <v>7</v>
      </c>
      <c r="E23" s="8">
        <v>7</v>
      </c>
      <c r="F23" s="6" t="s">
        <v>43</v>
      </c>
    </row>
    <row r="24" spans="1:6" x14ac:dyDescent="0.75">
      <c r="B24" s="6" t="s">
        <v>56</v>
      </c>
      <c r="C24" s="6" t="s">
        <v>57</v>
      </c>
      <c r="D24" s="8">
        <v>3</v>
      </c>
      <c r="E24" s="8">
        <v>3</v>
      </c>
      <c r="F24" s="6" t="s">
        <v>43</v>
      </c>
    </row>
    <row r="25" spans="1:6" x14ac:dyDescent="0.75">
      <c r="B25" s="6" t="s">
        <v>58</v>
      </c>
      <c r="C25" s="6" t="s">
        <v>59</v>
      </c>
      <c r="D25" s="8">
        <v>9</v>
      </c>
      <c r="E25" s="8">
        <v>9</v>
      </c>
      <c r="F25" s="6" t="s">
        <v>43</v>
      </c>
    </row>
    <row r="26" spans="1:6" x14ac:dyDescent="0.75">
      <c r="B26" s="6" t="s">
        <v>60</v>
      </c>
      <c r="C26" s="6" t="s">
        <v>61</v>
      </c>
      <c r="D26" s="8">
        <v>0</v>
      </c>
      <c r="E26" s="8">
        <v>0</v>
      </c>
      <c r="F26" s="6" t="s">
        <v>43</v>
      </c>
    </row>
    <row r="27" spans="1:6" x14ac:dyDescent="0.75">
      <c r="B27" s="6" t="s">
        <v>62</v>
      </c>
      <c r="C27" s="6" t="s">
        <v>63</v>
      </c>
      <c r="D27" s="8">
        <v>1</v>
      </c>
      <c r="E27" s="8">
        <v>1</v>
      </c>
      <c r="F27" s="6" t="s">
        <v>90</v>
      </c>
    </row>
    <row r="28" spans="1:6" x14ac:dyDescent="0.75">
      <c r="B28" s="6" t="s">
        <v>64</v>
      </c>
      <c r="C28" s="6" t="s">
        <v>65</v>
      </c>
      <c r="D28" s="8">
        <v>0</v>
      </c>
      <c r="E28" s="8">
        <v>0</v>
      </c>
      <c r="F28" s="6" t="s">
        <v>90</v>
      </c>
    </row>
    <row r="29" spans="1:6" x14ac:dyDescent="0.75">
      <c r="B29" s="6" t="s">
        <v>66</v>
      </c>
      <c r="C29" s="6" t="s">
        <v>67</v>
      </c>
      <c r="D29" s="8">
        <v>1</v>
      </c>
      <c r="E29" s="8">
        <v>1</v>
      </c>
      <c r="F29" s="6" t="s">
        <v>90</v>
      </c>
    </row>
    <row r="30" spans="1:6" x14ac:dyDescent="0.75">
      <c r="B30" s="6" t="s">
        <v>68</v>
      </c>
      <c r="C30" s="6" t="s">
        <v>69</v>
      </c>
      <c r="D30" s="8">
        <v>1</v>
      </c>
      <c r="E30" s="8">
        <v>1</v>
      </c>
      <c r="F30" s="6" t="s">
        <v>90</v>
      </c>
    </row>
    <row r="31" spans="1:6" x14ac:dyDescent="0.75">
      <c r="B31" s="6" t="s">
        <v>70</v>
      </c>
      <c r="C31" s="6" t="s">
        <v>71</v>
      </c>
      <c r="D31" s="8">
        <v>1</v>
      </c>
      <c r="E31" s="8">
        <v>1</v>
      </c>
      <c r="F31" s="6" t="s">
        <v>90</v>
      </c>
    </row>
    <row r="32" spans="1:6" ht="15.5" thickBot="1" x14ac:dyDescent="0.9">
      <c r="B32" s="4" t="s">
        <v>72</v>
      </c>
      <c r="C32" s="4" t="s">
        <v>73</v>
      </c>
      <c r="D32" s="7">
        <v>0</v>
      </c>
      <c r="E32" s="7">
        <v>0</v>
      </c>
      <c r="F32" s="4" t="s">
        <v>90</v>
      </c>
    </row>
    <row r="35" spans="1:7" ht="15.5" thickBot="1" x14ac:dyDescent="0.9">
      <c r="A35" t="s">
        <v>19</v>
      </c>
    </row>
    <row r="36" spans="1:7" ht="15.5" thickBot="1" x14ac:dyDescent="0.9">
      <c r="B36" s="5" t="s">
        <v>38</v>
      </c>
      <c r="C36" s="5" t="s">
        <v>39</v>
      </c>
      <c r="D36" s="5" t="s">
        <v>44</v>
      </c>
      <c r="E36" s="5" t="s">
        <v>45</v>
      </c>
      <c r="F36" s="5" t="s">
        <v>46</v>
      </c>
      <c r="G36" s="5" t="s">
        <v>47</v>
      </c>
    </row>
    <row r="37" spans="1:7" x14ac:dyDescent="0.75">
      <c r="B37" s="6" t="s">
        <v>97</v>
      </c>
      <c r="C37" s="6" t="s">
        <v>98</v>
      </c>
      <c r="D37" s="8">
        <v>6</v>
      </c>
      <c r="E37" s="6" t="s">
        <v>99</v>
      </c>
      <c r="F37" s="6" t="s">
        <v>75</v>
      </c>
      <c r="G37" s="6">
        <v>19</v>
      </c>
    </row>
    <row r="38" spans="1:7" x14ac:dyDescent="0.75">
      <c r="B38" s="6" t="s">
        <v>100</v>
      </c>
      <c r="C38" s="6" t="s">
        <v>101</v>
      </c>
      <c r="D38" s="8">
        <v>0</v>
      </c>
      <c r="E38" s="6" t="s">
        <v>102</v>
      </c>
      <c r="F38" s="6" t="s">
        <v>77</v>
      </c>
      <c r="G38" s="6">
        <v>0</v>
      </c>
    </row>
    <row r="39" spans="1:7" x14ac:dyDescent="0.75">
      <c r="B39" s="6" t="s">
        <v>103</v>
      </c>
      <c r="C39" s="6" t="s">
        <v>104</v>
      </c>
      <c r="D39" s="8">
        <v>7</v>
      </c>
      <c r="E39" s="6" t="s">
        <v>105</v>
      </c>
      <c r="F39" s="6" t="s">
        <v>75</v>
      </c>
      <c r="G39" s="6">
        <v>18</v>
      </c>
    </row>
    <row r="40" spans="1:7" x14ac:dyDescent="0.75">
      <c r="B40" s="6" t="s">
        <v>106</v>
      </c>
      <c r="C40" s="6" t="s">
        <v>107</v>
      </c>
      <c r="D40" s="8">
        <v>3</v>
      </c>
      <c r="E40" s="6" t="s">
        <v>108</v>
      </c>
      <c r="F40" s="6" t="s">
        <v>75</v>
      </c>
      <c r="G40" s="6">
        <v>22</v>
      </c>
    </row>
    <row r="41" spans="1:7" x14ac:dyDescent="0.75">
      <c r="B41" s="6" t="s">
        <v>109</v>
      </c>
      <c r="C41" s="6" t="s">
        <v>110</v>
      </c>
      <c r="D41" s="8">
        <v>9</v>
      </c>
      <c r="E41" s="6" t="s">
        <v>111</v>
      </c>
      <c r="F41" s="6" t="s">
        <v>75</v>
      </c>
      <c r="G41" s="6">
        <v>16</v>
      </c>
    </row>
    <row r="42" spans="1:7" x14ac:dyDescent="0.75">
      <c r="B42" s="6" t="s">
        <v>112</v>
      </c>
      <c r="C42" s="6" t="s">
        <v>113</v>
      </c>
      <c r="D42" s="8">
        <v>0</v>
      </c>
      <c r="E42" s="6" t="s">
        <v>114</v>
      </c>
      <c r="F42" s="6" t="s">
        <v>77</v>
      </c>
      <c r="G42" s="6">
        <v>0</v>
      </c>
    </row>
    <row r="43" spans="1:7" x14ac:dyDescent="0.75">
      <c r="B43" s="6" t="s">
        <v>82</v>
      </c>
      <c r="C43" s="6" t="s">
        <v>83</v>
      </c>
      <c r="D43" s="8">
        <v>1650</v>
      </c>
      <c r="E43" s="6" t="s">
        <v>84</v>
      </c>
      <c r="F43" s="6" t="s">
        <v>75</v>
      </c>
      <c r="G43" s="6">
        <v>50.000000000004093</v>
      </c>
    </row>
    <row r="44" spans="1:7" x14ac:dyDescent="0.75">
      <c r="B44" s="6" t="s">
        <v>85</v>
      </c>
      <c r="C44" s="6" t="s">
        <v>86</v>
      </c>
      <c r="D44" s="8">
        <v>25</v>
      </c>
      <c r="E44" s="6" t="s">
        <v>87</v>
      </c>
      <c r="F44" s="6" t="s">
        <v>77</v>
      </c>
      <c r="G44" s="6">
        <v>0</v>
      </c>
    </row>
    <row r="45" spans="1:7" x14ac:dyDescent="0.75">
      <c r="B45" s="6" t="s">
        <v>88</v>
      </c>
      <c r="C45" s="6"/>
      <c r="D45" s="6"/>
      <c r="E45" s="6"/>
      <c r="F45" s="6"/>
      <c r="G45" s="6"/>
    </row>
    <row r="46" spans="1:7" ht="15.5" thickBot="1" x14ac:dyDescent="0.9">
      <c r="B46" s="4" t="s">
        <v>89</v>
      </c>
      <c r="C46" s="4"/>
      <c r="D46" s="4"/>
      <c r="E46" s="4"/>
      <c r="F46" s="4"/>
      <c r="G4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AD4-06A5-4E94-9FCA-4B0DA4A2B01D}">
  <dimension ref="A1:L18"/>
  <sheetViews>
    <sheetView tabSelected="1" zoomScale="146" zoomScaleNormal="190" workbookViewId="0">
      <selection activeCell="C13" sqref="C13:C18"/>
    </sheetView>
  </sheetViews>
  <sheetFormatPr defaultRowHeight="14.75" x14ac:dyDescent="0.75"/>
  <cols>
    <col min="1" max="1" width="18.31640625" bestFit="1" customWidth="1"/>
    <col min="11" max="11" width="5.81640625" customWidth="1"/>
  </cols>
  <sheetData>
    <row r="1" spans="1:12" x14ac:dyDescent="0.75">
      <c r="A1" t="s">
        <v>0</v>
      </c>
      <c r="I1" t="s">
        <v>19</v>
      </c>
      <c r="J1" t="s">
        <v>22</v>
      </c>
      <c r="L1" t="s">
        <v>15</v>
      </c>
    </row>
    <row r="2" spans="1:12" x14ac:dyDescent="0.75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20</v>
      </c>
      <c r="J2">
        <f>SUMPRODUCT(B3:G3,B9:G9)</f>
        <v>1650</v>
      </c>
      <c r="K2" t="s">
        <v>21</v>
      </c>
      <c r="L2">
        <v>1700</v>
      </c>
    </row>
    <row r="3" spans="1:12" x14ac:dyDescent="0.75">
      <c r="A3" t="s">
        <v>2</v>
      </c>
      <c r="B3">
        <v>325</v>
      </c>
      <c r="C3">
        <v>200</v>
      </c>
      <c r="D3">
        <v>490</v>
      </c>
      <c r="E3">
        <v>125</v>
      </c>
      <c r="F3">
        <v>710</v>
      </c>
      <c r="G3">
        <v>240</v>
      </c>
      <c r="I3" t="s">
        <v>23</v>
      </c>
      <c r="J3">
        <f>H8</f>
        <v>25</v>
      </c>
      <c r="K3" t="s">
        <v>21</v>
      </c>
      <c r="L3">
        <v>25</v>
      </c>
    </row>
    <row r="4" spans="1:12" x14ac:dyDescent="0.75">
      <c r="A4" t="s">
        <v>3</v>
      </c>
      <c r="B4">
        <v>750</v>
      </c>
      <c r="C4">
        <v>120</v>
      </c>
      <c r="D4">
        <v>900</v>
      </c>
      <c r="E4">
        <v>400</v>
      </c>
      <c r="F4">
        <v>1110</v>
      </c>
      <c r="G4">
        <v>800</v>
      </c>
    </row>
    <row r="5" spans="1:12" x14ac:dyDescent="0.75">
      <c r="A5" t="s">
        <v>4</v>
      </c>
      <c r="B5">
        <v>3.1</v>
      </c>
      <c r="C5">
        <v>2.5</v>
      </c>
      <c r="D5">
        <v>4.5</v>
      </c>
      <c r="E5">
        <v>5.6</v>
      </c>
      <c r="F5">
        <v>8.1999999999999993</v>
      </c>
      <c r="G5">
        <v>8.5</v>
      </c>
    </row>
    <row r="7" spans="1:12" x14ac:dyDescent="0.75">
      <c r="A7" t="s">
        <v>11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15</v>
      </c>
    </row>
    <row r="8" spans="1:12" x14ac:dyDescent="0.75">
      <c r="A8" t="s">
        <v>12</v>
      </c>
      <c r="B8" s="1">
        <v>6</v>
      </c>
      <c r="C8" s="1">
        <v>0</v>
      </c>
      <c r="D8" s="1">
        <v>7</v>
      </c>
      <c r="E8" s="1">
        <v>3</v>
      </c>
      <c r="F8" s="1">
        <v>9</v>
      </c>
      <c r="G8" s="1">
        <v>0</v>
      </c>
      <c r="H8">
        <f>SUM(B8:G8)</f>
        <v>25</v>
      </c>
    </row>
    <row r="9" spans="1:12" x14ac:dyDescent="0.75">
      <c r="A9" t="s">
        <v>13</v>
      </c>
      <c r="B9" s="1">
        <v>1</v>
      </c>
      <c r="C9" s="1">
        <v>0</v>
      </c>
      <c r="D9" s="1">
        <v>1</v>
      </c>
      <c r="E9" s="1">
        <v>1</v>
      </c>
      <c r="F9" s="1">
        <v>1</v>
      </c>
      <c r="G9" s="1">
        <v>0</v>
      </c>
    </row>
    <row r="10" spans="1:12" ht="15.5" thickBot="1" x14ac:dyDescent="0.9">
      <c r="A10" t="s">
        <v>24</v>
      </c>
      <c r="B10">
        <f>B9*$L$3</f>
        <v>25</v>
      </c>
      <c r="C10">
        <f t="shared" ref="C10:G10" si="0">C9*$L$3</f>
        <v>0</v>
      </c>
      <c r="D10">
        <f t="shared" si="0"/>
        <v>25</v>
      </c>
      <c r="E10">
        <f t="shared" si="0"/>
        <v>25</v>
      </c>
      <c r="F10">
        <f t="shared" si="0"/>
        <v>25</v>
      </c>
      <c r="G10">
        <f t="shared" si="0"/>
        <v>0</v>
      </c>
      <c r="H10" t="s">
        <v>18</v>
      </c>
      <c r="I10" t="s">
        <v>16</v>
      </c>
    </row>
    <row r="11" spans="1:12" ht="15.5" thickBot="1" x14ac:dyDescent="0.9">
      <c r="A11" t="s">
        <v>14</v>
      </c>
      <c r="B11">
        <f>B8/(B8+B5)</f>
        <v>0.65934065934065933</v>
      </c>
      <c r="C11">
        <f t="shared" ref="C11:G11" si="1">C8/(C8+C5)</f>
        <v>0</v>
      </c>
      <c r="D11">
        <f>D8/(D8+D5)</f>
        <v>0.60869565217391308</v>
      </c>
      <c r="E11">
        <f>E8/(E8+E5)</f>
        <v>0.34883720930232559</v>
      </c>
      <c r="F11">
        <f t="shared" si="1"/>
        <v>0.52325581395348841</v>
      </c>
      <c r="G11">
        <f>G8/(G8+G5)</f>
        <v>0</v>
      </c>
      <c r="H11" t="s">
        <v>17</v>
      </c>
      <c r="I11" s="2">
        <f>SUMPRODUCT(B11:G11,B4:G4)</f>
        <v>1762.6804186713184</v>
      </c>
      <c r="J11" t="str">
        <f ca="1">_xlfn.FORMULATEXT(I11)</f>
        <v>=SUMPRODUCT(B11:G11,B4:G4)</v>
      </c>
    </row>
    <row r="13" spans="1:12" x14ac:dyDescent="0.75">
      <c r="A13" t="s">
        <v>5</v>
      </c>
      <c r="B13">
        <f>B8</f>
        <v>6</v>
      </c>
      <c r="C13" t="s">
        <v>21</v>
      </c>
      <c r="D13">
        <f>B10</f>
        <v>25</v>
      </c>
    </row>
    <row r="14" spans="1:12" x14ac:dyDescent="0.75">
      <c r="A14" t="s">
        <v>6</v>
      </c>
      <c r="B14">
        <f>C8</f>
        <v>0</v>
      </c>
      <c r="C14" t="s">
        <v>21</v>
      </c>
      <c r="D14">
        <f>C10</f>
        <v>0</v>
      </c>
    </row>
    <row r="15" spans="1:12" x14ac:dyDescent="0.75">
      <c r="A15" t="s">
        <v>7</v>
      </c>
      <c r="B15">
        <f>D8</f>
        <v>7</v>
      </c>
      <c r="C15" t="s">
        <v>21</v>
      </c>
      <c r="D15">
        <f>D10</f>
        <v>25</v>
      </c>
    </row>
    <row r="16" spans="1:12" x14ac:dyDescent="0.75">
      <c r="A16" t="s">
        <v>8</v>
      </c>
      <c r="B16">
        <f>E8</f>
        <v>3</v>
      </c>
      <c r="C16" t="s">
        <v>21</v>
      </c>
      <c r="D16">
        <f>E10</f>
        <v>25</v>
      </c>
    </row>
    <row r="17" spans="1:4" x14ac:dyDescent="0.75">
      <c r="A17" t="s">
        <v>9</v>
      </c>
      <c r="B17">
        <f>F8</f>
        <v>9</v>
      </c>
      <c r="C17" t="s">
        <v>21</v>
      </c>
      <c r="D17">
        <f>F10</f>
        <v>25</v>
      </c>
    </row>
    <row r="18" spans="1:4" x14ac:dyDescent="0.75">
      <c r="A18" t="s">
        <v>10</v>
      </c>
      <c r="B18">
        <f>G8</f>
        <v>0</v>
      </c>
      <c r="C18" t="s">
        <v>21</v>
      </c>
      <c r="D18">
        <f>G10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Answer Report 2</vt:lpstr>
      <vt:lpstr>Answer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2021-11-08T14:48:30Z</dcterms:created>
  <dcterms:modified xsi:type="dcterms:W3CDTF">2021-11-08T18:24:00Z</dcterms:modified>
</cp:coreProperties>
</file>