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m\Desktop\Teaching at UMD PC\My courses\DMD courses\BUSI 758 DMD (MSIS)\BUDT 758Q Fall 2020 MSIS DMD (3)\Lectures\CH6 Decision Tree\Ch6 Deciosnon Tree Files\"/>
    </mc:Choice>
  </mc:AlternateContent>
  <xr:revisionPtr revIDLastSave="0" documentId="13_ncr:1_{EF9FC9E6-A298-409B-8D0F-655E5D7F8449}" xr6:coauthVersionLast="45" xr6:coauthVersionMax="45" xr10:uidLastSave="{00000000-0000-0000-0000-000000000000}"/>
  <bookViews>
    <workbookView xWindow="-96" yWindow="-96" windowWidth="23232" windowHeight="12552" firstSheet="3" activeTab="9" xr2:uid="{2E472066-9E77-404F-B2F3-149BF670080B}"/>
  </bookViews>
  <sheets>
    <sheet name="Part A" sheetId="1" r:id="rId1"/>
    <sheet name="Optimal Tree (EMV)" sheetId="8" r:id="rId2"/>
    <sheet name="Strategy Prob (One-way EMV)" sheetId="24" r:id="rId3"/>
    <sheet name="Sensitivity B5" sheetId="26" r:id="rId4"/>
    <sheet name="Strategy Region (2W EMV)" sheetId="25" r:id="rId5"/>
    <sheet name="Optimal Tree (EU)" sheetId="20" r:id="rId6"/>
    <sheet name="Strategy (Part A  EU)" sheetId="19" r:id="rId7"/>
    <sheet name="_PalUtilTempWorksheet" sheetId="7" state="hidden" r:id="rId8"/>
    <sheet name="treeCalc_1" sheetId="6" state="hidden" r:id="rId9"/>
    <sheet name="Sensitivity B5, E3" sheetId="28" r:id="rId10"/>
  </sheets>
  <externalReferences>
    <externalReference r:id="rId11"/>
    <externalReference r:id="rId12"/>
  </externalReferences>
  <definedNames>
    <definedName name="PalisadeReportWorksheetCreatedBy" localSheetId="1">"PrecisionTree"</definedName>
    <definedName name="PalisadeReportWorksheetCreatedBy" localSheetId="5">"PrecisionTree"</definedName>
    <definedName name="PalisadeReportWorksheetCreatedBy" localSheetId="3">"PrecisionTree"</definedName>
    <definedName name="PalisadeReportWorksheetCreatedBy" localSheetId="9">"PrecisionTree"</definedName>
    <definedName name="PalisadeReportWorksheetCreatedBy" localSheetId="6">"PrecisionTree"</definedName>
    <definedName name="PalisadeReportWorksheetCreatedBy" localSheetId="2">"PrecisionTree"</definedName>
    <definedName name="PalisadeReportWorksheetCreatedBy" localSheetId="4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0.02</definedName>
    <definedName name="PTree_SensitivityAnalysis_Inputs_1_Minimum" hidden="1">0.01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1</definedName>
    <definedName name="PTree_SensitivityAnalysis_Inputs_1_VariationMethod" hidden="1">2</definedName>
    <definedName name="PTree_SensitivityAnalysis_Inputs_1_VaryCell" hidden="1">'Part A'!$B$5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150</definedName>
    <definedName name="PTree_SensitivityAnalysis_Inputs_2_Minimum" hidden="1">80</definedName>
    <definedName name="PTree_SensitivityAnalysis_Inputs_2_OneWayAnalysis" hidden="1">0</definedName>
    <definedName name="PTree_SensitivityAnalysis_Inputs_2_Steps" hidden="1">8</definedName>
    <definedName name="PTree_SensitivityAnalysis_Inputs_2_TwoWayAnalysis" hidden="1">2</definedName>
    <definedName name="PTree_SensitivityAnalysis_Inputs_2_VariationMethod" hidden="1">2</definedName>
    <definedName name="PTree_SensitivityAnalysis_Inputs_2_VaryCell" hidden="1">'Part A'!$E$3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1">1</definedName>
    <definedName name="PtreeOptimalTree" localSheetId="5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6" l="1"/>
  <c r="D19" i="1"/>
  <c r="D16" i="1"/>
  <c r="D15" i="1"/>
  <c r="K15" i="6" l="1"/>
  <c r="J14" i="6"/>
  <c r="J15" i="6"/>
  <c r="K14" i="6"/>
  <c r="J13" i="6"/>
  <c r="O13" i="6"/>
  <c r="C12" i="1"/>
  <c r="J12" i="6" s="1"/>
  <c r="K11" i="6"/>
  <c r="J11" i="6"/>
  <c r="O11" i="6"/>
  <c r="B11" i="6"/>
  <c r="B2" i="6"/>
  <c r="F2" i="6"/>
  <c r="D12" i="1"/>
  <c r="D11" i="1"/>
  <c r="E15" i="1"/>
  <c r="E16" i="1"/>
  <c r="C11" i="1"/>
  <c r="C14" i="1"/>
  <c r="E19" i="1"/>
  <c r="D18" i="1"/>
  <c r="E20" i="1"/>
  <c r="C17" i="1"/>
  <c r="A15" i="6" l="1"/>
  <c r="A13" i="6"/>
  <c r="A11" i="6"/>
  <c r="A14" i="6"/>
  <c r="A12" i="6"/>
</calcChain>
</file>

<file path=xl/sharedStrings.xml><?xml version="1.0" encoding="utf-8"?>
<sst xmlns="http://schemas.openxmlformats.org/spreadsheetml/2006/main" count="178" uniqueCount="104">
  <si>
    <t>Ann</t>
  </si>
  <si>
    <t>Insurance</t>
  </si>
  <si>
    <t>Current wealth</t>
  </si>
  <si>
    <t>Premium</t>
  </si>
  <si>
    <t>Potential loss</t>
  </si>
  <si>
    <t>Probability of a loss</t>
  </si>
  <si>
    <t>Part A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</si>
  <si>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</si>
  <si>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</si>
  <si>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</si>
  <si>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</si>
  <si>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</si>
  <si>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</si>
  <si>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</si>
  <si>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</si>
  <si>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</si>
  <si>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</si>
  <si>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</si>
  <si>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</si>
  <si>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</si>
  <si>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</si>
  <si>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</si>
  <si>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</si>
  <si>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</si>
  <si>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</si>
  <si>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</si>
  <si>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</si>
  <si>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</si>
  <si>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</si>
  <si>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</si>
  <si>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</si>
  <si>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</si>
  <si>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</si>
  <si>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</si>
  <si>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</si>
  <si>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</si>
  <si>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</si>
  <si>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</si>
  <si>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</si>
  <si>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</si>
  <si>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</si>
  <si>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</si>
  <si>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</si>
  <si>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</si>
  <si>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7.6.0</t>
  </si>
  <si>
    <t>5.0.0</t>
  </si>
  <si>
    <t>&lt;NF&gt;</t>
  </si>
  <si>
    <t>Automatic</t>
  </si>
  <si>
    <t/>
  </si>
  <si>
    <t>DEFAULT</t>
  </si>
  <si>
    <t>0</t>
  </si>
  <si>
    <t>Ann's Insurance Part A</t>
  </si>
  <si>
    <t>Buy Insurance?</t>
  </si>
  <si>
    <t>4,0,0,0,1,0,0</t>
  </si>
  <si>
    <t>2,0,0,2,2,3,0,0,0</t>
  </si>
  <si>
    <t>Yes</t>
  </si>
  <si>
    <t>No</t>
  </si>
  <si>
    <t>73D0B66</t>
  </si>
  <si>
    <t>Accident?</t>
  </si>
  <si>
    <t>4,0,0,0,3,0,0</t>
  </si>
  <si>
    <t>1,0,0,2,4,5,1,0,0</t>
  </si>
  <si>
    <t>Risk tolerance</t>
  </si>
  <si>
    <t>0,1,1,0,0,Exponential, 0,1,-1,0,-1,-1,.0001</t>
  </si>
  <si>
    <t>PrecisionTree Policy Suggestion - Optimal Decision Tree</t>
  </si>
  <si>
    <r>
      <t>Model:</t>
    </r>
    <r>
      <rPr>
        <sz val="8"/>
        <color theme="1"/>
        <rFont val="Tahoma"/>
        <family val="2"/>
      </rPr>
      <t xml:space="preserve"> Decision Tree 'Ann's Insurance Part A' in [Ann's Insurance Part A and B_Sol.xlsx]Part A</t>
    </r>
  </si>
  <si>
    <r>
      <t>Output:</t>
    </r>
    <r>
      <rPr>
        <sz val="8"/>
        <color theme="1"/>
        <rFont val="Tahoma"/>
        <family val="2"/>
      </rPr>
      <t xml:space="preserve"> Decision Tree 'Ann's Insurance Part A' (Expected Utility of Entire Model)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</si>
  <si>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</si>
  <si>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</si>
  <si>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</si>
  <si>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</si>
  <si>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</si>
  <si>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</si>
  <si>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</si>
  <si>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</si>
  <si>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</si>
  <si>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</si>
  <si>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</si>
  <si>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</si>
  <si>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</si>
  <si>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</si>
  <si>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PrecisionTree Sensitivity Analysis - Strategy Region</t>
  </si>
  <si>
    <t>Strategy Region Data</t>
  </si>
  <si>
    <r>
      <t>Input:</t>
    </r>
    <r>
      <rPr>
        <sz val="8"/>
        <color theme="1"/>
        <rFont val="Tahoma"/>
        <family val="2"/>
      </rPr>
      <t xml:space="preserve"> Premium (E3)</t>
    </r>
  </si>
  <si>
    <r>
      <t>Input:</t>
    </r>
    <r>
      <rPr>
        <sz val="8"/>
        <color theme="1"/>
        <rFont val="Tahoma"/>
        <family val="2"/>
      </rPr>
      <t xml:space="preserve"> Probability of a loss (B5)</t>
    </r>
  </si>
  <si>
    <t>PrecisionTree Sensitivity Analysis - Strategy Region (2-Way)</t>
  </si>
  <si>
    <r>
      <t>Node:</t>
    </r>
    <r>
      <rPr>
        <sz val="8"/>
        <color theme="1"/>
        <rFont val="Tahoma"/>
        <family val="2"/>
      </rPr>
      <t xml:space="preserve"> 'Buy Insurance?' (C14)</t>
    </r>
  </si>
  <si>
    <r>
      <t>Input #1:</t>
    </r>
    <r>
      <rPr>
        <sz val="8"/>
        <color theme="1"/>
        <rFont val="Tahoma"/>
        <family val="2"/>
      </rPr>
      <t xml:space="preserve"> Probability of a loss (B5)</t>
    </r>
  </si>
  <si>
    <r>
      <t>Input #2:</t>
    </r>
    <r>
      <rPr>
        <sz val="8"/>
        <color theme="1"/>
        <rFont val="Tahoma"/>
        <family val="2"/>
      </rPr>
      <t xml:space="preserve"> Premium (E3)</t>
    </r>
  </si>
  <si>
    <t>Strategy Region Chart Data</t>
  </si>
  <si>
    <t>Probability of a loss (B5)</t>
  </si>
  <si>
    <t>Premium (E3)</t>
  </si>
  <si>
    <t>8.0.1</t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</si>
  <si>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</si>
  <si>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sujin kim</t>
    </r>
  </si>
  <si>
    <r>
      <t>Date:</t>
    </r>
    <r>
      <rPr>
        <sz val="8"/>
        <color theme="1"/>
        <rFont val="Tahoma"/>
        <family val="2"/>
      </rPr>
      <t xml:space="preserve"> Monday, October 12, 2020 11:19:36 PM</t>
    </r>
  </si>
  <si>
    <r>
      <t>Output:</t>
    </r>
    <r>
      <rPr>
        <sz val="8"/>
        <color theme="1"/>
        <rFont val="Tahoma"/>
        <family val="2"/>
      </rPr>
      <t xml:space="preserve"> Decision Tree 'Ann's Insurance Part A' (Expected Value of Entire Model)</t>
    </r>
  </si>
  <si>
    <t>Sensitivity Data</t>
  </si>
  <si>
    <t>Output</t>
  </si>
  <si>
    <t>PrecisionTree Sensitivity Analysis - Sensitivity Graph (2-Way)</t>
  </si>
  <si>
    <r>
      <t>Date:</t>
    </r>
    <r>
      <rPr>
        <sz val="8"/>
        <color theme="1"/>
        <rFont val="Tahoma"/>
        <family val="2"/>
      </rPr>
      <t xml:space="preserve"> Tuesday, October 13, 2020 4:08:14 AM</t>
    </r>
  </si>
  <si>
    <r>
      <t>Input X:</t>
    </r>
    <r>
      <rPr>
        <sz val="8"/>
        <color theme="1"/>
        <rFont val="Tahoma"/>
        <family val="2"/>
      </rPr>
      <t xml:space="preserve"> Probability of a loss (B5)</t>
    </r>
  </si>
  <si>
    <r>
      <t>Input Y:</t>
    </r>
    <r>
      <rPr>
        <sz val="8"/>
        <color theme="1"/>
        <rFont val="Tahoma"/>
        <family val="2"/>
      </rPr>
      <t xml:space="preserve"> Premium (E3)</t>
    </r>
  </si>
  <si>
    <t>Two-Way Sensitivity Data of Decision Tree 'Ann's Insurance Part A' (Expected Value of Entire Model)</t>
  </si>
  <si>
    <t>With Variation of Probability of a loss (B5) and Premium (E3)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</si>
</sst>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9" fillId="2" borderId="0" xfId="0" applyFont="1" applyFill="1" applyBorder="1"/>
    <xf numFmtId="0" fontId="8" fillId="2" borderId="0" xfId="0" applyFont="1" applyFill="1" applyBorder="1"/>
    <xf numFmtId="0" fontId="8" fillId="2" borderId="10" xfId="0" applyFont="1" applyFill="1" applyBorder="1"/>
    <xf numFmtId="0" fontId="9" fillId="2" borderId="0" xfId="0" quotePrefix="1" applyFont="1" applyFill="1" applyBorder="1"/>
    <xf numFmtId="0" fontId="10" fillId="2" borderId="0" xfId="0" applyFont="1" applyFill="1" applyBorder="1"/>
    <xf numFmtId="0" fontId="10" fillId="2" borderId="10" xfId="0" applyFont="1" applyFill="1" applyBorder="1"/>
    <xf numFmtId="0" fontId="12" fillId="0" borderId="9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left"/>
    </xf>
    <xf numFmtId="0" fontId="12" fillId="0" borderId="23" xfId="0" applyNumberFormat="1" applyFont="1" applyBorder="1" applyAlignment="1">
      <alignment horizontal="left"/>
    </xf>
    <xf numFmtId="0" fontId="12" fillId="0" borderId="24" xfId="0" applyNumberFormat="1" applyFont="1" applyBorder="1" applyAlignment="1">
      <alignment horizontal="center" vertical="top"/>
    </xf>
    <xf numFmtId="0" fontId="12" fillId="0" borderId="25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right" vertical="top"/>
    </xf>
    <xf numFmtId="0" fontId="3" fillId="0" borderId="12" xfId="0" applyNumberFormat="1" applyFont="1" applyBorder="1" applyAlignment="1">
      <alignment horizontal="right" vertical="top"/>
    </xf>
    <xf numFmtId="0" fontId="3" fillId="0" borderId="18" xfId="0" applyNumberFormat="1" applyFont="1" applyBorder="1" applyAlignment="1">
      <alignment horizontal="right" vertical="top"/>
    </xf>
    <xf numFmtId="0" fontId="3" fillId="0" borderId="19" xfId="0" applyNumberFormat="1" applyFont="1" applyBorder="1" applyAlignment="1">
      <alignment horizontal="right" vertical="top"/>
    </xf>
    <xf numFmtId="0" fontId="12" fillId="0" borderId="28" xfId="0" applyNumberFormat="1" applyFont="1" applyBorder="1" applyAlignment="1">
      <alignment horizontal="center"/>
    </xf>
    <xf numFmtId="10" fontId="3" fillId="0" borderId="29" xfId="0" applyNumberFormat="1" applyFont="1" applyBorder="1" applyAlignment="1">
      <alignment horizontal="right" vertical="top"/>
    </xf>
    <xf numFmtId="10" fontId="3" fillId="0" borderId="30" xfId="0" applyNumberFormat="1" applyFont="1" applyBorder="1" applyAlignment="1">
      <alignment horizontal="right" vertical="top"/>
    </xf>
    <xf numFmtId="10" fontId="3" fillId="0" borderId="12" xfId="0" applyNumberFormat="1" applyFont="1" applyBorder="1" applyAlignment="1">
      <alignment horizontal="right" vertical="top"/>
    </xf>
    <xf numFmtId="10" fontId="3" fillId="0" borderId="19" xfId="0" applyNumberFormat="1" applyFont="1" applyBorder="1" applyAlignment="1">
      <alignment horizontal="right" vertical="top"/>
    </xf>
    <xf numFmtId="0" fontId="3" fillId="0" borderId="11" xfId="0" applyNumberFormat="1" applyFont="1" applyBorder="1" applyAlignment="1">
      <alignment horizontal="right" vertical="top"/>
    </xf>
    <xf numFmtId="0" fontId="3" fillId="0" borderId="17" xfId="0" applyNumberFormat="1" applyFont="1" applyBorder="1" applyAlignment="1">
      <alignment horizontal="right" vertical="top"/>
    </xf>
    <xf numFmtId="0" fontId="12" fillId="0" borderId="20" xfId="0" applyNumberFormat="1" applyFont="1" applyBorder="1" applyAlignment="1">
      <alignment horizontal="center" wrapText="1"/>
    </xf>
    <xf numFmtId="0" fontId="12" fillId="0" borderId="9" xfId="0" applyNumberFormat="1" applyFont="1" applyBorder="1" applyAlignment="1">
      <alignment horizontal="center" wrapText="1"/>
    </xf>
    <xf numFmtId="0" fontId="12" fillId="0" borderId="28" xfId="0" applyNumberFormat="1" applyFont="1" applyBorder="1" applyAlignment="1">
      <alignment horizontal="center" wrapText="1"/>
    </xf>
    <xf numFmtId="0" fontId="3" fillId="0" borderId="29" xfId="0" applyNumberFormat="1" applyFont="1" applyBorder="1" applyAlignment="1">
      <alignment horizontal="right" vertical="top"/>
    </xf>
    <xf numFmtId="0" fontId="3" fillId="0" borderId="30" xfId="0" applyNumberFormat="1" applyFont="1" applyBorder="1" applyAlignment="1">
      <alignment horizontal="right" vertical="top"/>
    </xf>
    <xf numFmtId="0" fontId="12" fillId="0" borderId="21" xfId="0" applyNumberFormat="1" applyFont="1" applyBorder="1" applyAlignment="1">
      <alignment horizontal="center" wrapText="1"/>
    </xf>
    <xf numFmtId="0" fontId="11" fillId="3" borderId="14" xfId="0" quotePrefix="1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2" fillId="0" borderId="26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3" fillId="3" borderId="11" xfId="0" quotePrefix="1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2" fillId="0" borderId="36" xfId="0" applyNumberFormat="1" applyFont="1" applyBorder="1" applyAlignment="1">
      <alignment horizontal="left"/>
    </xf>
    <xf numFmtId="0" fontId="12" fillId="0" borderId="38" xfId="0" applyNumberFormat="1" applyFont="1" applyBorder="1" applyAlignment="1">
      <alignment horizontal="left"/>
    </xf>
    <xf numFmtId="0" fontId="12" fillId="0" borderId="20" xfId="0" applyNumberFormat="1" applyFont="1" applyBorder="1" applyAlignment="1">
      <alignment horizontal="left"/>
    </xf>
    <xf numFmtId="0" fontId="12" fillId="0" borderId="8" xfId="0" applyNumberFormat="1" applyFont="1" applyBorder="1" applyAlignment="1">
      <alignment horizontal="left"/>
    </xf>
    <xf numFmtId="0" fontId="12" fillId="0" borderId="26" xfId="0" quotePrefix="1" applyNumberFormat="1" applyFont="1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65" fontId="12" fillId="0" borderId="9" xfId="0" applyNumberFormat="1" applyFont="1" applyBorder="1" applyAlignment="1">
      <alignment horizontal="right"/>
    </xf>
    <xf numFmtId="165" fontId="12" fillId="0" borderId="21" xfId="0" applyNumberFormat="1" applyFont="1" applyBorder="1" applyAlignment="1">
      <alignment horizontal="right"/>
    </xf>
    <xf numFmtId="0" fontId="12" fillId="0" borderId="40" xfId="0" quotePrefix="1" applyNumberFormat="1" applyFont="1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0" fontId="0" fillId="0" borderId="17" xfId="0" applyBorder="1" applyAlignment="1">
      <alignment horizontal="right" vertical="center" textRotation="90" wrapText="1"/>
    </xf>
    <xf numFmtId="1" fontId="12" fillId="0" borderId="6" xfId="0" applyNumberFormat="1" applyFont="1" applyBorder="1" applyAlignment="1">
      <alignment horizontal="right" vertical="top"/>
    </xf>
    <xf numFmtId="1" fontId="12" fillId="0" borderId="3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'Ann's Insurance Part A'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'Buy Insurance?' (C14)
With Variation of Probability of a loss (B5)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519805982215036"/>
          <c:w val="0.83876168224299064"/>
          <c:h val="0.71885193413070736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Prob (One-way EMV)'!$C$32:$C$42</c:f>
              <c:numCache>
                <c:formatCode>General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xVal>
          <c:yVal>
            <c:numRef>
              <c:f>'Strategy Prob (One-way EMV)'!$E$32:$E$42</c:f>
              <c:numCache>
                <c:formatCode>General</c:formatCode>
                <c:ptCount val="1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EC7-B353-16BB975F7A14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Prob (One-way EMV)'!$C$32:$C$42</c:f>
              <c:numCache>
                <c:formatCode>General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xVal>
          <c:yVal>
            <c:numRef>
              <c:f>'Strategy Prob (One-way EMV)'!$G$32:$G$42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-130</c:v>
                </c:pt>
                <c:pt idx="4">
                  <c:v>-140</c:v>
                </c:pt>
                <c:pt idx="5">
                  <c:v>-150</c:v>
                </c:pt>
                <c:pt idx="6">
                  <c:v>-160</c:v>
                </c:pt>
                <c:pt idx="7">
                  <c:v>-170</c:v>
                </c:pt>
                <c:pt idx="8">
                  <c:v>-180.00000000000003</c:v>
                </c:pt>
                <c:pt idx="9">
                  <c:v>-190</c:v>
                </c:pt>
                <c:pt idx="10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D-4EC7-B353-16BB975F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3712"/>
        <c:axId val="994773056"/>
      </c:scatterChart>
      <c:valAx>
        <c:axId val="1093893712"/>
        <c:scaling>
          <c:orientation val="minMax"/>
          <c:max val="2.1999999999999999E-2"/>
          <c:min val="8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 loss (B5)</a:t>
                </a:r>
              </a:p>
            </c:rich>
          </c:tx>
          <c:layout>
            <c:manualLayout>
              <c:xMode val="edge"/>
              <c:yMode val="edge"/>
              <c:x val="0.34637850467289721"/>
              <c:y val="0.9231526616974009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94773056"/>
        <c:crossesAt val="-1.0000000000000001E+300"/>
        <c:crossBetween val="midCat"/>
        <c:majorUnit val="1.9999999999999996E-3"/>
      </c:valAx>
      <c:valAx>
        <c:axId val="994773056"/>
        <c:scaling>
          <c:orientation val="minMax"/>
          <c:max val="-80"/>
          <c:min val="-22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93893712"/>
        <c:crossesAt val="-1.0000000000000001E+300"/>
        <c:crossBetween val="midCat"/>
        <c:majorUnit val="2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'Ann's Insurance Part A'</a:t>
            </a:r>
            <a:r>
              <a:rPr lang="en-US" sz="800" b="0"/>
              <a:t>
Expected Value of Node 'Buy Insurance?' (C14)
With Variation of Probability of a loss (B5)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120071567735053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B5'!$C$32:$C$42</c:f>
              <c:numCache>
                <c:formatCode>General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xVal>
          <c:yVal>
            <c:numRef>
              <c:f>'Sensitivity B5'!$E$32:$E$42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3-4E09-88C9-0DF9C87F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45264"/>
        <c:axId val="557193216"/>
      </c:scatterChart>
      <c:valAx>
        <c:axId val="1074145264"/>
        <c:scaling>
          <c:orientation val="minMax"/>
          <c:max val="2.1999999999999999E-2"/>
          <c:min val="8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 loss (B5)</a:t>
                </a:r>
              </a:p>
            </c:rich>
          </c:tx>
          <c:layout>
            <c:manualLayout>
              <c:xMode val="edge"/>
              <c:yMode val="edge"/>
              <c:x val="0.40129663698579732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57193216"/>
        <c:crossesAt val="-1.0000000000000001E+300"/>
        <c:crossBetween val="midCat"/>
        <c:majorUnit val="1.9999999999999996E-3"/>
      </c:valAx>
      <c:valAx>
        <c:axId val="557193216"/>
        <c:scaling>
          <c:orientation val="minMax"/>
          <c:max val="-95"/>
          <c:min val="-12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74145264"/>
        <c:crossesAt val="-1.0000000000000001E+300"/>
        <c:crossBetween val="midCat"/>
        <c:majorUnit val="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'Buy Insurance?'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839366515837104E-2"/>
          <c:w val="0.87430256089484137"/>
          <c:h val="0.84747728649303455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(2W EMV)'!$B$42:$B$114</c:f>
              <c:numCache>
                <c:formatCode>General</c:formatCode>
                <c:ptCount val="7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1.3000000000000001E-2</c:v>
                </c:pt>
                <c:pt idx="14">
                  <c:v>1.3000000000000001E-2</c:v>
                </c:pt>
                <c:pt idx="15">
                  <c:v>1.3000000000000001E-2</c:v>
                </c:pt>
                <c:pt idx="16">
                  <c:v>1.3000000000000001E-2</c:v>
                </c:pt>
                <c:pt idx="17">
                  <c:v>1.3000000000000001E-2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1.6E-2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1.6E-2</c:v>
                </c:pt>
                <c:pt idx="41">
                  <c:v>1.7000000000000001E-2</c:v>
                </c:pt>
                <c:pt idx="42">
                  <c:v>1.7000000000000001E-2</c:v>
                </c:pt>
                <c:pt idx="43">
                  <c:v>1.7000000000000001E-2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1.7000000000000001E-2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1.8000000000000002E-2</c:v>
                </c:pt>
                <c:pt idx="50">
                  <c:v>1.8000000000000002E-2</c:v>
                </c:pt>
                <c:pt idx="51">
                  <c:v>1.8000000000000002E-2</c:v>
                </c:pt>
                <c:pt idx="52">
                  <c:v>1.8000000000000002E-2</c:v>
                </c:pt>
                <c:pt idx="53">
                  <c:v>1.8000000000000002E-2</c:v>
                </c:pt>
                <c:pt idx="54">
                  <c:v>1.8000000000000002E-2</c:v>
                </c:pt>
                <c:pt idx="55">
                  <c:v>1.8000000000000002E-2</c:v>
                </c:pt>
                <c:pt idx="56">
                  <c:v>1.8000000000000002E-2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</c:numCache>
            </c:numRef>
          </c:xVal>
          <c:yVal>
            <c:numRef>
              <c:f>'Strategy Region (2W EMV)'!$C$42:$C$114</c:f>
              <c:numCache>
                <c:formatCode>General</c:formatCode>
                <c:ptCount val="7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150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110</c:v>
                </c:pt>
                <c:pt idx="45">
                  <c:v>120</c:v>
                </c:pt>
                <c:pt idx="46">
                  <c:v>130</c:v>
                </c:pt>
                <c:pt idx="47">
                  <c:v>140</c:v>
                </c:pt>
                <c:pt idx="48">
                  <c:v>150</c:v>
                </c:pt>
                <c:pt idx="49">
                  <c:v>80</c:v>
                </c:pt>
                <c:pt idx="50">
                  <c:v>90</c:v>
                </c:pt>
                <c:pt idx="51">
                  <c:v>100</c:v>
                </c:pt>
                <c:pt idx="52">
                  <c:v>110</c:v>
                </c:pt>
                <c:pt idx="53">
                  <c:v>120</c:v>
                </c:pt>
                <c:pt idx="54">
                  <c:v>130</c:v>
                </c:pt>
                <c:pt idx="55">
                  <c:v>140</c:v>
                </c:pt>
                <c:pt idx="56">
                  <c:v>150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80</c:v>
                </c:pt>
                <c:pt idx="66">
                  <c:v>90</c:v>
                </c:pt>
                <c:pt idx="67">
                  <c:v>100</c:v>
                </c:pt>
                <c:pt idx="68">
                  <c:v>110</c:v>
                </c:pt>
                <c:pt idx="69">
                  <c:v>120</c:v>
                </c:pt>
                <c:pt idx="70">
                  <c:v>130</c:v>
                </c:pt>
                <c:pt idx="71">
                  <c:v>140</c:v>
                </c:pt>
                <c:pt idx="7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7-4436-B041-CA0A53F04F24}"/>
            </c:ext>
          </c:extLst>
        </c:ser>
        <c:ser>
          <c:idx val="1"/>
          <c:order val="1"/>
          <c:tx>
            <c:v>No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(2W EMV)'!$D$42:$D$114</c:f>
              <c:numCache>
                <c:formatCode>General</c:formatCode>
                <c:ptCount val="7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1.3000000000000001E-2</c:v>
                </c:pt>
                <c:pt idx="14">
                  <c:v>1.4E-2</c:v>
                </c:pt>
              </c:numCache>
            </c:numRef>
          </c:xVal>
          <c:yVal>
            <c:numRef>
              <c:f>'Strategy Region (2W EMV)'!$E$42:$E$114</c:f>
              <c:numCache>
                <c:formatCode>General</c:formatCode>
                <c:ptCount val="73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140</c:v>
                </c:pt>
                <c:pt idx="13">
                  <c:v>150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7-4436-B041-CA0A53F0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77152"/>
        <c:axId val="994768064"/>
      </c:scatterChart>
      <c:valAx>
        <c:axId val="744777152"/>
        <c:scaling>
          <c:orientation val="minMax"/>
          <c:max val="0.02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 loss (B5)</a:t>
                </a:r>
              </a:p>
            </c:rich>
          </c:tx>
          <c:layout>
            <c:manualLayout>
              <c:xMode val="edge"/>
              <c:yMode val="edge"/>
              <c:x val="0.36414894399882258"/>
              <c:y val="0.946232942601631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94768064"/>
        <c:crossesAt val="-1.0000000000000001E+300"/>
        <c:crossBetween val="midCat"/>
        <c:majorUnit val="2E-3"/>
      </c:valAx>
      <c:valAx>
        <c:axId val="994768064"/>
        <c:scaling>
          <c:orientation val="minMax"/>
          <c:max val="15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Premium (E3)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44777152"/>
        <c:crossesAt val="-1.0000000000000001E+300"/>
        <c:crossBetween val="midCat"/>
        <c:majorUnit val="1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'Ann's Insurance Part A'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Utility of Node 'Buy Insurance?' (C14)
With Variation of Premium (E3)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519805982215036"/>
          <c:w val="0.83876168224299064"/>
          <c:h val="0.7382537126270694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(Part A  EU)'!$C$32:$C$40</c:f>
              <c:numCache>
                <c:formatCode>General</c:formatCode>
                <c:ptCount val="9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</c:numCache>
            </c:numRef>
          </c:xVal>
          <c:yVal>
            <c:numRef>
              <c:f>'Strategy (Part A  EU)'!$E$32:$E$40</c:f>
              <c:numCache>
                <c:formatCode>General</c:formatCode>
                <c:ptCount val="9"/>
                <c:pt idx="0">
                  <c:v>-1.2072288866077807E-2</c:v>
                </c:pt>
                <c:pt idx="1">
                  <c:v>-1.3084867359809182E-2</c:v>
                </c:pt>
                <c:pt idx="2">
                  <c:v>-1.4098458938492264E-2</c:v>
                </c:pt>
                <c:pt idx="3">
                  <c:v>-1.511306461571893E-2</c:v>
                </c:pt>
                <c:pt idx="4">
                  <c:v>-1.6128685406094911E-2</c:v>
                </c:pt>
                <c:pt idx="5">
                  <c:v>-1.7145322325240686E-2</c:v>
                </c:pt>
                <c:pt idx="6">
                  <c:v>-1.8162976389793695E-2</c:v>
                </c:pt>
                <c:pt idx="7">
                  <c:v>-1.918164861740812E-2</c:v>
                </c:pt>
                <c:pt idx="8">
                  <c:v>-2.0201340026755776E-2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E-4E07-AA8D-9036C765D163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(Part A  EU)'!$C$32:$C$40</c:f>
              <c:numCache>
                <c:formatCode>General</c:formatCode>
                <c:ptCount val="9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</c:numCache>
            </c:numRef>
          </c:xVal>
          <c:yVal>
            <c:numRef>
              <c:f>'Strategy (Part A  EU)'!$G$32:$G$40</c:f>
              <c:numCache>
                <c:formatCode>General</c:formatCode>
                <c:ptCount val="9"/>
                <c:pt idx="0">
                  <c:v>-1.7182818284590451E-2</c:v>
                </c:pt>
                <c:pt idx="1">
                  <c:v>-1.7182818284590451E-2</c:v>
                </c:pt>
                <c:pt idx="2">
                  <c:v>-1.7182818284590451E-2</c:v>
                </c:pt>
                <c:pt idx="3">
                  <c:v>-1.7182818284590451E-2</c:v>
                </c:pt>
                <c:pt idx="4">
                  <c:v>-1.7182818284590451E-2</c:v>
                </c:pt>
                <c:pt idx="5">
                  <c:v>-1.7182818284590451E-2</c:v>
                </c:pt>
                <c:pt idx="6">
                  <c:v>-1.7182818284590451E-2</c:v>
                </c:pt>
                <c:pt idx="7">
                  <c:v>-1.7182818284590451E-2</c:v>
                </c:pt>
                <c:pt idx="8">
                  <c:v>-1.7182818284590451E-2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E-4E07-AA8D-9036C765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07712"/>
        <c:axId val="924898336"/>
      </c:scatterChart>
      <c:valAx>
        <c:axId val="1093907712"/>
        <c:scaling>
          <c:orientation val="minMax"/>
          <c:max val="210"/>
          <c:min val="11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Premium (E3)</a:t>
                </a:r>
              </a:p>
            </c:rich>
          </c:tx>
          <c:layout>
            <c:manualLayout>
              <c:xMode val="edge"/>
              <c:yMode val="edge"/>
              <c:x val="0.38626756935756862"/>
              <c:y val="0.9231526616974009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24898336"/>
        <c:crossesAt val="-1.0000000000000001E+300"/>
        <c:crossBetween val="midCat"/>
        <c:majorUnit val="10"/>
      </c:valAx>
      <c:valAx>
        <c:axId val="924898336"/>
        <c:scaling>
          <c:orientation val="minMax"/>
          <c:max val="-1.0999999999999999E-2"/>
          <c:min val="-2.1000000000000001E-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Utility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093907712"/>
        <c:crossesAt val="-1.0000000000000001E+300"/>
        <c:crossBetween val="midCat"/>
        <c:majorUnit val="1.0000000000000002E-3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'Ann's Insurance Part A'</a:t>
            </a:r>
            <a:r>
              <a:rPr lang="en-US" sz="800" b="0"/>
              <a:t>
Expected Value of Node 'Buy Insurance?' (C14)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B5, E3'!$C$43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E3'!$D$43:$N$43</c:f>
              <c:numCache>
                <c:formatCode>General</c:formatCode>
                <c:ptCount val="1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4-433B-989B-861A41A924B6}"/>
            </c:ext>
          </c:extLst>
        </c:ser>
        <c:ser>
          <c:idx val="1"/>
          <c:order val="1"/>
          <c:tx>
            <c:strRef>
              <c:f>'Sensitivity B5, E3'!$C$44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E3'!$D$44:$N$44</c:f>
              <c:numCache>
                <c:formatCode>General</c:formatCode>
                <c:ptCount val="1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4-433B-989B-861A41A924B6}"/>
            </c:ext>
          </c:extLst>
        </c:ser>
        <c:ser>
          <c:idx val="2"/>
          <c:order val="2"/>
          <c:tx>
            <c:strRef>
              <c:f>'Sensitivity B5, E3'!$C$45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E3'!$D$45:$N$45</c:f>
              <c:numCache>
                <c:formatCode>General</c:formatCode>
                <c:ptCount val="1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4-433B-989B-861A41A924B6}"/>
            </c:ext>
          </c:extLst>
        </c:ser>
        <c:ser>
          <c:idx val="3"/>
          <c:order val="3"/>
          <c:tx>
            <c:strRef>
              <c:f>'Sensitivity B5, E3'!$C$46</c:f>
              <c:strCache>
                <c:ptCount val="1"/>
                <c:pt idx="0">
                  <c:v>110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E3'!$D$46:$N$46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-110</c:v>
                </c:pt>
                <c:pt idx="3">
                  <c:v>-110</c:v>
                </c:pt>
                <c:pt idx="4">
                  <c:v>-110</c:v>
                </c:pt>
                <c:pt idx="5">
                  <c:v>-110</c:v>
                </c:pt>
                <c:pt idx="6">
                  <c:v>-110</c:v>
                </c:pt>
                <c:pt idx="7">
                  <c:v>-110</c:v>
                </c:pt>
                <c:pt idx="8">
                  <c:v>-110</c:v>
                </c:pt>
                <c:pt idx="9">
                  <c:v>-110</c:v>
                </c:pt>
                <c:pt idx="10">
                  <c:v>-110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4-433B-989B-861A41A924B6}"/>
            </c:ext>
          </c:extLst>
        </c:ser>
        <c:ser>
          <c:idx val="4"/>
          <c:order val="4"/>
          <c:tx>
            <c:strRef>
              <c:f>'Sensitivity B5, E3'!$C$47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E3'!$D$47:$N$47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4-433B-989B-861A41A924B6}"/>
            </c:ext>
          </c:extLst>
        </c:ser>
        <c:ser>
          <c:idx val="5"/>
          <c:order val="5"/>
          <c:tx>
            <c:strRef>
              <c:f>'Sensitivity B5, E3'!$C$48</c:f>
              <c:strCache>
                <c:ptCount val="1"/>
                <c:pt idx="0">
                  <c:v>130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E3'!$D$48:$N$48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-130</c:v>
                </c:pt>
                <c:pt idx="4">
                  <c:v>-130</c:v>
                </c:pt>
                <c:pt idx="5">
                  <c:v>-130</c:v>
                </c:pt>
                <c:pt idx="6">
                  <c:v>-130</c:v>
                </c:pt>
                <c:pt idx="7">
                  <c:v>-130</c:v>
                </c:pt>
                <c:pt idx="8">
                  <c:v>-130</c:v>
                </c:pt>
                <c:pt idx="9">
                  <c:v>-130</c:v>
                </c:pt>
                <c:pt idx="10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4-433B-989B-861A41A924B6}"/>
            </c:ext>
          </c:extLst>
        </c:ser>
        <c:ser>
          <c:idx val="6"/>
          <c:order val="6"/>
          <c:tx>
            <c:strRef>
              <c:f>'Sensitivity B5, E3'!$C$49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E3'!$D$49:$N$49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-130</c:v>
                </c:pt>
                <c:pt idx="4">
                  <c:v>-140</c:v>
                </c:pt>
                <c:pt idx="5">
                  <c:v>-140</c:v>
                </c:pt>
                <c:pt idx="6">
                  <c:v>-140</c:v>
                </c:pt>
                <c:pt idx="7">
                  <c:v>-140</c:v>
                </c:pt>
                <c:pt idx="8">
                  <c:v>-140</c:v>
                </c:pt>
                <c:pt idx="9">
                  <c:v>-140</c:v>
                </c:pt>
                <c:pt idx="10">
                  <c:v>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4-433B-989B-861A41A924B6}"/>
            </c:ext>
          </c:extLst>
        </c:ser>
        <c:ser>
          <c:idx val="7"/>
          <c:order val="7"/>
          <c:tx>
            <c:strRef>
              <c:f>'Sensitivity B5, E3'!$C$50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'Sensitivity B5, E3'!$D$42:$N$42</c:f>
              <c:numCache>
                <c:formatCode>0.000</c:formatCode>
                <c:ptCount val="1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1.3000000000000001E-2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1.8000000000000002E-2</c:v>
                </c:pt>
                <c:pt idx="9">
                  <c:v>1.9E-2</c:v>
                </c:pt>
                <c:pt idx="10">
                  <c:v>0.02</c:v>
                </c:pt>
              </c:numCache>
            </c:numRef>
          </c:cat>
          <c:val>
            <c:numRef>
              <c:f>'Sensitivity B5, E3'!$D$50:$N$50</c:f>
              <c:numCache>
                <c:formatCode>General</c:formatCode>
                <c:ptCount val="11"/>
                <c:pt idx="0">
                  <c:v>-100</c:v>
                </c:pt>
                <c:pt idx="1">
                  <c:v>-110</c:v>
                </c:pt>
                <c:pt idx="2">
                  <c:v>-120</c:v>
                </c:pt>
                <c:pt idx="3">
                  <c:v>-130</c:v>
                </c:pt>
                <c:pt idx="4">
                  <c:v>-140</c:v>
                </c:pt>
                <c:pt idx="5">
                  <c:v>-150</c:v>
                </c:pt>
                <c:pt idx="6">
                  <c:v>-150</c:v>
                </c:pt>
                <c:pt idx="7">
                  <c:v>-150</c:v>
                </c:pt>
                <c:pt idx="8">
                  <c:v>-150</c:v>
                </c:pt>
                <c:pt idx="9">
                  <c:v>-150</c:v>
                </c:pt>
                <c:pt idx="1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4-433B-989B-861A41A924B6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1474995872"/>
        <c:axId val="892347888"/>
        <c:axId val="1318251120"/>
      </c:surface3DChart>
      <c:catAx>
        <c:axId val="1474995872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a loss (B5)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92347888"/>
        <c:crosses val="min"/>
        <c:auto val="1"/>
        <c:lblAlgn val="ctr"/>
        <c:lblOffset val="100"/>
        <c:noMultiLvlLbl val="0"/>
      </c:catAx>
      <c:valAx>
        <c:axId val="892347888"/>
        <c:scaling>
          <c:orientation val="minMax"/>
          <c:max val="-80"/>
          <c:min val="-15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74995872"/>
        <c:crosses val="autoZero"/>
        <c:crossBetween val="midCat"/>
        <c:majorUnit val="10"/>
      </c:valAx>
      <c:serAx>
        <c:axId val="1318251120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Premium (E3)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92347888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241110</xdr:colOff>
      <xdr:row>18</xdr:row>
      <xdr:rowOff>182245</xdr:rowOff>
    </xdr:from>
    <xdr:to>
      <xdr:col>4</xdr:col>
      <xdr:colOff>127</xdr:colOff>
      <xdr:row>18</xdr:row>
      <xdr:rowOff>182245</xdr:rowOff>
    </xdr:to>
    <xdr:cxnSp macro="_xll.PtreeEvent_ObjectClick">
      <xdr:nvCxnSpPr>
        <xdr:cNvPr id="57" name="PTObj_DBranchHLine_1_5">
          <a:extLst>
            <a:ext uri="{FF2B5EF4-FFF2-40B4-BE49-F238E27FC236}">
              <a16:creationId xmlns:a16="http://schemas.microsoft.com/office/drawing/2014/main" id="{CB89E53B-CB16-467B-A18F-58CD42C8975E}"/>
            </a:ext>
          </a:extLst>
        </xdr:cNvPr>
        <xdr:cNvCxnSpPr/>
      </xdr:nvCxnSpPr>
      <xdr:spPr>
        <a:xfrm>
          <a:off x="4778185" y="3633470"/>
          <a:ext cx="11496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16</xdr:row>
      <xdr:rowOff>177166</xdr:rowOff>
    </xdr:from>
    <xdr:to>
      <xdr:col>3</xdr:col>
      <xdr:colOff>241110</xdr:colOff>
      <xdr:row>18</xdr:row>
      <xdr:rowOff>182245</xdr:rowOff>
    </xdr:to>
    <xdr:cxnSp macro="_xll.PtreeEvent_ObjectClick">
      <xdr:nvCxnSpPr>
        <xdr:cNvPr id="56" name="PTObj_DBranchDLine_1_5">
          <a:extLst>
            <a:ext uri="{FF2B5EF4-FFF2-40B4-BE49-F238E27FC236}">
              <a16:creationId xmlns:a16="http://schemas.microsoft.com/office/drawing/2014/main" id="{EB9B7626-8668-4445-8427-88A1792130B2}"/>
            </a:ext>
          </a:extLst>
        </xdr:cNvPr>
        <xdr:cNvCxnSpPr/>
      </xdr:nvCxnSpPr>
      <xdr:spPr>
        <a:xfrm>
          <a:off x="4625785" y="3253741"/>
          <a:ext cx="152400" cy="3797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241110</xdr:colOff>
      <xdr:row>14</xdr:row>
      <xdr:rowOff>182245</xdr:rowOff>
    </xdr:from>
    <xdr:to>
      <xdr:col>4</xdr:col>
      <xdr:colOff>127</xdr:colOff>
      <xdr:row>14</xdr:row>
      <xdr:rowOff>182245</xdr:rowOff>
    </xdr:to>
    <xdr:cxnSp macro="_xll.PtreeEvent_ObjectClick">
      <xdr:nvCxnSpPr>
        <xdr:cNvPr id="53" name="PTObj_DBranchHLine_1_4">
          <a:extLst>
            <a:ext uri="{FF2B5EF4-FFF2-40B4-BE49-F238E27FC236}">
              <a16:creationId xmlns:a16="http://schemas.microsoft.com/office/drawing/2014/main" id="{04302AC9-048E-41BC-84E7-9B51F415CE10}"/>
            </a:ext>
          </a:extLst>
        </xdr:cNvPr>
        <xdr:cNvCxnSpPr/>
      </xdr:nvCxnSpPr>
      <xdr:spPr>
        <a:xfrm>
          <a:off x="4778185" y="2884170"/>
          <a:ext cx="9242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88710</xdr:colOff>
      <xdr:row>14</xdr:row>
      <xdr:rowOff>182245</xdr:rowOff>
    </xdr:from>
    <xdr:to>
      <xdr:col>3</xdr:col>
      <xdr:colOff>241110</xdr:colOff>
      <xdr:row>16</xdr:row>
      <xdr:rowOff>177166</xdr:rowOff>
    </xdr:to>
    <xdr:cxnSp macro="_xll.PtreeEvent_ObjectClick">
      <xdr:nvCxnSpPr>
        <xdr:cNvPr id="52" name="PTObj_DBranchDLine_1_4">
          <a:extLst>
            <a:ext uri="{FF2B5EF4-FFF2-40B4-BE49-F238E27FC236}">
              <a16:creationId xmlns:a16="http://schemas.microsoft.com/office/drawing/2014/main" id="{D4F9E3E6-24C3-4C38-A636-E52A41519449}"/>
            </a:ext>
          </a:extLst>
        </xdr:cNvPr>
        <xdr:cNvCxnSpPr/>
      </xdr:nvCxnSpPr>
      <xdr:spPr>
        <a:xfrm flipV="1">
          <a:off x="4625785" y="28841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16</xdr:row>
      <xdr:rowOff>182245</xdr:rowOff>
    </xdr:from>
    <xdr:to>
      <xdr:col>3</xdr:col>
      <xdr:colOff>127</xdr:colOff>
      <xdr:row>16</xdr:row>
      <xdr:rowOff>182245</xdr:rowOff>
    </xdr:to>
    <xdr:cxnSp macro="_xll.PtreeEvent_ObjectClick">
      <xdr:nvCxnSpPr>
        <xdr:cNvPr id="49" name="PTObj_DBranchHLine_1_3">
          <a:extLst>
            <a:ext uri="{FF2B5EF4-FFF2-40B4-BE49-F238E27FC236}">
              <a16:creationId xmlns:a16="http://schemas.microsoft.com/office/drawing/2014/main" id="{168B85F9-093A-4F0D-ADC9-6747B856A443}"/>
            </a:ext>
          </a:extLst>
        </xdr:cNvPr>
        <xdr:cNvCxnSpPr/>
      </xdr:nvCxnSpPr>
      <xdr:spPr>
        <a:xfrm>
          <a:off x="3241485" y="288417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12</xdr:row>
      <xdr:rowOff>177166</xdr:rowOff>
    </xdr:from>
    <xdr:to>
      <xdr:col>2</xdr:col>
      <xdr:colOff>241110</xdr:colOff>
      <xdr:row>16</xdr:row>
      <xdr:rowOff>182245</xdr:rowOff>
    </xdr:to>
    <xdr:cxnSp macro="_xll.PtreeEvent_ObjectClick">
      <xdr:nvCxnSpPr>
        <xdr:cNvPr id="48" name="PTObj_DBranchDLine_1_3">
          <a:extLst>
            <a:ext uri="{FF2B5EF4-FFF2-40B4-BE49-F238E27FC236}">
              <a16:creationId xmlns:a16="http://schemas.microsoft.com/office/drawing/2014/main" id="{BB605990-E20C-4D9E-ABCC-79D906CB92C0}"/>
            </a:ext>
          </a:extLst>
        </xdr:cNvPr>
        <xdr:cNvCxnSpPr/>
      </xdr:nvCxnSpPr>
      <xdr:spPr>
        <a:xfrm>
          <a:off x="3089085" y="2504441"/>
          <a:ext cx="152400" cy="3797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10</xdr:row>
      <xdr:rowOff>182245</xdr:rowOff>
    </xdr:from>
    <xdr:to>
      <xdr:col>3</xdr:col>
      <xdr:colOff>127</xdr:colOff>
      <xdr:row>10</xdr:row>
      <xdr:rowOff>182245</xdr:rowOff>
    </xdr:to>
    <xdr:cxnSp macro="_xll.PtreeEvent_ObjectClick">
      <xdr:nvCxnSpPr>
        <xdr:cNvPr id="41" name="PTObj_DBranchHLine_1_2">
          <a:extLst>
            <a:ext uri="{FF2B5EF4-FFF2-40B4-BE49-F238E27FC236}">
              <a16:creationId xmlns:a16="http://schemas.microsoft.com/office/drawing/2014/main" id="{4D424025-9BF0-4302-AE20-EC04F39CA5D0}"/>
            </a:ext>
          </a:extLst>
        </xdr:cNvPr>
        <xdr:cNvCxnSpPr/>
      </xdr:nvCxnSpPr>
      <xdr:spPr>
        <a:xfrm>
          <a:off x="3241485" y="2134870"/>
          <a:ext cx="12893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10</xdr:row>
      <xdr:rowOff>182245</xdr:rowOff>
    </xdr:from>
    <xdr:to>
      <xdr:col>2</xdr:col>
      <xdr:colOff>241110</xdr:colOff>
      <xdr:row>12</xdr:row>
      <xdr:rowOff>177166</xdr:rowOff>
    </xdr:to>
    <xdr:cxnSp macro="_xll.PtreeEvent_ObjectClick">
      <xdr:nvCxnSpPr>
        <xdr:cNvPr id="40" name="PTObj_DBranchDLine_1_2">
          <a:extLst>
            <a:ext uri="{FF2B5EF4-FFF2-40B4-BE49-F238E27FC236}">
              <a16:creationId xmlns:a16="http://schemas.microsoft.com/office/drawing/2014/main" id="{8B317568-4E18-4E01-8DE5-15934F4E5B3E}"/>
            </a:ext>
          </a:extLst>
        </xdr:cNvPr>
        <xdr:cNvCxnSpPr/>
      </xdr:nvCxnSpPr>
      <xdr:spPr>
        <a:xfrm flipV="1">
          <a:off x="3089085" y="21348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12</xdr:row>
      <xdr:rowOff>182245</xdr:rowOff>
    </xdr:from>
    <xdr:to>
      <xdr:col>2</xdr:col>
      <xdr:colOff>127</xdr:colOff>
      <xdr:row>12</xdr:row>
      <xdr:rowOff>182245</xdr:rowOff>
    </xdr:to>
    <xdr:cxnSp macro="_xll.PtreeEvent_ObjectClick">
      <xdr:nvCxnSpPr>
        <xdr:cNvPr id="37" name="PTObj_DBranchHLine_1_1">
          <a:extLst>
            <a:ext uri="{FF2B5EF4-FFF2-40B4-BE49-F238E27FC236}">
              <a16:creationId xmlns:a16="http://schemas.microsoft.com/office/drawing/2014/main" id="{640A94A7-16FE-4714-9A58-AC886057756C}"/>
            </a:ext>
          </a:extLst>
        </xdr:cNvPr>
        <xdr:cNvCxnSpPr/>
      </xdr:nvCxnSpPr>
      <xdr:spPr>
        <a:xfrm>
          <a:off x="1536700" y="2134870"/>
          <a:ext cx="14638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12</xdr:row>
      <xdr:rowOff>88583</xdr:rowOff>
    </xdr:from>
    <xdr:to>
      <xdr:col>2</xdr:col>
      <xdr:colOff>187452</xdr:colOff>
      <xdr:row>13</xdr:row>
      <xdr:rowOff>88583</xdr:rowOff>
    </xdr:to>
    <xdr:sp macro="_xll.PtreeEvent_ObjectClick" textlink="">
      <xdr:nvSpPr>
        <xdr:cNvPr id="36" name="PTObj_DNode_1_1">
          <a:extLst>
            <a:ext uri="{FF2B5EF4-FFF2-40B4-BE49-F238E27FC236}">
              <a16:creationId xmlns:a16="http://schemas.microsoft.com/office/drawing/2014/main" id="{83B41EFF-71B7-4EBE-B168-490C73D557FE}"/>
            </a:ext>
          </a:extLst>
        </xdr:cNvPr>
        <xdr:cNvSpPr/>
      </xdr:nvSpPr>
      <xdr:spPr>
        <a:xfrm>
          <a:off x="3000502" y="204120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12</xdr:row>
      <xdr:rowOff>91932</xdr:rowOff>
    </xdr:from>
    <xdr:ext cx="993798" cy="180627"/>
    <xdr:sp macro="_xll.PtreeEvent_ObjectClick" textlink="">
      <xdr:nvSpPr>
        <xdr:cNvPr id="38" name="PTObj_DBranchName_1_1">
          <a:extLst>
            <a:ext uri="{FF2B5EF4-FFF2-40B4-BE49-F238E27FC236}">
              <a16:creationId xmlns:a16="http://schemas.microsoft.com/office/drawing/2014/main" id="{7BEA6929-4D20-49DF-8E4B-BB75E4AC69C3}"/>
            </a:ext>
          </a:extLst>
        </xdr:cNvPr>
        <xdr:cNvSpPr txBox="1"/>
      </xdr:nvSpPr>
      <xdr:spPr>
        <a:xfrm>
          <a:off x="1574800" y="2044557"/>
          <a:ext cx="9937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A</a:t>
          </a:r>
        </a:p>
      </xdr:txBody>
    </xdr:sp>
    <xdr:clientData/>
  </xdr:oneCellAnchor>
  <xdr:twoCellAnchor editAs="oneCell">
    <xdr:from>
      <xdr:col>3</xdr:col>
      <xdr:colOff>127</xdr:colOff>
      <xdr:row>10</xdr:row>
      <xdr:rowOff>88583</xdr:rowOff>
    </xdr:from>
    <xdr:to>
      <xdr:col>3</xdr:col>
      <xdr:colOff>187452</xdr:colOff>
      <xdr:row>11</xdr:row>
      <xdr:rowOff>88583</xdr:rowOff>
    </xdr:to>
    <xdr:sp macro="_xll.PtreeEvent_ObjectClick" textlink="">
      <xdr:nvSpPr>
        <xdr:cNvPr id="39" name="PTObj_DNode_1_2">
          <a:extLst>
            <a:ext uri="{FF2B5EF4-FFF2-40B4-BE49-F238E27FC236}">
              <a16:creationId xmlns:a16="http://schemas.microsoft.com/office/drawing/2014/main" id="{A1F6D031-045C-4D37-B977-F71C1F3647C8}"/>
            </a:ext>
          </a:extLst>
        </xdr:cNvPr>
        <xdr:cNvSpPr/>
      </xdr:nvSpPr>
      <xdr:spPr>
        <a:xfrm rot="-5400000">
          <a:off x="4530852" y="20412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279209</xdr:colOff>
      <xdr:row>10</xdr:row>
      <xdr:rowOff>91932</xdr:rowOff>
    </xdr:from>
    <xdr:ext cx="196592" cy="180627"/>
    <xdr:sp macro="_xll.PtreeEvent_ObjectClick" textlink="">
      <xdr:nvSpPr>
        <xdr:cNvPr id="42" name="PTObj_DBranchName_1_2">
          <a:extLst>
            <a:ext uri="{FF2B5EF4-FFF2-40B4-BE49-F238E27FC236}">
              <a16:creationId xmlns:a16="http://schemas.microsoft.com/office/drawing/2014/main" id="{B080E152-BAAD-403F-9AF4-0A3BA3D8BB77}"/>
            </a:ext>
          </a:extLst>
        </xdr:cNvPr>
        <xdr:cNvSpPr txBox="1"/>
      </xdr:nvSpPr>
      <xdr:spPr>
        <a:xfrm>
          <a:off x="3279584" y="2044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16</xdr:row>
      <xdr:rowOff>88583</xdr:rowOff>
    </xdr:from>
    <xdr:to>
      <xdr:col>3</xdr:col>
      <xdr:colOff>187452</xdr:colOff>
      <xdr:row>17</xdr:row>
      <xdr:rowOff>88583</xdr:rowOff>
    </xdr:to>
    <xdr:sp macro="_xll.PtreeEvent_ObjectClick" textlink="">
      <xdr:nvSpPr>
        <xdr:cNvPr id="47" name="PTObj_DNode_1_3">
          <a:extLst>
            <a:ext uri="{FF2B5EF4-FFF2-40B4-BE49-F238E27FC236}">
              <a16:creationId xmlns:a16="http://schemas.microsoft.com/office/drawing/2014/main" id="{CC203EA1-46C4-4212-ADC3-9D5008F51A1E}"/>
            </a:ext>
          </a:extLst>
        </xdr:cNvPr>
        <xdr:cNvSpPr/>
      </xdr:nvSpPr>
      <xdr:spPr>
        <a:xfrm>
          <a:off x="4537202" y="279050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279209</xdr:colOff>
      <xdr:row>16</xdr:row>
      <xdr:rowOff>91932</xdr:rowOff>
    </xdr:from>
    <xdr:ext cx="175753" cy="180627"/>
    <xdr:sp macro="_xll.PtreeEvent_ObjectClick" textlink="">
      <xdr:nvSpPr>
        <xdr:cNvPr id="50" name="PTObj_DBranchName_1_3">
          <a:extLst>
            <a:ext uri="{FF2B5EF4-FFF2-40B4-BE49-F238E27FC236}">
              <a16:creationId xmlns:a16="http://schemas.microsoft.com/office/drawing/2014/main" id="{8B17E31E-2581-48B9-A5C9-57CDE20F1A89}"/>
            </a:ext>
          </a:extLst>
        </xdr:cNvPr>
        <xdr:cNvSpPr txBox="1"/>
      </xdr:nvSpPr>
      <xdr:spPr>
        <a:xfrm>
          <a:off x="3279584" y="27938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14</xdr:row>
      <xdr:rowOff>88583</xdr:rowOff>
    </xdr:from>
    <xdr:to>
      <xdr:col>4</xdr:col>
      <xdr:colOff>187452</xdr:colOff>
      <xdr:row>15</xdr:row>
      <xdr:rowOff>88583</xdr:rowOff>
    </xdr:to>
    <xdr:sp macro="_xll.PtreeEvent_ObjectClick" textlink="">
      <xdr:nvSpPr>
        <xdr:cNvPr id="51" name="PTObj_DNode_1_4">
          <a:extLst>
            <a:ext uri="{FF2B5EF4-FFF2-40B4-BE49-F238E27FC236}">
              <a16:creationId xmlns:a16="http://schemas.microsoft.com/office/drawing/2014/main" id="{7611A2C0-2540-4C40-AABF-D39375E7D50A}"/>
            </a:ext>
          </a:extLst>
        </xdr:cNvPr>
        <xdr:cNvSpPr/>
      </xdr:nvSpPr>
      <xdr:spPr>
        <a:xfrm rot="-5400000">
          <a:off x="5702427" y="27905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14</xdr:row>
      <xdr:rowOff>91932</xdr:rowOff>
    </xdr:from>
    <xdr:ext cx="196592" cy="180627"/>
    <xdr:sp macro="_xll.PtreeEvent_ObjectClick" textlink="">
      <xdr:nvSpPr>
        <xdr:cNvPr id="54" name="PTObj_DBranchName_1_4">
          <a:extLst>
            <a:ext uri="{FF2B5EF4-FFF2-40B4-BE49-F238E27FC236}">
              <a16:creationId xmlns:a16="http://schemas.microsoft.com/office/drawing/2014/main" id="{E0389D9D-3B09-454E-AB93-989284AA7326}"/>
            </a:ext>
          </a:extLst>
        </xdr:cNvPr>
        <xdr:cNvSpPr txBox="1"/>
      </xdr:nvSpPr>
      <xdr:spPr>
        <a:xfrm>
          <a:off x="4816285" y="27938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18</xdr:row>
      <xdr:rowOff>88583</xdr:rowOff>
    </xdr:from>
    <xdr:to>
      <xdr:col>4</xdr:col>
      <xdr:colOff>187452</xdr:colOff>
      <xdr:row>19</xdr:row>
      <xdr:rowOff>88583</xdr:rowOff>
    </xdr:to>
    <xdr:sp macro="_xll.PtreeEvent_ObjectClick" textlink="">
      <xdr:nvSpPr>
        <xdr:cNvPr id="55" name="PTObj_DNode_1_5">
          <a:extLst>
            <a:ext uri="{FF2B5EF4-FFF2-40B4-BE49-F238E27FC236}">
              <a16:creationId xmlns:a16="http://schemas.microsoft.com/office/drawing/2014/main" id="{EE96FCE1-BBB3-42B7-99EB-F5947829DC23}"/>
            </a:ext>
          </a:extLst>
        </xdr:cNvPr>
        <xdr:cNvSpPr/>
      </xdr:nvSpPr>
      <xdr:spPr>
        <a:xfrm rot="-5400000">
          <a:off x="5927852" y="35398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279210</xdr:colOff>
      <xdr:row>18</xdr:row>
      <xdr:rowOff>91932</xdr:rowOff>
    </xdr:from>
    <xdr:ext cx="175754" cy="180627"/>
    <xdr:sp macro="_xll.PtreeEvent_ObjectClick" textlink="">
      <xdr:nvSpPr>
        <xdr:cNvPr id="58" name="PTObj_DBranchName_1_5">
          <a:extLst>
            <a:ext uri="{FF2B5EF4-FFF2-40B4-BE49-F238E27FC236}">
              <a16:creationId xmlns:a16="http://schemas.microsoft.com/office/drawing/2014/main" id="{B6DB0CC0-741D-49A8-8A70-D106F58F8637}"/>
            </a:ext>
          </a:extLst>
        </xdr:cNvPr>
        <xdr:cNvSpPr txBox="1"/>
      </xdr:nvSpPr>
      <xdr:spPr>
        <a:xfrm>
          <a:off x="4816285" y="3543157"/>
          <a:ext cx="17575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209550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4205D-531F-4254-A32F-18D8F2C1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2" name="gwm_25596          ">
          <a:extLst xmlns:a="http://schemas.openxmlformats.org/drawingml/2006/main">
            <a:ext uri="{FF2B5EF4-FFF2-40B4-BE49-F238E27FC236}">
              <a16:creationId xmlns:a16="http://schemas.microsoft.com/office/drawing/2014/main" id="{F59C2625-C09C-4310-8DE4-60EBBBB8C5F3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3" name="gwm_25596         ">
          <a:extLst xmlns:a="http://schemas.openxmlformats.org/drawingml/2006/main">
            <a:ext uri="{FF2B5EF4-FFF2-40B4-BE49-F238E27FC236}">
              <a16:creationId xmlns:a16="http://schemas.microsoft.com/office/drawing/2014/main" id="{6244C7DC-FE76-4BD9-8CFC-842DDF74C1F8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4" name="gwm_25596        ">
          <a:extLst xmlns:a="http://schemas.openxmlformats.org/drawingml/2006/main">
            <a:ext uri="{FF2B5EF4-FFF2-40B4-BE49-F238E27FC236}">
              <a16:creationId xmlns:a16="http://schemas.microsoft.com/office/drawing/2014/main" id="{7352209D-1DCC-4BD9-AC2E-5487AA3B58B2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5" name="gwm_25596       ">
          <a:extLst xmlns:a="http://schemas.openxmlformats.org/drawingml/2006/main">
            <a:ext uri="{FF2B5EF4-FFF2-40B4-BE49-F238E27FC236}">
              <a16:creationId xmlns:a16="http://schemas.microsoft.com/office/drawing/2014/main" id="{4F0911E1-D30D-4DF5-81ED-48E4581AAC8F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6" name="gwm_25596      ">
          <a:extLst xmlns:a="http://schemas.openxmlformats.org/drawingml/2006/main">
            <a:ext uri="{FF2B5EF4-FFF2-40B4-BE49-F238E27FC236}">
              <a16:creationId xmlns:a16="http://schemas.microsoft.com/office/drawing/2014/main" id="{2BBB6B41-8873-4213-8E25-8B993C81D05A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345440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26-87B3-4DD9-A234-8B122B9ED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2" name="gwm_22662          ">
          <a:extLst xmlns:a="http://schemas.openxmlformats.org/drawingml/2006/main">
            <a:ext uri="{FF2B5EF4-FFF2-40B4-BE49-F238E27FC236}">
              <a16:creationId xmlns:a16="http://schemas.microsoft.com/office/drawing/2014/main" id="{6D8E1BA8-DDCC-4148-A820-9E011066F6CF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3" name="gwm_22662         ">
          <a:extLst xmlns:a="http://schemas.openxmlformats.org/drawingml/2006/main">
            <a:ext uri="{FF2B5EF4-FFF2-40B4-BE49-F238E27FC236}">
              <a16:creationId xmlns:a16="http://schemas.microsoft.com/office/drawing/2014/main" id="{62AF8D09-D3FB-41DE-86AD-CAC27CD84AAA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4" name="gwm_22662        ">
          <a:extLst xmlns:a="http://schemas.openxmlformats.org/drawingml/2006/main">
            <a:ext uri="{FF2B5EF4-FFF2-40B4-BE49-F238E27FC236}">
              <a16:creationId xmlns:a16="http://schemas.microsoft.com/office/drawing/2014/main" id="{3F10A6C0-BC11-4116-9384-B5B923A891F6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5" name="gwm_22662       ">
          <a:extLst xmlns:a="http://schemas.openxmlformats.org/drawingml/2006/main">
            <a:ext uri="{FF2B5EF4-FFF2-40B4-BE49-F238E27FC236}">
              <a16:creationId xmlns:a16="http://schemas.microsoft.com/office/drawing/2014/main" id="{702510B2-7EFF-409F-B521-B526A377B2B2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2]!PtreeEvent_WatermarkClick" textlink="">
      <cdr:nvSpPr>
        <cdr:cNvPr id="6" name="gwm_22662      ">
          <a:extLst xmlns:a="http://schemas.openxmlformats.org/drawingml/2006/main">
            <a:ext uri="{FF2B5EF4-FFF2-40B4-BE49-F238E27FC236}">
              <a16:creationId xmlns:a16="http://schemas.microsoft.com/office/drawing/2014/main" id="{1122A3B6-A17E-4237-BE84-9ECC563A4BD3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241110</xdr:colOff>
      <xdr:row>11</xdr:row>
      <xdr:rowOff>182245</xdr:rowOff>
    </xdr:from>
    <xdr:to>
      <xdr:col>3</xdr:col>
      <xdr:colOff>127</xdr:colOff>
      <xdr:row>11</xdr:row>
      <xdr:rowOff>182245</xdr:rowOff>
    </xdr:to>
    <xdr:cxnSp macro="">
      <xdr:nvCxnSpPr>
        <xdr:cNvPr id="2" name="PTObj_DBranchHLine_1_5">
          <a:extLst>
            <a:ext uri="{FF2B5EF4-FFF2-40B4-BE49-F238E27FC236}">
              <a16:creationId xmlns:a16="http://schemas.microsoft.com/office/drawing/2014/main" id="{44777DD9-321C-4E7F-A0E2-77FD626D4B97}"/>
            </a:ext>
          </a:extLst>
        </xdr:cNvPr>
        <xdr:cNvCxnSpPr/>
      </xdr:nvCxnSpPr>
      <xdr:spPr>
        <a:xfrm>
          <a:off x="4778185" y="3633470"/>
          <a:ext cx="12893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9</xdr:row>
      <xdr:rowOff>177166</xdr:rowOff>
    </xdr:from>
    <xdr:to>
      <xdr:col>2</xdr:col>
      <xdr:colOff>241110</xdr:colOff>
      <xdr:row>11</xdr:row>
      <xdr:rowOff>182245</xdr:rowOff>
    </xdr:to>
    <xdr:cxnSp macro="">
      <xdr:nvCxnSpPr>
        <xdr:cNvPr id="3" name="PTObj_DBranchDLine_1_5">
          <a:extLst>
            <a:ext uri="{FF2B5EF4-FFF2-40B4-BE49-F238E27FC236}">
              <a16:creationId xmlns:a16="http://schemas.microsoft.com/office/drawing/2014/main" id="{CDB175AB-46B8-4CB8-9622-618E537DC9F2}"/>
            </a:ext>
          </a:extLst>
        </xdr:cNvPr>
        <xdr:cNvCxnSpPr/>
      </xdr:nvCxnSpPr>
      <xdr:spPr>
        <a:xfrm>
          <a:off x="4625785" y="3253741"/>
          <a:ext cx="152400" cy="3797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241110</xdr:colOff>
      <xdr:row>7</xdr:row>
      <xdr:rowOff>182245</xdr:rowOff>
    </xdr:from>
    <xdr:to>
      <xdr:col>3</xdr:col>
      <xdr:colOff>127</xdr:colOff>
      <xdr:row>7</xdr:row>
      <xdr:rowOff>182245</xdr:rowOff>
    </xdr:to>
    <xdr:cxnSp macro="">
      <xdr:nvCxnSpPr>
        <xdr:cNvPr id="4" name="PTObj_DBranchHLine_1_4">
          <a:extLst>
            <a:ext uri="{FF2B5EF4-FFF2-40B4-BE49-F238E27FC236}">
              <a16:creationId xmlns:a16="http://schemas.microsoft.com/office/drawing/2014/main" id="{2F2BBC63-D7F9-422E-A522-7F401F3E28C8}"/>
            </a:ext>
          </a:extLst>
        </xdr:cNvPr>
        <xdr:cNvCxnSpPr/>
      </xdr:nvCxnSpPr>
      <xdr:spPr>
        <a:xfrm>
          <a:off x="4778185" y="2884170"/>
          <a:ext cx="12893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88710</xdr:colOff>
      <xdr:row>7</xdr:row>
      <xdr:rowOff>182245</xdr:rowOff>
    </xdr:from>
    <xdr:to>
      <xdr:col>2</xdr:col>
      <xdr:colOff>241110</xdr:colOff>
      <xdr:row>9</xdr:row>
      <xdr:rowOff>177166</xdr:rowOff>
    </xdr:to>
    <xdr:cxnSp macro="">
      <xdr:nvCxnSpPr>
        <xdr:cNvPr id="5" name="PTObj_DBranchDLine_1_4">
          <a:extLst>
            <a:ext uri="{FF2B5EF4-FFF2-40B4-BE49-F238E27FC236}">
              <a16:creationId xmlns:a16="http://schemas.microsoft.com/office/drawing/2014/main" id="{E5DC2D8D-7B64-4FD1-997E-4E260A10C7DD}"/>
            </a:ext>
          </a:extLst>
        </xdr:cNvPr>
        <xdr:cNvCxnSpPr/>
      </xdr:nvCxnSpPr>
      <xdr:spPr>
        <a:xfrm flipV="1">
          <a:off x="4625785" y="28841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241110</xdr:colOff>
      <xdr:row>9</xdr:row>
      <xdr:rowOff>182245</xdr:rowOff>
    </xdr:from>
    <xdr:to>
      <xdr:col>2</xdr:col>
      <xdr:colOff>127</xdr:colOff>
      <xdr:row>9</xdr:row>
      <xdr:rowOff>182245</xdr:rowOff>
    </xdr:to>
    <xdr:cxnSp macro="">
      <xdr:nvCxnSpPr>
        <xdr:cNvPr id="6" name="PTObj_DBranchHLine_1_3">
          <a:extLst>
            <a:ext uri="{FF2B5EF4-FFF2-40B4-BE49-F238E27FC236}">
              <a16:creationId xmlns:a16="http://schemas.microsoft.com/office/drawing/2014/main" id="{E6455069-707B-43C5-A058-49F16865B87E}"/>
            </a:ext>
          </a:extLst>
        </xdr:cNvPr>
        <xdr:cNvCxnSpPr/>
      </xdr:nvCxnSpPr>
      <xdr:spPr>
        <a:xfrm>
          <a:off x="3241485" y="325882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88710</xdr:colOff>
      <xdr:row>5</xdr:row>
      <xdr:rowOff>177166</xdr:rowOff>
    </xdr:from>
    <xdr:to>
      <xdr:col>1</xdr:col>
      <xdr:colOff>241110</xdr:colOff>
      <xdr:row>9</xdr:row>
      <xdr:rowOff>182245</xdr:rowOff>
    </xdr:to>
    <xdr:cxnSp macro="">
      <xdr:nvCxnSpPr>
        <xdr:cNvPr id="7" name="PTObj_DBranchDLine_1_3">
          <a:extLst>
            <a:ext uri="{FF2B5EF4-FFF2-40B4-BE49-F238E27FC236}">
              <a16:creationId xmlns:a16="http://schemas.microsoft.com/office/drawing/2014/main" id="{1A87B038-1CBD-4243-AAE8-490C7B019357}"/>
            </a:ext>
          </a:extLst>
        </xdr:cNvPr>
        <xdr:cNvCxnSpPr/>
      </xdr:nvCxnSpPr>
      <xdr:spPr>
        <a:xfrm>
          <a:off x="3089085" y="2504441"/>
          <a:ext cx="152400" cy="754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182245</xdr:rowOff>
    </xdr:from>
    <xdr:to>
      <xdr:col>1</xdr:col>
      <xdr:colOff>127</xdr:colOff>
      <xdr:row>5</xdr:row>
      <xdr:rowOff>182245</xdr:rowOff>
    </xdr:to>
    <xdr:cxnSp macro="">
      <xdr:nvCxnSpPr>
        <xdr:cNvPr id="10" name="PTObj_DBranchHLine_1_1">
          <a:extLst>
            <a:ext uri="{FF2B5EF4-FFF2-40B4-BE49-F238E27FC236}">
              <a16:creationId xmlns:a16="http://schemas.microsoft.com/office/drawing/2014/main" id="{90F58BA1-D13B-4372-965D-369BAB005B0B}"/>
            </a:ext>
          </a:extLst>
        </xdr:cNvPr>
        <xdr:cNvCxnSpPr/>
      </xdr:nvCxnSpPr>
      <xdr:spPr>
        <a:xfrm>
          <a:off x="1536700" y="2509520"/>
          <a:ext cx="14638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88583</xdr:rowOff>
    </xdr:from>
    <xdr:to>
      <xdr:col>1</xdr:col>
      <xdr:colOff>187452</xdr:colOff>
      <xdr:row>6</xdr:row>
      <xdr:rowOff>88583</xdr:rowOff>
    </xdr:to>
    <xdr:sp macro="" textlink="">
      <xdr:nvSpPr>
        <xdr:cNvPr id="11" name="PTObj_DNode_1_1">
          <a:extLst>
            <a:ext uri="{FF2B5EF4-FFF2-40B4-BE49-F238E27FC236}">
              <a16:creationId xmlns:a16="http://schemas.microsoft.com/office/drawing/2014/main" id="{6F82D730-242E-4138-9BCD-61AD3ABE54B8}"/>
            </a:ext>
          </a:extLst>
        </xdr:cNvPr>
        <xdr:cNvSpPr/>
      </xdr:nvSpPr>
      <xdr:spPr>
        <a:xfrm>
          <a:off x="300050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91932</xdr:rowOff>
    </xdr:from>
    <xdr:ext cx="993798" cy="180627"/>
    <xdr:sp macro="" textlink="">
      <xdr:nvSpPr>
        <xdr:cNvPr id="12" name="PTObj_DBranchName_1_1">
          <a:extLst>
            <a:ext uri="{FF2B5EF4-FFF2-40B4-BE49-F238E27FC236}">
              <a16:creationId xmlns:a16="http://schemas.microsoft.com/office/drawing/2014/main" id="{02A152F8-B121-45D0-A941-FE1E180F07B8}"/>
            </a:ext>
          </a:extLst>
        </xdr:cNvPr>
        <xdr:cNvSpPr txBox="1"/>
      </xdr:nvSpPr>
      <xdr:spPr>
        <a:xfrm>
          <a:off x="1574800" y="2419207"/>
          <a:ext cx="9937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A</a:t>
          </a:r>
        </a:p>
      </xdr:txBody>
    </xdr:sp>
    <xdr:clientData/>
  </xdr:oneCellAnchor>
  <xdr:twoCellAnchor editAs="oneCell">
    <xdr:from>
      <xdr:col>2</xdr:col>
      <xdr:colOff>127</xdr:colOff>
      <xdr:row>9</xdr:row>
      <xdr:rowOff>88583</xdr:rowOff>
    </xdr:from>
    <xdr:to>
      <xdr:col>2</xdr:col>
      <xdr:colOff>187452</xdr:colOff>
      <xdr:row>10</xdr:row>
      <xdr:rowOff>88583</xdr:rowOff>
    </xdr:to>
    <xdr:sp macro="" textlink="">
      <xdr:nvSpPr>
        <xdr:cNvPr id="15" name="PTObj_DNode_1_3">
          <a:extLst>
            <a:ext uri="{FF2B5EF4-FFF2-40B4-BE49-F238E27FC236}">
              <a16:creationId xmlns:a16="http://schemas.microsoft.com/office/drawing/2014/main" id="{B51300F6-34A5-49EC-8943-C144D394C34D}"/>
            </a:ext>
          </a:extLst>
        </xdr:cNvPr>
        <xdr:cNvSpPr/>
      </xdr:nvSpPr>
      <xdr:spPr>
        <a:xfrm>
          <a:off x="4537202" y="3165158"/>
          <a:ext cx="187325" cy="1873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279209</xdr:colOff>
      <xdr:row>9</xdr:row>
      <xdr:rowOff>91932</xdr:rowOff>
    </xdr:from>
    <xdr:ext cx="175753" cy="180627"/>
    <xdr:sp macro="" textlink="">
      <xdr:nvSpPr>
        <xdr:cNvPr id="16" name="PTObj_DBranchName_1_3">
          <a:extLst>
            <a:ext uri="{FF2B5EF4-FFF2-40B4-BE49-F238E27FC236}">
              <a16:creationId xmlns:a16="http://schemas.microsoft.com/office/drawing/2014/main" id="{363D9065-0B65-4580-BA36-A3D0A3CBAFEB}"/>
            </a:ext>
          </a:extLst>
        </xdr:cNvPr>
        <xdr:cNvSpPr txBox="1"/>
      </xdr:nvSpPr>
      <xdr:spPr>
        <a:xfrm>
          <a:off x="3279584" y="31685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7</xdr:row>
      <xdr:rowOff>88583</xdr:rowOff>
    </xdr:from>
    <xdr:to>
      <xdr:col>3</xdr:col>
      <xdr:colOff>187452</xdr:colOff>
      <xdr:row>8</xdr:row>
      <xdr:rowOff>88583</xdr:rowOff>
    </xdr:to>
    <xdr:sp macro="" textlink="">
      <xdr:nvSpPr>
        <xdr:cNvPr id="17" name="PTObj_DNode_1_4">
          <a:extLst>
            <a:ext uri="{FF2B5EF4-FFF2-40B4-BE49-F238E27FC236}">
              <a16:creationId xmlns:a16="http://schemas.microsoft.com/office/drawing/2014/main" id="{121CEC84-B639-47A5-8279-07DF8E17B4B5}"/>
            </a:ext>
          </a:extLst>
        </xdr:cNvPr>
        <xdr:cNvSpPr/>
      </xdr:nvSpPr>
      <xdr:spPr>
        <a:xfrm rot="-5400000">
          <a:off x="6067552" y="27905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7</xdr:row>
      <xdr:rowOff>91932</xdr:rowOff>
    </xdr:from>
    <xdr:ext cx="196592" cy="180627"/>
    <xdr:sp macro="" textlink="">
      <xdr:nvSpPr>
        <xdr:cNvPr id="18" name="PTObj_DBranchName_1_4">
          <a:extLst>
            <a:ext uri="{FF2B5EF4-FFF2-40B4-BE49-F238E27FC236}">
              <a16:creationId xmlns:a16="http://schemas.microsoft.com/office/drawing/2014/main" id="{A4CCE860-0547-4FFC-A7B7-3309760CE03A}"/>
            </a:ext>
          </a:extLst>
        </xdr:cNvPr>
        <xdr:cNvSpPr txBox="1"/>
      </xdr:nvSpPr>
      <xdr:spPr>
        <a:xfrm>
          <a:off x="4816285" y="27938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88583</xdr:rowOff>
    </xdr:from>
    <xdr:to>
      <xdr:col>3</xdr:col>
      <xdr:colOff>187452</xdr:colOff>
      <xdr:row>12</xdr:row>
      <xdr:rowOff>88583</xdr:rowOff>
    </xdr:to>
    <xdr:sp macro="" textlink="">
      <xdr:nvSpPr>
        <xdr:cNvPr id="19" name="PTObj_DNode_1_5">
          <a:extLst>
            <a:ext uri="{FF2B5EF4-FFF2-40B4-BE49-F238E27FC236}">
              <a16:creationId xmlns:a16="http://schemas.microsoft.com/office/drawing/2014/main" id="{5A5A5B7B-7353-4111-9667-09130F56EC09}"/>
            </a:ext>
          </a:extLst>
        </xdr:cNvPr>
        <xdr:cNvSpPr/>
      </xdr:nvSpPr>
      <xdr:spPr>
        <a:xfrm rot="-5400000">
          <a:off x="6067552" y="35398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279210</xdr:colOff>
      <xdr:row>11</xdr:row>
      <xdr:rowOff>91932</xdr:rowOff>
    </xdr:from>
    <xdr:ext cx="175754" cy="180627"/>
    <xdr:sp macro="" textlink="">
      <xdr:nvSpPr>
        <xdr:cNvPr id="20" name="PTObj_DBranchName_1_5">
          <a:extLst>
            <a:ext uri="{FF2B5EF4-FFF2-40B4-BE49-F238E27FC236}">
              <a16:creationId xmlns:a16="http://schemas.microsoft.com/office/drawing/2014/main" id="{5EABF7A9-708E-4770-8057-2160CAC4D32E}"/>
            </a:ext>
          </a:extLst>
        </xdr:cNvPr>
        <xdr:cNvSpPr txBox="1"/>
      </xdr:nvSpPr>
      <xdr:spPr>
        <a:xfrm>
          <a:off x="4816285" y="3543157"/>
          <a:ext cx="17575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206375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1F3FC-C45B-4500-8078-E82F8813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2" name="gwm_15594          ">
          <a:extLst xmlns:a="http://schemas.openxmlformats.org/drawingml/2006/main">
            <a:ext uri="{FF2B5EF4-FFF2-40B4-BE49-F238E27FC236}">
              <a16:creationId xmlns:a16="http://schemas.microsoft.com/office/drawing/2014/main" id="{53DC785C-3F94-4F44-B7BB-CCD319CDE5CE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3" name="gwm_15594         ">
          <a:extLst xmlns:a="http://schemas.openxmlformats.org/drawingml/2006/main">
            <a:ext uri="{FF2B5EF4-FFF2-40B4-BE49-F238E27FC236}">
              <a16:creationId xmlns:a16="http://schemas.microsoft.com/office/drawing/2014/main" id="{887E3A66-CAB5-44F0-BDCC-9C6C2EA1E5A1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4" name="gwm_15594        ">
          <a:extLst xmlns:a="http://schemas.openxmlformats.org/drawingml/2006/main">
            <a:ext uri="{FF2B5EF4-FFF2-40B4-BE49-F238E27FC236}">
              <a16:creationId xmlns:a16="http://schemas.microsoft.com/office/drawing/2014/main" id="{06FBC837-D943-43F2-B41A-BABD279B19E6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5" name="gwm_15594       ">
          <a:extLst xmlns:a="http://schemas.openxmlformats.org/drawingml/2006/main">
            <a:ext uri="{FF2B5EF4-FFF2-40B4-BE49-F238E27FC236}">
              <a16:creationId xmlns:a16="http://schemas.microsoft.com/office/drawing/2014/main" id="{0350A3CF-F5B9-41F3-90B1-5221A8FA59E9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0.42401</cdr:y>
    </cdr:from>
    <cdr:to>
      <cdr:x>0.95093</cdr:x>
      <cdr:y>0.58569</cdr:y>
    </cdr:to>
    <cdr:sp macro="[1]!PtreeEvent_WatermarkClick" textlink="">
      <cdr:nvSpPr>
        <cdr:cNvPr id="6" name="gwm_15594      ">
          <a:extLst xmlns:a="http://schemas.openxmlformats.org/drawingml/2006/main">
            <a:ext uri="{FF2B5EF4-FFF2-40B4-BE49-F238E27FC236}">
              <a16:creationId xmlns:a16="http://schemas.microsoft.com/office/drawing/2014/main" id="{B4AAE197-8DEF-40A4-8D47-5D22B33C5343}"/>
            </a:ext>
          </a:extLst>
        </cdr:cNvPr>
        <cdr:cNvSpPr txBox="1"/>
      </cdr:nvSpPr>
      <cdr:spPr>
        <a:xfrm xmlns:a="http://schemas.openxmlformats.org/drawingml/2006/main">
          <a:off x="304800" y="1665288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337820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D0236-9825-4716-975C-0E757940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2" name="gwm_18268          ">
          <a:extLst xmlns:a="http://schemas.openxmlformats.org/drawingml/2006/main">
            <a:ext uri="{FF2B5EF4-FFF2-40B4-BE49-F238E27FC236}">
              <a16:creationId xmlns:a16="http://schemas.microsoft.com/office/drawing/2014/main" id="{B88954C1-A69E-4C85-9700-AB969EB0CFE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3" name="gwm_18268         ">
          <a:extLst xmlns:a="http://schemas.openxmlformats.org/drawingml/2006/main">
            <a:ext uri="{FF2B5EF4-FFF2-40B4-BE49-F238E27FC236}">
              <a16:creationId xmlns:a16="http://schemas.microsoft.com/office/drawing/2014/main" id="{B51DBA6D-43DE-4A63-B241-786960B9CD8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4" name="gwm_18268        ">
          <a:extLst xmlns:a="http://schemas.openxmlformats.org/drawingml/2006/main">
            <a:ext uri="{FF2B5EF4-FFF2-40B4-BE49-F238E27FC236}">
              <a16:creationId xmlns:a16="http://schemas.microsoft.com/office/drawing/2014/main" id="{CF64FD83-25D3-4B5F-80CD-E62FE8A831C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5" name="gwm_18268       ">
          <a:extLst xmlns:a="http://schemas.openxmlformats.org/drawingml/2006/main">
            <a:ext uri="{FF2B5EF4-FFF2-40B4-BE49-F238E27FC236}">
              <a16:creationId xmlns:a16="http://schemas.microsoft.com/office/drawing/2014/main" id="{A0E879C0-FC32-46E0-AEE5-4E88630A089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2]!PtreeEvent_WatermarkClick" textlink="">
      <cdr:nvSpPr>
        <cdr:cNvPr id="6" name="gwm_18268      ">
          <a:extLst xmlns:a="http://schemas.openxmlformats.org/drawingml/2006/main">
            <a:ext uri="{FF2B5EF4-FFF2-40B4-BE49-F238E27FC236}">
              <a16:creationId xmlns:a16="http://schemas.microsoft.com/office/drawing/2014/main" id="{6BD4B818-90B9-4F26-90D7-0532F5E710B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415925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E29CA-A677-42AA-90E1-962EDF2D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0.44683</cdr:y>
    </cdr:from>
    <cdr:to>
      <cdr:x>0.95093</cdr:x>
      <cdr:y>0.55995</cdr:y>
    </cdr:to>
    <cdr:sp macro="[1]!PtreeEvent_WatermarkClick" textlink="">
      <cdr:nvSpPr>
        <cdr:cNvPr id="2" name="gwm_14707          ">
          <a:extLst xmlns:a="http://schemas.openxmlformats.org/drawingml/2006/main">
            <a:ext uri="{FF2B5EF4-FFF2-40B4-BE49-F238E27FC236}">
              <a16:creationId xmlns:a16="http://schemas.microsoft.com/office/drawing/2014/main" id="{5E68090B-AB91-41D8-836D-2FC90CC60674}"/>
            </a:ext>
          </a:extLst>
        </cdr:cNvPr>
        <cdr:cNvSpPr txBox="1"/>
      </cdr:nvSpPr>
      <cdr:spPr>
        <a:xfrm xmlns:a="http://schemas.openxmlformats.org/drawingml/2006/main">
          <a:off x="304800" y="25082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0.44683</cdr:y>
    </cdr:from>
    <cdr:to>
      <cdr:x>0.95093</cdr:x>
      <cdr:y>0.55995</cdr:y>
    </cdr:to>
    <cdr:sp macro="[1]!PtreeEvent_WatermarkClick" textlink="">
      <cdr:nvSpPr>
        <cdr:cNvPr id="3" name="gwm_14707         ">
          <a:extLst xmlns:a="http://schemas.openxmlformats.org/drawingml/2006/main">
            <a:ext uri="{FF2B5EF4-FFF2-40B4-BE49-F238E27FC236}">
              <a16:creationId xmlns:a16="http://schemas.microsoft.com/office/drawing/2014/main" id="{7EF6991E-ED4C-48C7-AA4A-18639276F4F7}"/>
            </a:ext>
          </a:extLst>
        </cdr:cNvPr>
        <cdr:cNvSpPr txBox="1"/>
      </cdr:nvSpPr>
      <cdr:spPr>
        <a:xfrm xmlns:a="http://schemas.openxmlformats.org/drawingml/2006/main">
          <a:off x="304800" y="25082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0.44683</cdr:y>
    </cdr:from>
    <cdr:to>
      <cdr:x>0.95093</cdr:x>
      <cdr:y>0.55995</cdr:y>
    </cdr:to>
    <cdr:sp macro="[1]!PtreeEvent_WatermarkClick" textlink="">
      <cdr:nvSpPr>
        <cdr:cNvPr id="4" name="gwm_14707        ">
          <a:extLst xmlns:a="http://schemas.openxmlformats.org/drawingml/2006/main">
            <a:ext uri="{FF2B5EF4-FFF2-40B4-BE49-F238E27FC236}">
              <a16:creationId xmlns:a16="http://schemas.microsoft.com/office/drawing/2014/main" id="{6FDB9CCB-D739-4043-9D46-C29C4C5728EC}"/>
            </a:ext>
          </a:extLst>
        </cdr:cNvPr>
        <cdr:cNvSpPr txBox="1"/>
      </cdr:nvSpPr>
      <cdr:spPr>
        <a:xfrm xmlns:a="http://schemas.openxmlformats.org/drawingml/2006/main">
          <a:off x="304800" y="25082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0.44683</cdr:y>
    </cdr:from>
    <cdr:to>
      <cdr:x>0.95093</cdr:x>
      <cdr:y>0.55995</cdr:y>
    </cdr:to>
    <cdr:sp macro="[1]!PtreeEvent_WatermarkClick" textlink="">
      <cdr:nvSpPr>
        <cdr:cNvPr id="5" name="gwm_14707       ">
          <a:extLst xmlns:a="http://schemas.openxmlformats.org/drawingml/2006/main">
            <a:ext uri="{FF2B5EF4-FFF2-40B4-BE49-F238E27FC236}">
              <a16:creationId xmlns:a16="http://schemas.microsoft.com/office/drawing/2014/main" id="{61622D21-00E5-40C0-B156-3C0CEC0C68A1}"/>
            </a:ext>
          </a:extLst>
        </cdr:cNvPr>
        <cdr:cNvSpPr txBox="1"/>
      </cdr:nvSpPr>
      <cdr:spPr>
        <a:xfrm xmlns:a="http://schemas.openxmlformats.org/drawingml/2006/main">
          <a:off x="304800" y="25082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0.44683</cdr:y>
    </cdr:from>
    <cdr:to>
      <cdr:x>0.95093</cdr:x>
      <cdr:y>0.55995</cdr:y>
    </cdr:to>
    <cdr:sp macro="[1]!PtreeEvent_WatermarkClick" textlink="">
      <cdr:nvSpPr>
        <cdr:cNvPr id="6" name="gwm_14707      ">
          <a:extLst xmlns:a="http://schemas.openxmlformats.org/drawingml/2006/main">
            <a:ext uri="{FF2B5EF4-FFF2-40B4-BE49-F238E27FC236}">
              <a16:creationId xmlns:a16="http://schemas.microsoft.com/office/drawing/2014/main" id="{1A7C6C22-3B7B-4FF0-9DC0-67FD85634939}"/>
            </a:ext>
          </a:extLst>
        </cdr:cNvPr>
        <cdr:cNvSpPr txBox="1"/>
      </cdr:nvSpPr>
      <cdr:spPr>
        <a:xfrm xmlns:a="http://schemas.openxmlformats.org/drawingml/2006/main">
          <a:off x="304800" y="25082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241110</xdr:colOff>
      <xdr:row>5</xdr:row>
      <xdr:rowOff>182245</xdr:rowOff>
    </xdr:from>
    <xdr:to>
      <xdr:col>2</xdr:col>
      <xdr:colOff>127</xdr:colOff>
      <xdr:row>5</xdr:row>
      <xdr:rowOff>182245</xdr:rowOff>
    </xdr:to>
    <xdr:cxnSp macro="">
      <xdr:nvCxnSpPr>
        <xdr:cNvPr id="8" name="PTObj_DBranchHLine_1_2">
          <a:extLst>
            <a:ext uri="{FF2B5EF4-FFF2-40B4-BE49-F238E27FC236}">
              <a16:creationId xmlns:a16="http://schemas.microsoft.com/office/drawing/2014/main" id="{02F9AFB5-9FF7-4A96-A08D-BDBFC4C772D0}"/>
            </a:ext>
          </a:extLst>
        </xdr:cNvPr>
        <xdr:cNvCxnSpPr/>
      </xdr:nvCxnSpPr>
      <xdr:spPr>
        <a:xfrm>
          <a:off x="3241485" y="2134870"/>
          <a:ext cx="12957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88710</xdr:colOff>
      <xdr:row>5</xdr:row>
      <xdr:rowOff>182245</xdr:rowOff>
    </xdr:from>
    <xdr:to>
      <xdr:col>1</xdr:col>
      <xdr:colOff>241110</xdr:colOff>
      <xdr:row>7</xdr:row>
      <xdr:rowOff>177166</xdr:rowOff>
    </xdr:to>
    <xdr:cxnSp macro="">
      <xdr:nvCxnSpPr>
        <xdr:cNvPr id="9" name="PTObj_DBranchDLine_1_2">
          <a:extLst>
            <a:ext uri="{FF2B5EF4-FFF2-40B4-BE49-F238E27FC236}">
              <a16:creationId xmlns:a16="http://schemas.microsoft.com/office/drawing/2014/main" id="{DCEACF57-485C-4004-A314-FCEB154BB107}"/>
            </a:ext>
          </a:extLst>
        </xdr:cNvPr>
        <xdr:cNvCxnSpPr/>
      </xdr:nvCxnSpPr>
      <xdr:spPr>
        <a:xfrm flipV="1">
          <a:off x="3089085" y="2134870"/>
          <a:ext cx="152400" cy="3695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7</xdr:row>
      <xdr:rowOff>182245</xdr:rowOff>
    </xdr:from>
    <xdr:to>
      <xdr:col>1</xdr:col>
      <xdr:colOff>127</xdr:colOff>
      <xdr:row>7</xdr:row>
      <xdr:rowOff>182245</xdr:rowOff>
    </xdr:to>
    <xdr:cxnSp macro="">
      <xdr:nvCxnSpPr>
        <xdr:cNvPr id="10" name="PTObj_DBranchHLine_1_1">
          <a:extLst>
            <a:ext uri="{FF2B5EF4-FFF2-40B4-BE49-F238E27FC236}">
              <a16:creationId xmlns:a16="http://schemas.microsoft.com/office/drawing/2014/main" id="{DDCDD016-952D-4068-BFCC-069D88170FAA}"/>
            </a:ext>
          </a:extLst>
        </xdr:cNvPr>
        <xdr:cNvCxnSpPr/>
      </xdr:nvCxnSpPr>
      <xdr:spPr>
        <a:xfrm>
          <a:off x="1536700" y="2509520"/>
          <a:ext cx="14638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7</xdr:row>
      <xdr:rowOff>88583</xdr:rowOff>
    </xdr:from>
    <xdr:to>
      <xdr:col>1</xdr:col>
      <xdr:colOff>187452</xdr:colOff>
      <xdr:row>8</xdr:row>
      <xdr:rowOff>88583</xdr:rowOff>
    </xdr:to>
    <xdr:sp macro="" textlink="">
      <xdr:nvSpPr>
        <xdr:cNvPr id="11" name="PTObj_DNode_1_1">
          <a:extLst>
            <a:ext uri="{FF2B5EF4-FFF2-40B4-BE49-F238E27FC236}">
              <a16:creationId xmlns:a16="http://schemas.microsoft.com/office/drawing/2014/main" id="{CE0D9874-CFE9-44AD-BA43-57600E362541}"/>
            </a:ext>
          </a:extLst>
        </xdr:cNvPr>
        <xdr:cNvSpPr/>
      </xdr:nvSpPr>
      <xdr:spPr>
        <a:xfrm>
          <a:off x="3000502" y="2415858"/>
          <a:ext cx="187325" cy="1873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7</xdr:row>
      <xdr:rowOff>91932</xdr:rowOff>
    </xdr:from>
    <xdr:ext cx="993798" cy="180627"/>
    <xdr:sp macro="" textlink="">
      <xdr:nvSpPr>
        <xdr:cNvPr id="12" name="PTObj_DBranchName_1_1">
          <a:extLst>
            <a:ext uri="{FF2B5EF4-FFF2-40B4-BE49-F238E27FC236}">
              <a16:creationId xmlns:a16="http://schemas.microsoft.com/office/drawing/2014/main" id="{9BCBCE97-978A-49FD-B1AA-AA8EBA0806F2}"/>
            </a:ext>
          </a:extLst>
        </xdr:cNvPr>
        <xdr:cNvSpPr txBox="1"/>
      </xdr:nvSpPr>
      <xdr:spPr>
        <a:xfrm>
          <a:off x="1574800" y="2419207"/>
          <a:ext cx="9937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Ann's Insurance Part A</a:t>
          </a:r>
        </a:p>
      </xdr:txBody>
    </xdr:sp>
    <xdr:clientData/>
  </xdr:oneCellAnchor>
  <xdr:twoCellAnchor editAs="oneCell">
    <xdr:from>
      <xdr:col>2</xdr:col>
      <xdr:colOff>127</xdr:colOff>
      <xdr:row>5</xdr:row>
      <xdr:rowOff>88583</xdr:rowOff>
    </xdr:from>
    <xdr:to>
      <xdr:col>2</xdr:col>
      <xdr:colOff>187452</xdr:colOff>
      <xdr:row>6</xdr:row>
      <xdr:rowOff>88583</xdr:rowOff>
    </xdr:to>
    <xdr:sp macro="" textlink="">
      <xdr:nvSpPr>
        <xdr:cNvPr id="13" name="PTObj_DNode_1_2">
          <a:extLst>
            <a:ext uri="{FF2B5EF4-FFF2-40B4-BE49-F238E27FC236}">
              <a16:creationId xmlns:a16="http://schemas.microsoft.com/office/drawing/2014/main" id="{1C941AF9-3307-416E-ABBC-FD0ED40514E3}"/>
            </a:ext>
          </a:extLst>
        </xdr:cNvPr>
        <xdr:cNvSpPr/>
      </xdr:nvSpPr>
      <xdr:spPr>
        <a:xfrm rot="-5400000">
          <a:off x="4537202" y="2041208"/>
          <a:ext cx="187325" cy="1873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279209</xdr:colOff>
      <xdr:row>5</xdr:row>
      <xdr:rowOff>91932</xdr:rowOff>
    </xdr:from>
    <xdr:ext cx="196592" cy="180627"/>
    <xdr:sp macro="" textlink="">
      <xdr:nvSpPr>
        <xdr:cNvPr id="14" name="PTObj_DBranchName_1_2">
          <a:extLst>
            <a:ext uri="{FF2B5EF4-FFF2-40B4-BE49-F238E27FC236}">
              <a16:creationId xmlns:a16="http://schemas.microsoft.com/office/drawing/2014/main" id="{7EF0C33C-1529-4913-98BC-366E3662974D}"/>
            </a:ext>
          </a:extLst>
        </xdr:cNvPr>
        <xdr:cNvSpPr txBox="1"/>
      </xdr:nvSpPr>
      <xdr:spPr>
        <a:xfrm>
          <a:off x="3279584" y="2044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6BA3-FB95-4180-82C9-123315C2787D}">
  <dimension ref="A1:E20"/>
  <sheetViews>
    <sheetView workbookViewId="0">
      <selection activeCell="C14" sqref="C14"/>
    </sheetView>
  </sheetViews>
  <sheetFormatPr defaultRowHeight="14.4" x14ac:dyDescent="0.55000000000000004"/>
  <cols>
    <col min="1" max="1" width="19.47265625" customWidth="1"/>
    <col min="2" max="2" width="23.47265625" customWidth="1"/>
    <col min="3" max="3" width="22" customWidth="1"/>
    <col min="4" max="4" width="21.89453125" customWidth="1"/>
    <col min="5" max="5" width="16.68359375" customWidth="1"/>
  </cols>
  <sheetData>
    <row r="1" spans="1:5" ht="20.399999999999999" x14ac:dyDescent="0.75">
      <c r="A1" s="9" t="s">
        <v>6</v>
      </c>
    </row>
    <row r="2" spans="1:5" x14ac:dyDescent="0.55000000000000004">
      <c r="A2" t="s">
        <v>0</v>
      </c>
      <c r="D2" t="s">
        <v>1</v>
      </c>
    </row>
    <row r="3" spans="1:5" x14ac:dyDescent="0.55000000000000004">
      <c r="A3" s="1" t="s">
        <v>2</v>
      </c>
      <c r="B3" s="2">
        <v>50000</v>
      </c>
      <c r="D3" s="3" t="s">
        <v>3</v>
      </c>
      <c r="E3" s="4">
        <v>120</v>
      </c>
    </row>
    <row r="4" spans="1:5" x14ac:dyDescent="0.55000000000000004">
      <c r="A4" s="5" t="s">
        <v>4</v>
      </c>
      <c r="B4" s="6">
        <v>10000</v>
      </c>
      <c r="D4" s="3" t="s">
        <v>61</v>
      </c>
      <c r="E4" s="4">
        <v>10000</v>
      </c>
    </row>
    <row r="5" spans="1:5" x14ac:dyDescent="0.55000000000000004">
      <c r="A5" s="7" t="s">
        <v>5</v>
      </c>
      <c r="B5" s="8">
        <v>0.01</v>
      </c>
    </row>
    <row r="11" spans="1:5" ht="14.95" customHeight="1" x14ac:dyDescent="0.55000000000000004">
      <c r="C11" s="18" t="b">
        <f>_xll.PTreeNodeDecision(treeCalc_1!$F$2,2)</f>
        <v>0</v>
      </c>
      <c r="D11" s="14">
        <f>_xll.PTreeNodeProbability(treeCalc_1!$F$2,2)</f>
        <v>0</v>
      </c>
    </row>
    <row r="12" spans="1:5" ht="14.95" customHeight="1" x14ac:dyDescent="0.55000000000000004">
      <c r="C12" s="15">
        <f>-$E$3</f>
        <v>-120</v>
      </c>
      <c r="D12" s="13">
        <f>_xll.PTreeNodeValue(treeCalc_1!$F$2,2)</f>
        <v>-120</v>
      </c>
    </row>
    <row r="13" spans="1:5" ht="14.95" customHeight="1" x14ac:dyDescent="0.55000000000000004">
      <c r="B13" s="15"/>
      <c r="C13" s="16" t="s">
        <v>52</v>
      </c>
    </row>
    <row r="14" spans="1:5" ht="14.95" customHeight="1" x14ac:dyDescent="0.55000000000000004">
      <c r="B14" s="15"/>
      <c r="C14" s="17">
        <f>_xll.PTreeNodeValue(treeCalc_1!$F$2,1)</f>
        <v>-100</v>
      </c>
    </row>
    <row r="15" spans="1:5" ht="14.95" customHeight="1" x14ac:dyDescent="0.55000000000000004">
      <c r="D15" s="21">
        <f>$B$5</f>
        <v>0.01</v>
      </c>
      <c r="E15" s="14">
        <f>_xll.PTreeNodeProbability(treeCalc_1!$F$2,4)</f>
        <v>0.01</v>
      </c>
    </row>
    <row r="16" spans="1:5" ht="14.95" customHeight="1" x14ac:dyDescent="0.55000000000000004">
      <c r="D16" s="15">
        <f>-$B$4</f>
        <v>-10000</v>
      </c>
      <c r="E16" s="13">
        <f>_xll.PTreeNodeValue(treeCalc_1!$F$2,4)</f>
        <v>-10000</v>
      </c>
    </row>
    <row r="17" spans="3:5" ht="14.95" customHeight="1" x14ac:dyDescent="0.55000000000000004">
      <c r="C17" s="18" t="b">
        <f>_xll.PTreeNodeDecision(treeCalc_1!$F$2,3)</f>
        <v>1</v>
      </c>
      <c r="D17" s="19" t="s">
        <v>58</v>
      </c>
    </row>
    <row r="18" spans="3:5" ht="14.95" customHeight="1" x14ac:dyDescent="0.55000000000000004">
      <c r="C18" s="15">
        <v>0</v>
      </c>
      <c r="D18" s="20">
        <f>_xll.PTreeNodeValue(treeCalc_1!$F$2,3)</f>
        <v>-100</v>
      </c>
    </row>
    <row r="19" spans="3:5" ht="14.95" customHeight="1" x14ac:dyDescent="0.55000000000000004">
      <c r="D19" s="21">
        <f>1-$B$5</f>
        <v>0.99</v>
      </c>
      <c r="E19" s="14">
        <f>_xll.PTreeNodeProbability(treeCalc_1!$F$2,5)</f>
        <v>0.99</v>
      </c>
    </row>
    <row r="20" spans="3:5" ht="14.95" customHeight="1" x14ac:dyDescent="0.55000000000000004">
      <c r="D20" s="15">
        <v>0</v>
      </c>
      <c r="E20" s="13">
        <f>_xll.PTreeNodeValue(treeCalc_1!$F$2,5)</f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DA4C-35D0-49CE-9D83-01FABFA36B05}">
  <dimension ref="B1:N50"/>
  <sheetViews>
    <sheetView showGridLines="0" tabSelected="1" topLeftCell="A9" workbookViewId="0">
      <selection activeCell="A8" sqref="A8"/>
    </sheetView>
  </sheetViews>
  <sheetFormatPr defaultColWidth="9.05078125" defaultRowHeight="14.4" x14ac:dyDescent="0.55000000000000004"/>
  <cols>
    <col min="1" max="1" width="0.26171875" customWidth="1"/>
    <col min="2" max="2" width="6.578125" customWidth="1"/>
    <col min="3" max="3" width="2.7890625" bestFit="1" customWidth="1"/>
    <col min="4" max="14" width="3.89453125" bestFit="1" customWidth="1"/>
  </cols>
  <sheetData>
    <row r="1" spans="2:2" s="22" customFormat="1" ht="17.399999999999999" x14ac:dyDescent="0.55000000000000004">
      <c r="B1" s="25" t="s">
        <v>98</v>
      </c>
    </row>
    <row r="2" spans="2:2" s="23" customFormat="1" ht="10.199999999999999" x14ac:dyDescent="0.35">
      <c r="B2" s="26" t="s">
        <v>93</v>
      </c>
    </row>
    <row r="3" spans="2:2" s="23" customFormat="1" ht="10.199999999999999" x14ac:dyDescent="0.35">
      <c r="B3" s="26" t="s">
        <v>99</v>
      </c>
    </row>
    <row r="4" spans="2:2" s="23" customFormat="1" ht="10.199999999999999" x14ac:dyDescent="0.35">
      <c r="B4" s="26" t="s">
        <v>95</v>
      </c>
    </row>
    <row r="5" spans="2:2" s="23" customFormat="1" ht="10.199999999999999" x14ac:dyDescent="0.35">
      <c r="B5" s="26" t="s">
        <v>100</v>
      </c>
    </row>
    <row r="6" spans="2:2" s="24" customFormat="1" ht="10.199999999999999" x14ac:dyDescent="0.35">
      <c r="B6" s="27" t="s">
        <v>101</v>
      </c>
    </row>
    <row r="38" spans="2:14" ht="14.7" thickBot="1" x14ac:dyDescent="0.6"/>
    <row r="39" spans="2:14" x14ac:dyDescent="0.55000000000000004">
      <c r="B39" s="51" t="s">
        <v>102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3"/>
    </row>
    <row r="40" spans="2:14" ht="14.7" thickBot="1" x14ac:dyDescent="0.6">
      <c r="B40" s="62" t="s">
        <v>103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4"/>
    </row>
    <row r="41" spans="2:14" x14ac:dyDescent="0.55000000000000004">
      <c r="B41" s="65"/>
      <c r="C41" s="66"/>
      <c r="D41" s="69" t="s">
        <v>89</v>
      </c>
      <c r="E41" s="70"/>
      <c r="F41" s="70"/>
      <c r="G41" s="70"/>
      <c r="H41" s="70"/>
      <c r="I41" s="70"/>
      <c r="J41" s="70"/>
      <c r="K41" s="70"/>
      <c r="L41" s="70"/>
      <c r="M41" s="70"/>
      <c r="N41" s="71"/>
    </row>
    <row r="42" spans="2:14" x14ac:dyDescent="0.55000000000000004">
      <c r="B42" s="67"/>
      <c r="C42" s="68"/>
      <c r="D42" s="72">
        <v>0.01</v>
      </c>
      <c r="E42" s="72">
        <v>1.0999999999999999E-2</v>
      </c>
      <c r="F42" s="72">
        <v>1.2E-2</v>
      </c>
      <c r="G42" s="72">
        <v>1.3000000000000001E-2</v>
      </c>
      <c r="H42" s="72">
        <v>1.4E-2</v>
      </c>
      <c r="I42" s="72">
        <v>1.4999999999999999E-2</v>
      </c>
      <c r="J42" s="72">
        <v>1.6E-2</v>
      </c>
      <c r="K42" s="72">
        <v>1.7000000000000001E-2</v>
      </c>
      <c r="L42" s="72">
        <v>1.8000000000000002E-2</v>
      </c>
      <c r="M42" s="72">
        <v>1.9E-2</v>
      </c>
      <c r="N42" s="73">
        <v>0.02</v>
      </c>
    </row>
    <row r="43" spans="2:14" x14ac:dyDescent="0.55000000000000004">
      <c r="B43" s="74" t="s">
        <v>90</v>
      </c>
      <c r="C43" s="77">
        <v>80</v>
      </c>
      <c r="D43" s="34">
        <v>-80</v>
      </c>
      <c r="E43" s="34">
        <v>-80</v>
      </c>
      <c r="F43" s="34">
        <v>-80</v>
      </c>
      <c r="G43" s="34">
        <v>-80</v>
      </c>
      <c r="H43" s="34">
        <v>-80</v>
      </c>
      <c r="I43" s="34">
        <v>-80</v>
      </c>
      <c r="J43" s="34">
        <v>-80</v>
      </c>
      <c r="K43" s="34">
        <v>-80</v>
      </c>
      <c r="L43" s="34">
        <v>-80</v>
      </c>
      <c r="M43" s="34">
        <v>-80</v>
      </c>
      <c r="N43" s="35">
        <v>-80</v>
      </c>
    </row>
    <row r="44" spans="2:14" x14ac:dyDescent="0.55000000000000004">
      <c r="B44" s="75"/>
      <c r="C44" s="77">
        <v>90</v>
      </c>
      <c r="D44" s="34">
        <v>-90</v>
      </c>
      <c r="E44" s="34">
        <v>-90</v>
      </c>
      <c r="F44" s="34">
        <v>-90</v>
      </c>
      <c r="G44" s="34">
        <v>-90</v>
      </c>
      <c r="H44" s="34">
        <v>-90</v>
      </c>
      <c r="I44" s="34">
        <v>-90</v>
      </c>
      <c r="J44" s="34">
        <v>-90</v>
      </c>
      <c r="K44" s="34">
        <v>-90</v>
      </c>
      <c r="L44" s="34">
        <v>-90</v>
      </c>
      <c r="M44" s="34">
        <v>-90</v>
      </c>
      <c r="N44" s="35">
        <v>-90</v>
      </c>
    </row>
    <row r="45" spans="2:14" x14ac:dyDescent="0.55000000000000004">
      <c r="B45" s="75"/>
      <c r="C45" s="77">
        <v>100</v>
      </c>
      <c r="D45" s="34">
        <v>-100</v>
      </c>
      <c r="E45" s="34">
        <v>-100</v>
      </c>
      <c r="F45" s="34">
        <v>-100</v>
      </c>
      <c r="G45" s="34">
        <v>-100</v>
      </c>
      <c r="H45" s="34">
        <v>-100</v>
      </c>
      <c r="I45" s="34">
        <v>-100</v>
      </c>
      <c r="J45" s="34">
        <v>-100</v>
      </c>
      <c r="K45" s="34">
        <v>-100</v>
      </c>
      <c r="L45" s="34">
        <v>-100</v>
      </c>
      <c r="M45" s="34">
        <v>-100</v>
      </c>
      <c r="N45" s="35">
        <v>-100</v>
      </c>
    </row>
    <row r="46" spans="2:14" x14ac:dyDescent="0.55000000000000004">
      <c r="B46" s="75"/>
      <c r="C46" s="77">
        <v>110</v>
      </c>
      <c r="D46" s="34">
        <v>-100</v>
      </c>
      <c r="E46" s="34">
        <v>-110</v>
      </c>
      <c r="F46" s="34">
        <v>-110</v>
      </c>
      <c r="G46" s="34">
        <v>-110</v>
      </c>
      <c r="H46" s="34">
        <v>-110</v>
      </c>
      <c r="I46" s="34">
        <v>-110</v>
      </c>
      <c r="J46" s="34">
        <v>-110</v>
      </c>
      <c r="K46" s="34">
        <v>-110</v>
      </c>
      <c r="L46" s="34">
        <v>-110</v>
      </c>
      <c r="M46" s="34">
        <v>-110</v>
      </c>
      <c r="N46" s="35">
        <v>-110</v>
      </c>
    </row>
    <row r="47" spans="2:14" x14ac:dyDescent="0.55000000000000004">
      <c r="B47" s="75"/>
      <c r="C47" s="77">
        <v>120</v>
      </c>
      <c r="D47" s="34">
        <v>-100</v>
      </c>
      <c r="E47" s="34">
        <v>-110</v>
      </c>
      <c r="F47" s="34">
        <v>-120</v>
      </c>
      <c r="G47" s="34">
        <v>-120</v>
      </c>
      <c r="H47" s="34">
        <v>-120</v>
      </c>
      <c r="I47" s="34">
        <v>-120</v>
      </c>
      <c r="J47" s="34">
        <v>-120</v>
      </c>
      <c r="K47" s="34">
        <v>-120</v>
      </c>
      <c r="L47" s="34">
        <v>-120</v>
      </c>
      <c r="M47" s="34">
        <v>-120</v>
      </c>
      <c r="N47" s="35">
        <v>-120</v>
      </c>
    </row>
    <row r="48" spans="2:14" x14ac:dyDescent="0.55000000000000004">
      <c r="B48" s="75"/>
      <c r="C48" s="77">
        <v>130</v>
      </c>
      <c r="D48" s="34">
        <v>-100</v>
      </c>
      <c r="E48" s="34">
        <v>-110</v>
      </c>
      <c r="F48" s="34">
        <v>-120</v>
      </c>
      <c r="G48" s="34">
        <v>-130</v>
      </c>
      <c r="H48" s="34">
        <v>-130</v>
      </c>
      <c r="I48" s="34">
        <v>-130</v>
      </c>
      <c r="J48" s="34">
        <v>-130</v>
      </c>
      <c r="K48" s="34">
        <v>-130</v>
      </c>
      <c r="L48" s="34">
        <v>-130</v>
      </c>
      <c r="M48" s="34">
        <v>-130</v>
      </c>
      <c r="N48" s="35">
        <v>-130</v>
      </c>
    </row>
    <row r="49" spans="2:14" x14ac:dyDescent="0.55000000000000004">
      <c r="B49" s="75"/>
      <c r="C49" s="77">
        <v>140</v>
      </c>
      <c r="D49" s="34">
        <v>-100</v>
      </c>
      <c r="E49" s="34">
        <v>-110</v>
      </c>
      <c r="F49" s="34">
        <v>-120</v>
      </c>
      <c r="G49" s="34">
        <v>-130</v>
      </c>
      <c r="H49" s="34">
        <v>-140</v>
      </c>
      <c r="I49" s="34">
        <v>-140</v>
      </c>
      <c r="J49" s="34">
        <v>-140</v>
      </c>
      <c r="K49" s="34">
        <v>-140</v>
      </c>
      <c r="L49" s="34">
        <v>-140</v>
      </c>
      <c r="M49" s="34">
        <v>-140</v>
      </c>
      <c r="N49" s="35">
        <v>-140</v>
      </c>
    </row>
    <row r="50" spans="2:14" ht="14.7" thickBot="1" x14ac:dyDescent="0.6">
      <c r="B50" s="76"/>
      <c r="C50" s="78">
        <v>150</v>
      </c>
      <c r="D50" s="36">
        <v>-100</v>
      </c>
      <c r="E50" s="36">
        <v>-110</v>
      </c>
      <c r="F50" s="36">
        <v>-120</v>
      </c>
      <c r="G50" s="36">
        <v>-130</v>
      </c>
      <c r="H50" s="36">
        <v>-140</v>
      </c>
      <c r="I50" s="36">
        <v>-150</v>
      </c>
      <c r="J50" s="36">
        <v>-150</v>
      </c>
      <c r="K50" s="36">
        <v>-150</v>
      </c>
      <c r="L50" s="36">
        <v>-150</v>
      </c>
      <c r="M50" s="36">
        <v>-150</v>
      </c>
      <c r="N50" s="37">
        <v>-150</v>
      </c>
    </row>
  </sheetData>
  <mergeCells count="4">
    <mergeCell ref="B39:N39"/>
    <mergeCell ref="B40:N40"/>
    <mergeCell ref="D41:N41"/>
    <mergeCell ref="B43:B5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E437-FD5C-47B4-8401-CBADAF266536}">
  <dimension ref="A1:D13"/>
  <sheetViews>
    <sheetView showGridLines="0" workbookViewId="0">
      <selection activeCell="A3" sqref="A3"/>
    </sheetView>
  </sheetViews>
  <sheetFormatPr defaultColWidth="9.1015625" defaultRowHeight="14.4" x14ac:dyDescent="0.55000000000000004"/>
  <cols>
    <col min="1" max="1" width="23.47265625" customWidth="1"/>
    <col min="2" max="2" width="22" customWidth="1"/>
    <col min="3" max="3" width="21.89453125" customWidth="1"/>
    <col min="4" max="4" width="16.68359375" customWidth="1"/>
  </cols>
  <sheetData>
    <row r="1" spans="1:4" s="22" customFormat="1" ht="17.399999999999999" x14ac:dyDescent="0.55000000000000004">
      <c r="A1" s="25" t="s">
        <v>63</v>
      </c>
    </row>
    <row r="2" spans="1:4" s="23" customFormat="1" ht="10.199999999999999" x14ac:dyDescent="0.35">
      <c r="A2" s="26"/>
    </row>
    <row r="3" spans="1:4" s="23" customFormat="1" ht="10.199999999999999" x14ac:dyDescent="0.35">
      <c r="A3" s="26"/>
    </row>
    <row r="4" spans="1:4" s="24" customFormat="1" ht="10.199999999999999" x14ac:dyDescent="0.35">
      <c r="A4" s="27" t="s">
        <v>64</v>
      </c>
    </row>
    <row r="6" spans="1:4" ht="14.95" customHeight="1" x14ac:dyDescent="0.55000000000000004">
      <c r="A6" s="15"/>
      <c r="B6" s="16" t="s">
        <v>52</v>
      </c>
    </row>
    <row r="7" spans="1:4" ht="14.95" customHeight="1" x14ac:dyDescent="0.55000000000000004">
      <c r="A7" s="15"/>
      <c r="B7" s="17">
        <v>-100</v>
      </c>
    </row>
    <row r="8" spans="1:4" ht="14.95" customHeight="1" x14ac:dyDescent="0.55000000000000004">
      <c r="C8" s="21">
        <v>0.01</v>
      </c>
      <c r="D8" s="14">
        <v>0.01</v>
      </c>
    </row>
    <row r="9" spans="1:4" ht="14.95" customHeight="1" x14ac:dyDescent="0.55000000000000004">
      <c r="C9" s="15">
        <v>-10000</v>
      </c>
      <c r="D9" s="13">
        <v>-10000</v>
      </c>
    </row>
    <row r="10" spans="1:4" ht="14.95" customHeight="1" x14ac:dyDescent="0.55000000000000004">
      <c r="B10" s="18" t="b">
        <v>1</v>
      </c>
      <c r="C10" s="19" t="s">
        <v>58</v>
      </c>
    </row>
    <row r="11" spans="1:4" ht="14.95" customHeight="1" x14ac:dyDescent="0.55000000000000004">
      <c r="B11" s="15">
        <v>0</v>
      </c>
      <c r="C11" s="20">
        <v>-100</v>
      </c>
    </row>
    <row r="12" spans="1:4" ht="14.95" customHeight="1" x14ac:dyDescent="0.55000000000000004">
      <c r="C12" s="21">
        <v>0.99</v>
      </c>
      <c r="D12" s="14">
        <v>0.99</v>
      </c>
    </row>
    <row r="13" spans="1:4" ht="14.95" customHeight="1" x14ac:dyDescent="0.55000000000000004">
      <c r="C13" s="15">
        <v>0</v>
      </c>
      <c r="D13" s="13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4D3B-F12D-4FBE-8ED2-E4CE6D9CAD80}">
  <dimension ref="B1:H42"/>
  <sheetViews>
    <sheetView showGridLines="0" workbookViewId="0">
      <selection activeCell="B2" sqref="B2"/>
    </sheetView>
  </sheetViews>
  <sheetFormatPr defaultColWidth="9.1015625" defaultRowHeight="14.4" x14ac:dyDescent="0.55000000000000004"/>
  <cols>
    <col min="1" max="1" width="0.26171875" customWidth="1"/>
    <col min="2" max="2" width="2.68359375" bestFit="1" customWidth="1"/>
    <col min="3" max="3" width="4.1015625" bestFit="1" customWidth="1"/>
    <col min="5" max="5" width="3.9453125" bestFit="1" customWidth="1"/>
    <col min="6" max="6" width="7.20703125" bestFit="1" customWidth="1"/>
    <col min="7" max="7" width="3.9453125" bestFit="1" customWidth="1"/>
    <col min="8" max="8" width="7.20703125" bestFit="1" customWidth="1"/>
  </cols>
  <sheetData>
    <row r="1" spans="2:2" s="22" customFormat="1" ht="17.399999999999999" x14ac:dyDescent="0.55000000000000004">
      <c r="B1" s="25" t="s">
        <v>80</v>
      </c>
    </row>
    <row r="2" spans="2:2" s="23" customFormat="1" ht="10.199999999999999" x14ac:dyDescent="0.35">
      <c r="B2" s="26"/>
    </row>
    <row r="3" spans="2:2" s="23" customFormat="1" ht="10.199999999999999" x14ac:dyDescent="0.35">
      <c r="B3" s="26"/>
    </row>
    <row r="4" spans="2:2" s="23" customFormat="1" ht="10.199999999999999" x14ac:dyDescent="0.35">
      <c r="B4" s="26"/>
    </row>
    <row r="5" spans="2:2" s="24" customFormat="1" ht="10.199999999999999" x14ac:dyDescent="0.35">
      <c r="B5" s="27" t="s">
        <v>83</v>
      </c>
    </row>
    <row r="28" spans="2:8" ht="14.7" thickBot="1" x14ac:dyDescent="0.6"/>
    <row r="29" spans="2:8" ht="14.7" thickBot="1" x14ac:dyDescent="0.6">
      <c r="B29" s="51" t="s">
        <v>81</v>
      </c>
      <c r="C29" s="52"/>
      <c r="D29" s="52"/>
      <c r="E29" s="52"/>
      <c r="F29" s="52"/>
      <c r="G29" s="52"/>
      <c r="H29" s="53"/>
    </row>
    <row r="30" spans="2:8" x14ac:dyDescent="0.55000000000000004">
      <c r="B30" s="30"/>
      <c r="C30" s="54" t="s">
        <v>77</v>
      </c>
      <c r="D30" s="55"/>
      <c r="E30" s="56" t="s">
        <v>55</v>
      </c>
      <c r="F30" s="55"/>
      <c r="G30" s="56" t="s">
        <v>56</v>
      </c>
      <c r="H30" s="57"/>
    </row>
    <row r="31" spans="2:8" x14ac:dyDescent="0.55000000000000004">
      <c r="B31" s="31"/>
      <c r="C31" s="28" t="s">
        <v>78</v>
      </c>
      <c r="D31" s="38" t="s">
        <v>79</v>
      </c>
      <c r="E31" s="28" t="s">
        <v>78</v>
      </c>
      <c r="F31" s="38" t="s">
        <v>79</v>
      </c>
      <c r="G31" s="28" t="s">
        <v>78</v>
      </c>
      <c r="H31" s="29" t="s">
        <v>79</v>
      </c>
    </row>
    <row r="32" spans="2:8" x14ac:dyDescent="0.55000000000000004">
      <c r="B32" s="32" t="s">
        <v>66</v>
      </c>
      <c r="C32" s="34">
        <v>0.01</v>
      </c>
      <c r="D32" s="39">
        <v>0</v>
      </c>
      <c r="E32" s="34">
        <v>-120</v>
      </c>
      <c r="F32" s="39">
        <v>-0.2</v>
      </c>
      <c r="G32" s="34">
        <v>-100</v>
      </c>
      <c r="H32" s="41">
        <v>0</v>
      </c>
    </row>
    <row r="33" spans="2:8" x14ac:dyDescent="0.55000000000000004">
      <c r="B33" s="32" t="s">
        <v>67</v>
      </c>
      <c r="C33" s="34">
        <v>1.0999999999999999E-2</v>
      </c>
      <c r="D33" s="39">
        <v>9.9999999999999908E-2</v>
      </c>
      <c r="E33" s="34">
        <v>-120</v>
      </c>
      <c r="F33" s="39">
        <v>-0.2</v>
      </c>
      <c r="G33" s="34">
        <v>-110</v>
      </c>
      <c r="H33" s="41">
        <v>-0.1</v>
      </c>
    </row>
    <row r="34" spans="2:8" x14ac:dyDescent="0.55000000000000004">
      <c r="B34" s="32" t="s">
        <v>68</v>
      </c>
      <c r="C34" s="34">
        <v>1.2E-2</v>
      </c>
      <c r="D34" s="39">
        <v>0.2</v>
      </c>
      <c r="E34" s="34">
        <v>-120</v>
      </c>
      <c r="F34" s="39">
        <v>-0.2</v>
      </c>
      <c r="G34" s="34">
        <v>-120</v>
      </c>
      <c r="H34" s="41">
        <v>-0.2</v>
      </c>
    </row>
    <row r="35" spans="2:8" x14ac:dyDescent="0.55000000000000004">
      <c r="B35" s="32" t="s">
        <v>69</v>
      </c>
      <c r="C35" s="34">
        <v>1.3000000000000001E-2</v>
      </c>
      <c r="D35" s="39">
        <v>0.3000000000000001</v>
      </c>
      <c r="E35" s="34">
        <v>-120</v>
      </c>
      <c r="F35" s="39">
        <v>-0.2</v>
      </c>
      <c r="G35" s="34">
        <v>-130</v>
      </c>
      <c r="H35" s="41">
        <v>-0.3</v>
      </c>
    </row>
    <row r="36" spans="2:8" x14ac:dyDescent="0.55000000000000004">
      <c r="B36" s="32" t="s">
        <v>70</v>
      </c>
      <c r="C36" s="34">
        <v>1.4E-2</v>
      </c>
      <c r="D36" s="39">
        <v>0.4</v>
      </c>
      <c r="E36" s="34">
        <v>-120</v>
      </c>
      <c r="F36" s="39">
        <v>-0.2</v>
      </c>
      <c r="G36" s="34">
        <v>-140</v>
      </c>
      <c r="H36" s="41">
        <v>-0.4</v>
      </c>
    </row>
    <row r="37" spans="2:8" x14ac:dyDescent="0.55000000000000004">
      <c r="B37" s="32" t="s">
        <v>71</v>
      </c>
      <c r="C37" s="34">
        <v>1.4999999999999999E-2</v>
      </c>
      <c r="D37" s="39">
        <v>0.49999999999999989</v>
      </c>
      <c r="E37" s="34">
        <v>-120</v>
      </c>
      <c r="F37" s="39">
        <v>-0.2</v>
      </c>
      <c r="G37" s="34">
        <v>-150</v>
      </c>
      <c r="H37" s="41">
        <v>-0.5</v>
      </c>
    </row>
    <row r="38" spans="2:8" x14ac:dyDescent="0.55000000000000004">
      <c r="B38" s="32" t="s">
        <v>72</v>
      </c>
      <c r="C38" s="34">
        <v>1.6E-2</v>
      </c>
      <c r="D38" s="39">
        <v>0.6</v>
      </c>
      <c r="E38" s="34">
        <v>-120</v>
      </c>
      <c r="F38" s="39">
        <v>-0.2</v>
      </c>
      <c r="G38" s="34">
        <v>-160</v>
      </c>
      <c r="H38" s="41">
        <v>-0.6</v>
      </c>
    </row>
    <row r="39" spans="2:8" x14ac:dyDescent="0.55000000000000004">
      <c r="B39" s="32" t="s">
        <v>73</v>
      </c>
      <c r="C39" s="34">
        <v>1.7000000000000001E-2</v>
      </c>
      <c r="D39" s="39">
        <v>0.70000000000000007</v>
      </c>
      <c r="E39" s="34">
        <v>-120</v>
      </c>
      <c r="F39" s="39">
        <v>-0.2</v>
      </c>
      <c r="G39" s="34">
        <v>-170</v>
      </c>
      <c r="H39" s="41">
        <v>-0.7</v>
      </c>
    </row>
    <row r="40" spans="2:8" x14ac:dyDescent="0.55000000000000004">
      <c r="B40" s="32" t="s">
        <v>74</v>
      </c>
      <c r="C40" s="34">
        <v>1.8000000000000002E-2</v>
      </c>
      <c r="D40" s="39">
        <v>0.80000000000000016</v>
      </c>
      <c r="E40" s="34">
        <v>-120</v>
      </c>
      <c r="F40" s="39">
        <v>-0.2</v>
      </c>
      <c r="G40" s="34">
        <v>-180.00000000000003</v>
      </c>
      <c r="H40" s="41">
        <v>-0.80000000000000027</v>
      </c>
    </row>
    <row r="41" spans="2:8" x14ac:dyDescent="0.55000000000000004">
      <c r="B41" s="32" t="s">
        <v>75</v>
      </c>
      <c r="C41" s="34">
        <v>1.9E-2</v>
      </c>
      <c r="D41" s="39">
        <v>0.89999999999999991</v>
      </c>
      <c r="E41" s="34">
        <v>-120</v>
      </c>
      <c r="F41" s="39">
        <v>-0.2</v>
      </c>
      <c r="G41" s="34">
        <v>-190</v>
      </c>
      <c r="H41" s="41">
        <v>-0.9</v>
      </c>
    </row>
    <row r="42" spans="2:8" ht="14.7" thickBot="1" x14ac:dyDescent="0.6">
      <c r="B42" s="33" t="s">
        <v>76</v>
      </c>
      <c r="C42" s="36">
        <v>0.02</v>
      </c>
      <c r="D42" s="40">
        <v>1</v>
      </c>
      <c r="E42" s="36">
        <v>-120</v>
      </c>
      <c r="F42" s="40">
        <v>-0.2</v>
      </c>
      <c r="G42" s="36">
        <v>-200</v>
      </c>
      <c r="H42" s="42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26A-7DEE-4950-A557-321792E559D0}">
  <dimension ref="B1:F42"/>
  <sheetViews>
    <sheetView showGridLines="0" workbookViewId="0">
      <selection activeCell="A7" sqref="A7"/>
    </sheetView>
  </sheetViews>
  <sheetFormatPr defaultColWidth="9.05078125" defaultRowHeight="14.4" x14ac:dyDescent="0.55000000000000004"/>
  <cols>
    <col min="1" max="1" width="0.26171875" customWidth="1"/>
    <col min="2" max="2" width="2.734375" bestFit="1" customWidth="1"/>
    <col min="3" max="3" width="4.26171875" bestFit="1" customWidth="1"/>
    <col min="4" max="4" width="7.1015625" bestFit="1" customWidth="1"/>
    <col min="5" max="5" width="3.9453125" bestFit="1" customWidth="1"/>
    <col min="6" max="6" width="7.1015625" bestFit="1" customWidth="1"/>
  </cols>
  <sheetData>
    <row r="1" spans="2:2" s="22" customFormat="1" ht="17.399999999999999" x14ac:dyDescent="0.55000000000000004">
      <c r="B1" s="25" t="s">
        <v>92</v>
      </c>
    </row>
    <row r="2" spans="2:2" s="23" customFormat="1" ht="10.199999999999999" x14ac:dyDescent="0.35">
      <c r="B2" s="26" t="s">
        <v>93</v>
      </c>
    </row>
    <row r="3" spans="2:2" s="23" customFormat="1" ht="10.199999999999999" x14ac:dyDescent="0.35">
      <c r="B3" s="26" t="s">
        <v>94</v>
      </c>
    </row>
    <row r="4" spans="2:2" s="23" customFormat="1" ht="10.199999999999999" x14ac:dyDescent="0.35">
      <c r="B4" s="26" t="s">
        <v>95</v>
      </c>
    </row>
    <row r="5" spans="2:2" s="24" customFormat="1" ht="10.199999999999999" x14ac:dyDescent="0.35">
      <c r="B5" s="27" t="s">
        <v>83</v>
      </c>
    </row>
    <row r="28" spans="2:6" ht="14.7" thickBot="1" x14ac:dyDescent="0.6"/>
    <row r="29" spans="2:6" ht="14.7" thickBot="1" x14ac:dyDescent="0.6">
      <c r="B29" s="51" t="s">
        <v>96</v>
      </c>
      <c r="C29" s="52"/>
      <c r="D29" s="52"/>
      <c r="E29" s="52"/>
      <c r="F29" s="53"/>
    </row>
    <row r="30" spans="2:6" x14ac:dyDescent="0.55000000000000004">
      <c r="B30" s="30"/>
      <c r="C30" s="54" t="s">
        <v>77</v>
      </c>
      <c r="D30" s="55"/>
      <c r="E30" s="56" t="s">
        <v>97</v>
      </c>
      <c r="F30" s="57"/>
    </row>
    <row r="31" spans="2:6" x14ac:dyDescent="0.55000000000000004">
      <c r="B31" s="31"/>
      <c r="C31" s="28" t="s">
        <v>78</v>
      </c>
      <c r="D31" s="38" t="s">
        <v>79</v>
      </c>
      <c r="E31" s="28" t="s">
        <v>78</v>
      </c>
      <c r="F31" s="29" t="s">
        <v>79</v>
      </c>
    </row>
    <row r="32" spans="2:6" x14ac:dyDescent="0.55000000000000004">
      <c r="B32" s="32" t="s">
        <v>66</v>
      </c>
      <c r="C32" s="34">
        <v>0.01</v>
      </c>
      <c r="D32" s="39">
        <v>0</v>
      </c>
      <c r="E32" s="34">
        <v>-100</v>
      </c>
      <c r="F32" s="41">
        <v>0</v>
      </c>
    </row>
    <row r="33" spans="2:6" x14ac:dyDescent="0.55000000000000004">
      <c r="B33" s="32" t="s">
        <v>67</v>
      </c>
      <c r="C33" s="34">
        <v>1.0999999999999999E-2</v>
      </c>
      <c r="D33" s="39">
        <v>9.9999999999999908E-2</v>
      </c>
      <c r="E33" s="34">
        <v>-110</v>
      </c>
      <c r="F33" s="41">
        <v>-0.1</v>
      </c>
    </row>
    <row r="34" spans="2:6" x14ac:dyDescent="0.55000000000000004">
      <c r="B34" s="32" t="s">
        <v>68</v>
      </c>
      <c r="C34" s="34">
        <v>1.2E-2</v>
      </c>
      <c r="D34" s="39">
        <v>0.2</v>
      </c>
      <c r="E34" s="34">
        <v>-120</v>
      </c>
      <c r="F34" s="41">
        <v>-0.2</v>
      </c>
    </row>
    <row r="35" spans="2:6" x14ac:dyDescent="0.55000000000000004">
      <c r="B35" s="32" t="s">
        <v>69</v>
      </c>
      <c r="C35" s="34">
        <v>1.3000000000000001E-2</v>
      </c>
      <c r="D35" s="39">
        <v>0.3000000000000001</v>
      </c>
      <c r="E35" s="34">
        <v>-120</v>
      </c>
      <c r="F35" s="41">
        <v>-0.2</v>
      </c>
    </row>
    <row r="36" spans="2:6" x14ac:dyDescent="0.55000000000000004">
      <c r="B36" s="32" t="s">
        <v>70</v>
      </c>
      <c r="C36" s="34">
        <v>1.4E-2</v>
      </c>
      <c r="D36" s="39">
        <v>0.4</v>
      </c>
      <c r="E36" s="34">
        <v>-120</v>
      </c>
      <c r="F36" s="41">
        <v>-0.2</v>
      </c>
    </row>
    <row r="37" spans="2:6" x14ac:dyDescent="0.55000000000000004">
      <c r="B37" s="32" t="s">
        <v>71</v>
      </c>
      <c r="C37" s="34">
        <v>1.4999999999999999E-2</v>
      </c>
      <c r="D37" s="39">
        <v>0.49999999999999989</v>
      </c>
      <c r="E37" s="34">
        <v>-120</v>
      </c>
      <c r="F37" s="41">
        <v>-0.2</v>
      </c>
    </row>
    <row r="38" spans="2:6" x14ac:dyDescent="0.55000000000000004">
      <c r="B38" s="32" t="s">
        <v>72</v>
      </c>
      <c r="C38" s="34">
        <v>1.6E-2</v>
      </c>
      <c r="D38" s="39">
        <v>0.6</v>
      </c>
      <c r="E38" s="34">
        <v>-120</v>
      </c>
      <c r="F38" s="41">
        <v>-0.2</v>
      </c>
    </row>
    <row r="39" spans="2:6" x14ac:dyDescent="0.55000000000000004">
      <c r="B39" s="32" t="s">
        <v>73</v>
      </c>
      <c r="C39" s="34">
        <v>1.7000000000000001E-2</v>
      </c>
      <c r="D39" s="39">
        <v>0.70000000000000007</v>
      </c>
      <c r="E39" s="34">
        <v>-120</v>
      </c>
      <c r="F39" s="41">
        <v>-0.2</v>
      </c>
    </row>
    <row r="40" spans="2:6" x14ac:dyDescent="0.55000000000000004">
      <c r="B40" s="32" t="s">
        <v>74</v>
      </c>
      <c r="C40" s="34">
        <v>1.8000000000000002E-2</v>
      </c>
      <c r="D40" s="39">
        <v>0.80000000000000016</v>
      </c>
      <c r="E40" s="34">
        <v>-120</v>
      </c>
      <c r="F40" s="41">
        <v>-0.2</v>
      </c>
    </row>
    <row r="41" spans="2:6" x14ac:dyDescent="0.55000000000000004">
      <c r="B41" s="32" t="s">
        <v>75</v>
      </c>
      <c r="C41" s="34">
        <v>1.9E-2</v>
      </c>
      <c r="D41" s="39">
        <v>0.89999999999999991</v>
      </c>
      <c r="E41" s="34">
        <v>-120</v>
      </c>
      <c r="F41" s="41">
        <v>-0.2</v>
      </c>
    </row>
    <row r="42" spans="2:6" ht="14.7" thickBot="1" x14ac:dyDescent="0.6">
      <c r="B42" s="33" t="s">
        <v>76</v>
      </c>
      <c r="C42" s="36">
        <v>0.02</v>
      </c>
      <c r="D42" s="40">
        <v>1</v>
      </c>
      <c r="E42" s="36">
        <v>-120</v>
      </c>
      <c r="F42" s="42">
        <v>-0.2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6DE-4CD4-4DCE-B2D7-836E234939FE}">
  <dimension ref="B1:E114"/>
  <sheetViews>
    <sheetView showGridLines="0" workbookViewId="0">
      <selection activeCell="B3" sqref="B2:B3"/>
    </sheetView>
  </sheetViews>
  <sheetFormatPr defaultColWidth="9.1015625" defaultRowHeight="14.4" x14ac:dyDescent="0.55000000000000004"/>
  <cols>
    <col min="1" max="1" width="0.26171875" customWidth="1"/>
    <col min="2" max="5" width="15.68359375" customWidth="1"/>
  </cols>
  <sheetData>
    <row r="1" spans="2:2" s="22" customFormat="1" ht="17.399999999999999" x14ac:dyDescent="0.55000000000000004">
      <c r="B1" s="25" t="s">
        <v>84</v>
      </c>
    </row>
    <row r="2" spans="2:2" s="23" customFormat="1" ht="10.199999999999999" x14ac:dyDescent="0.35">
      <c r="B2" s="26"/>
    </row>
    <row r="3" spans="2:2" s="23" customFormat="1" ht="10.199999999999999" x14ac:dyDescent="0.35">
      <c r="B3" s="26"/>
    </row>
    <row r="4" spans="2:2" s="23" customFormat="1" ht="10.199999999999999" x14ac:dyDescent="0.35">
      <c r="B4" s="26" t="s">
        <v>85</v>
      </c>
    </row>
    <row r="5" spans="2:2" s="23" customFormat="1" ht="10.199999999999999" x14ac:dyDescent="0.35">
      <c r="B5" s="26" t="s">
        <v>86</v>
      </c>
    </row>
    <row r="6" spans="2:2" s="24" customFormat="1" ht="10.199999999999999" x14ac:dyDescent="0.35">
      <c r="B6" s="27" t="s">
        <v>87</v>
      </c>
    </row>
    <row r="38" spans="2:5" ht="14.7" thickBot="1" x14ac:dyDescent="0.6"/>
    <row r="39" spans="2:5" ht="14.7" thickBot="1" x14ac:dyDescent="0.6">
      <c r="B39" s="51" t="s">
        <v>88</v>
      </c>
      <c r="C39" s="52"/>
      <c r="D39" s="52"/>
      <c r="E39" s="53"/>
    </row>
    <row r="40" spans="2:5" x14ac:dyDescent="0.55000000000000004">
      <c r="B40" s="58" t="s">
        <v>55</v>
      </c>
      <c r="C40" s="59"/>
      <c r="D40" s="60" t="s">
        <v>56</v>
      </c>
      <c r="E40" s="61"/>
    </row>
    <row r="41" spans="2:5" x14ac:dyDescent="0.55000000000000004">
      <c r="B41" s="45" t="s">
        <v>89</v>
      </c>
      <c r="C41" s="47" t="s">
        <v>90</v>
      </c>
      <c r="D41" s="46" t="s">
        <v>89</v>
      </c>
      <c r="E41" s="50" t="s">
        <v>90</v>
      </c>
    </row>
    <row r="42" spans="2:5" x14ac:dyDescent="0.55000000000000004">
      <c r="B42" s="43">
        <v>0.01</v>
      </c>
      <c r="C42" s="48">
        <v>80</v>
      </c>
      <c r="D42" s="34">
        <v>0.01</v>
      </c>
      <c r="E42" s="35">
        <v>110</v>
      </c>
    </row>
    <row r="43" spans="2:5" x14ac:dyDescent="0.55000000000000004">
      <c r="B43" s="43">
        <v>0.01</v>
      </c>
      <c r="C43" s="48">
        <v>90</v>
      </c>
      <c r="D43" s="34">
        <v>0.01</v>
      </c>
      <c r="E43" s="35">
        <v>120</v>
      </c>
    </row>
    <row r="44" spans="2:5" x14ac:dyDescent="0.55000000000000004">
      <c r="B44" s="43">
        <v>0.01</v>
      </c>
      <c r="C44" s="48">
        <v>100</v>
      </c>
      <c r="D44" s="34">
        <v>0.01</v>
      </c>
      <c r="E44" s="35">
        <v>130</v>
      </c>
    </row>
    <row r="45" spans="2:5" x14ac:dyDescent="0.55000000000000004">
      <c r="B45" s="43">
        <v>1.0999999999999999E-2</v>
      </c>
      <c r="C45" s="48">
        <v>80</v>
      </c>
      <c r="D45" s="34">
        <v>0.01</v>
      </c>
      <c r="E45" s="35">
        <v>140</v>
      </c>
    </row>
    <row r="46" spans="2:5" x14ac:dyDescent="0.55000000000000004">
      <c r="B46" s="43">
        <v>1.0999999999999999E-2</v>
      </c>
      <c r="C46" s="48">
        <v>90</v>
      </c>
      <c r="D46" s="34">
        <v>0.01</v>
      </c>
      <c r="E46" s="35">
        <v>150</v>
      </c>
    </row>
    <row r="47" spans="2:5" x14ac:dyDescent="0.55000000000000004">
      <c r="B47" s="43">
        <v>1.0999999999999999E-2</v>
      </c>
      <c r="C47" s="48">
        <v>100</v>
      </c>
      <c r="D47" s="34">
        <v>1.0999999999999999E-2</v>
      </c>
      <c r="E47" s="35">
        <v>120</v>
      </c>
    </row>
    <row r="48" spans="2:5" x14ac:dyDescent="0.55000000000000004">
      <c r="B48" s="43">
        <v>1.0999999999999999E-2</v>
      </c>
      <c r="C48" s="48">
        <v>110</v>
      </c>
      <c r="D48" s="34">
        <v>1.0999999999999999E-2</v>
      </c>
      <c r="E48" s="35">
        <v>130</v>
      </c>
    </row>
    <row r="49" spans="2:5" x14ac:dyDescent="0.55000000000000004">
      <c r="B49" s="43">
        <v>1.2E-2</v>
      </c>
      <c r="C49" s="48">
        <v>80</v>
      </c>
      <c r="D49" s="34">
        <v>1.0999999999999999E-2</v>
      </c>
      <c r="E49" s="35">
        <v>140</v>
      </c>
    </row>
    <row r="50" spans="2:5" x14ac:dyDescent="0.55000000000000004">
      <c r="B50" s="43">
        <v>1.2E-2</v>
      </c>
      <c r="C50" s="48">
        <v>90</v>
      </c>
      <c r="D50" s="34">
        <v>1.0999999999999999E-2</v>
      </c>
      <c r="E50" s="35">
        <v>150</v>
      </c>
    </row>
    <row r="51" spans="2:5" x14ac:dyDescent="0.55000000000000004">
      <c r="B51" s="43">
        <v>1.2E-2</v>
      </c>
      <c r="C51" s="48">
        <v>100</v>
      </c>
      <c r="D51" s="34">
        <v>1.2E-2</v>
      </c>
      <c r="E51" s="35">
        <v>130</v>
      </c>
    </row>
    <row r="52" spans="2:5" x14ac:dyDescent="0.55000000000000004">
      <c r="B52" s="43">
        <v>1.2E-2</v>
      </c>
      <c r="C52" s="48">
        <v>110</v>
      </c>
      <c r="D52" s="34">
        <v>1.2E-2</v>
      </c>
      <c r="E52" s="35">
        <v>140</v>
      </c>
    </row>
    <row r="53" spans="2:5" x14ac:dyDescent="0.55000000000000004">
      <c r="B53" s="43">
        <v>1.2E-2</v>
      </c>
      <c r="C53" s="48">
        <v>120</v>
      </c>
      <c r="D53" s="34">
        <v>1.2E-2</v>
      </c>
      <c r="E53" s="35">
        <v>150</v>
      </c>
    </row>
    <row r="54" spans="2:5" x14ac:dyDescent="0.55000000000000004">
      <c r="B54" s="43">
        <v>1.3000000000000001E-2</v>
      </c>
      <c r="C54" s="48">
        <v>80</v>
      </c>
      <c r="D54" s="34">
        <v>1.3000000000000001E-2</v>
      </c>
      <c r="E54" s="35">
        <v>140</v>
      </c>
    </row>
    <row r="55" spans="2:5" x14ac:dyDescent="0.55000000000000004">
      <c r="B55" s="43">
        <v>1.3000000000000001E-2</v>
      </c>
      <c r="C55" s="48">
        <v>90</v>
      </c>
      <c r="D55" s="34">
        <v>1.3000000000000001E-2</v>
      </c>
      <c r="E55" s="35">
        <v>150</v>
      </c>
    </row>
    <row r="56" spans="2:5" x14ac:dyDescent="0.55000000000000004">
      <c r="B56" s="43">
        <v>1.3000000000000001E-2</v>
      </c>
      <c r="C56" s="48">
        <v>100</v>
      </c>
      <c r="D56" s="34">
        <v>1.4E-2</v>
      </c>
      <c r="E56" s="35">
        <v>150</v>
      </c>
    </row>
    <row r="57" spans="2:5" x14ac:dyDescent="0.55000000000000004">
      <c r="B57" s="43">
        <v>1.3000000000000001E-2</v>
      </c>
      <c r="C57" s="48">
        <v>110</v>
      </c>
      <c r="D57" s="34"/>
      <c r="E57" s="35"/>
    </row>
    <row r="58" spans="2:5" x14ac:dyDescent="0.55000000000000004">
      <c r="B58" s="43">
        <v>1.3000000000000001E-2</v>
      </c>
      <c r="C58" s="48">
        <v>120</v>
      </c>
      <c r="D58" s="34"/>
      <c r="E58" s="35"/>
    </row>
    <row r="59" spans="2:5" x14ac:dyDescent="0.55000000000000004">
      <c r="B59" s="43">
        <v>1.3000000000000001E-2</v>
      </c>
      <c r="C59" s="48">
        <v>130</v>
      </c>
      <c r="D59" s="34"/>
      <c r="E59" s="35"/>
    </row>
    <row r="60" spans="2:5" x14ac:dyDescent="0.55000000000000004">
      <c r="B60" s="43">
        <v>1.4E-2</v>
      </c>
      <c r="C60" s="48">
        <v>80</v>
      </c>
      <c r="D60" s="34"/>
      <c r="E60" s="35"/>
    </row>
    <row r="61" spans="2:5" x14ac:dyDescent="0.55000000000000004">
      <c r="B61" s="43">
        <v>1.4E-2</v>
      </c>
      <c r="C61" s="48">
        <v>90</v>
      </c>
      <c r="D61" s="34"/>
      <c r="E61" s="35"/>
    </row>
    <row r="62" spans="2:5" x14ac:dyDescent="0.55000000000000004">
      <c r="B62" s="43">
        <v>1.4E-2</v>
      </c>
      <c r="C62" s="48">
        <v>100</v>
      </c>
      <c r="D62" s="34"/>
      <c r="E62" s="35"/>
    </row>
    <row r="63" spans="2:5" x14ac:dyDescent="0.55000000000000004">
      <c r="B63" s="43">
        <v>1.4E-2</v>
      </c>
      <c r="C63" s="48">
        <v>110</v>
      </c>
      <c r="D63" s="34"/>
      <c r="E63" s="35"/>
    </row>
    <row r="64" spans="2:5" x14ac:dyDescent="0.55000000000000004">
      <c r="B64" s="43">
        <v>1.4E-2</v>
      </c>
      <c r="C64" s="48">
        <v>120</v>
      </c>
      <c r="D64" s="34"/>
      <c r="E64" s="35"/>
    </row>
    <row r="65" spans="2:5" x14ac:dyDescent="0.55000000000000004">
      <c r="B65" s="43">
        <v>1.4E-2</v>
      </c>
      <c r="C65" s="48">
        <v>130</v>
      </c>
      <c r="D65" s="34"/>
      <c r="E65" s="35"/>
    </row>
    <row r="66" spans="2:5" x14ac:dyDescent="0.55000000000000004">
      <c r="B66" s="43">
        <v>1.4E-2</v>
      </c>
      <c r="C66" s="48">
        <v>140</v>
      </c>
      <c r="D66" s="34"/>
      <c r="E66" s="35"/>
    </row>
    <row r="67" spans="2:5" x14ac:dyDescent="0.55000000000000004">
      <c r="B67" s="43">
        <v>1.4999999999999999E-2</v>
      </c>
      <c r="C67" s="48">
        <v>80</v>
      </c>
      <c r="D67" s="34"/>
      <c r="E67" s="35"/>
    </row>
    <row r="68" spans="2:5" x14ac:dyDescent="0.55000000000000004">
      <c r="B68" s="43">
        <v>1.4999999999999999E-2</v>
      </c>
      <c r="C68" s="48">
        <v>90</v>
      </c>
      <c r="D68" s="34"/>
      <c r="E68" s="35"/>
    </row>
    <row r="69" spans="2:5" x14ac:dyDescent="0.55000000000000004">
      <c r="B69" s="43">
        <v>1.4999999999999999E-2</v>
      </c>
      <c r="C69" s="48">
        <v>100</v>
      </c>
      <c r="D69" s="34"/>
      <c r="E69" s="35"/>
    </row>
    <row r="70" spans="2:5" x14ac:dyDescent="0.55000000000000004">
      <c r="B70" s="43">
        <v>1.4999999999999999E-2</v>
      </c>
      <c r="C70" s="48">
        <v>110</v>
      </c>
      <c r="D70" s="34"/>
      <c r="E70" s="35"/>
    </row>
    <row r="71" spans="2:5" x14ac:dyDescent="0.55000000000000004">
      <c r="B71" s="43">
        <v>1.4999999999999999E-2</v>
      </c>
      <c r="C71" s="48">
        <v>120</v>
      </c>
      <c r="D71" s="34"/>
      <c r="E71" s="35"/>
    </row>
    <row r="72" spans="2:5" x14ac:dyDescent="0.55000000000000004">
      <c r="B72" s="43">
        <v>1.4999999999999999E-2</v>
      </c>
      <c r="C72" s="48">
        <v>130</v>
      </c>
      <c r="D72" s="34"/>
      <c r="E72" s="35"/>
    </row>
    <row r="73" spans="2:5" x14ac:dyDescent="0.55000000000000004">
      <c r="B73" s="43">
        <v>1.4999999999999999E-2</v>
      </c>
      <c r="C73" s="48">
        <v>140</v>
      </c>
      <c r="D73" s="34"/>
      <c r="E73" s="35"/>
    </row>
    <row r="74" spans="2:5" x14ac:dyDescent="0.55000000000000004">
      <c r="B74" s="43">
        <v>1.4999999999999999E-2</v>
      </c>
      <c r="C74" s="48">
        <v>150</v>
      </c>
      <c r="D74" s="34"/>
      <c r="E74" s="35"/>
    </row>
    <row r="75" spans="2:5" x14ac:dyDescent="0.55000000000000004">
      <c r="B75" s="43">
        <v>1.6E-2</v>
      </c>
      <c r="C75" s="48">
        <v>80</v>
      </c>
      <c r="D75" s="34"/>
      <c r="E75" s="35"/>
    </row>
    <row r="76" spans="2:5" x14ac:dyDescent="0.55000000000000004">
      <c r="B76" s="43">
        <v>1.6E-2</v>
      </c>
      <c r="C76" s="48">
        <v>90</v>
      </c>
      <c r="D76" s="34"/>
      <c r="E76" s="35"/>
    </row>
    <row r="77" spans="2:5" x14ac:dyDescent="0.55000000000000004">
      <c r="B77" s="43">
        <v>1.6E-2</v>
      </c>
      <c r="C77" s="48">
        <v>100</v>
      </c>
      <c r="D77" s="34"/>
      <c r="E77" s="35"/>
    </row>
    <row r="78" spans="2:5" x14ac:dyDescent="0.55000000000000004">
      <c r="B78" s="43">
        <v>1.6E-2</v>
      </c>
      <c r="C78" s="48">
        <v>110</v>
      </c>
      <c r="D78" s="34"/>
      <c r="E78" s="35"/>
    </row>
    <row r="79" spans="2:5" x14ac:dyDescent="0.55000000000000004">
      <c r="B79" s="43">
        <v>1.6E-2</v>
      </c>
      <c r="C79" s="48">
        <v>120</v>
      </c>
      <c r="D79" s="34"/>
      <c r="E79" s="35"/>
    </row>
    <row r="80" spans="2:5" x14ac:dyDescent="0.55000000000000004">
      <c r="B80" s="43">
        <v>1.6E-2</v>
      </c>
      <c r="C80" s="48">
        <v>130</v>
      </c>
      <c r="D80" s="34"/>
      <c r="E80" s="35"/>
    </row>
    <row r="81" spans="2:5" x14ac:dyDescent="0.55000000000000004">
      <c r="B81" s="43">
        <v>1.6E-2</v>
      </c>
      <c r="C81" s="48">
        <v>140</v>
      </c>
      <c r="D81" s="34"/>
      <c r="E81" s="35"/>
    </row>
    <row r="82" spans="2:5" x14ac:dyDescent="0.55000000000000004">
      <c r="B82" s="43">
        <v>1.6E-2</v>
      </c>
      <c r="C82" s="48">
        <v>150</v>
      </c>
      <c r="D82" s="34"/>
      <c r="E82" s="35"/>
    </row>
    <row r="83" spans="2:5" x14ac:dyDescent="0.55000000000000004">
      <c r="B83" s="43">
        <v>1.7000000000000001E-2</v>
      </c>
      <c r="C83" s="48">
        <v>80</v>
      </c>
      <c r="D83" s="34"/>
      <c r="E83" s="35"/>
    </row>
    <row r="84" spans="2:5" x14ac:dyDescent="0.55000000000000004">
      <c r="B84" s="43">
        <v>1.7000000000000001E-2</v>
      </c>
      <c r="C84" s="48">
        <v>90</v>
      </c>
      <c r="D84" s="34"/>
      <c r="E84" s="35"/>
    </row>
    <row r="85" spans="2:5" x14ac:dyDescent="0.55000000000000004">
      <c r="B85" s="43">
        <v>1.7000000000000001E-2</v>
      </c>
      <c r="C85" s="48">
        <v>100</v>
      </c>
      <c r="D85" s="34"/>
      <c r="E85" s="35"/>
    </row>
    <row r="86" spans="2:5" x14ac:dyDescent="0.55000000000000004">
      <c r="B86" s="43">
        <v>1.7000000000000001E-2</v>
      </c>
      <c r="C86" s="48">
        <v>110</v>
      </c>
      <c r="D86" s="34"/>
      <c r="E86" s="35"/>
    </row>
    <row r="87" spans="2:5" x14ac:dyDescent="0.55000000000000004">
      <c r="B87" s="43">
        <v>1.7000000000000001E-2</v>
      </c>
      <c r="C87" s="48">
        <v>120</v>
      </c>
      <c r="D87" s="34"/>
      <c r="E87" s="35"/>
    </row>
    <row r="88" spans="2:5" x14ac:dyDescent="0.55000000000000004">
      <c r="B88" s="43">
        <v>1.7000000000000001E-2</v>
      </c>
      <c r="C88" s="48">
        <v>130</v>
      </c>
      <c r="D88" s="34"/>
      <c r="E88" s="35"/>
    </row>
    <row r="89" spans="2:5" x14ac:dyDescent="0.55000000000000004">
      <c r="B89" s="43">
        <v>1.7000000000000001E-2</v>
      </c>
      <c r="C89" s="48">
        <v>140</v>
      </c>
      <c r="D89" s="34"/>
      <c r="E89" s="35"/>
    </row>
    <row r="90" spans="2:5" x14ac:dyDescent="0.55000000000000004">
      <c r="B90" s="43">
        <v>1.7000000000000001E-2</v>
      </c>
      <c r="C90" s="48">
        <v>150</v>
      </c>
      <c r="D90" s="34"/>
      <c r="E90" s="35"/>
    </row>
    <row r="91" spans="2:5" x14ac:dyDescent="0.55000000000000004">
      <c r="B91" s="43">
        <v>1.8000000000000002E-2</v>
      </c>
      <c r="C91" s="48">
        <v>80</v>
      </c>
      <c r="D91" s="34"/>
      <c r="E91" s="35"/>
    </row>
    <row r="92" spans="2:5" x14ac:dyDescent="0.55000000000000004">
      <c r="B92" s="43">
        <v>1.8000000000000002E-2</v>
      </c>
      <c r="C92" s="48">
        <v>90</v>
      </c>
      <c r="D92" s="34"/>
      <c r="E92" s="35"/>
    </row>
    <row r="93" spans="2:5" x14ac:dyDescent="0.55000000000000004">
      <c r="B93" s="43">
        <v>1.8000000000000002E-2</v>
      </c>
      <c r="C93" s="48">
        <v>100</v>
      </c>
      <c r="D93" s="34"/>
      <c r="E93" s="35"/>
    </row>
    <row r="94" spans="2:5" x14ac:dyDescent="0.55000000000000004">
      <c r="B94" s="43">
        <v>1.8000000000000002E-2</v>
      </c>
      <c r="C94" s="48">
        <v>110</v>
      </c>
      <c r="D94" s="34"/>
      <c r="E94" s="35"/>
    </row>
    <row r="95" spans="2:5" x14ac:dyDescent="0.55000000000000004">
      <c r="B95" s="43">
        <v>1.8000000000000002E-2</v>
      </c>
      <c r="C95" s="48">
        <v>120</v>
      </c>
      <c r="D95" s="34"/>
      <c r="E95" s="35"/>
    </row>
    <row r="96" spans="2:5" x14ac:dyDescent="0.55000000000000004">
      <c r="B96" s="43">
        <v>1.8000000000000002E-2</v>
      </c>
      <c r="C96" s="48">
        <v>130</v>
      </c>
      <c r="D96" s="34"/>
      <c r="E96" s="35"/>
    </row>
    <row r="97" spans="2:5" x14ac:dyDescent="0.55000000000000004">
      <c r="B97" s="43">
        <v>1.8000000000000002E-2</v>
      </c>
      <c r="C97" s="48">
        <v>140</v>
      </c>
      <c r="D97" s="34"/>
      <c r="E97" s="35"/>
    </row>
    <row r="98" spans="2:5" x14ac:dyDescent="0.55000000000000004">
      <c r="B98" s="43">
        <v>1.8000000000000002E-2</v>
      </c>
      <c r="C98" s="48">
        <v>150</v>
      </c>
      <c r="D98" s="34"/>
      <c r="E98" s="35"/>
    </row>
    <row r="99" spans="2:5" x14ac:dyDescent="0.55000000000000004">
      <c r="B99" s="43">
        <v>1.9E-2</v>
      </c>
      <c r="C99" s="48">
        <v>80</v>
      </c>
      <c r="D99" s="34"/>
      <c r="E99" s="35"/>
    </row>
    <row r="100" spans="2:5" x14ac:dyDescent="0.55000000000000004">
      <c r="B100" s="43">
        <v>1.9E-2</v>
      </c>
      <c r="C100" s="48">
        <v>90</v>
      </c>
      <c r="D100" s="34"/>
      <c r="E100" s="35"/>
    </row>
    <row r="101" spans="2:5" x14ac:dyDescent="0.55000000000000004">
      <c r="B101" s="43">
        <v>1.9E-2</v>
      </c>
      <c r="C101" s="48">
        <v>100</v>
      </c>
      <c r="D101" s="34"/>
      <c r="E101" s="35"/>
    </row>
    <row r="102" spans="2:5" x14ac:dyDescent="0.55000000000000004">
      <c r="B102" s="43">
        <v>1.9E-2</v>
      </c>
      <c r="C102" s="48">
        <v>110</v>
      </c>
      <c r="D102" s="34"/>
      <c r="E102" s="35"/>
    </row>
    <row r="103" spans="2:5" x14ac:dyDescent="0.55000000000000004">
      <c r="B103" s="43">
        <v>1.9E-2</v>
      </c>
      <c r="C103" s="48">
        <v>120</v>
      </c>
      <c r="D103" s="34"/>
      <c r="E103" s="35"/>
    </row>
    <row r="104" spans="2:5" x14ac:dyDescent="0.55000000000000004">
      <c r="B104" s="43">
        <v>1.9E-2</v>
      </c>
      <c r="C104" s="48">
        <v>130</v>
      </c>
      <c r="D104" s="34"/>
      <c r="E104" s="35"/>
    </row>
    <row r="105" spans="2:5" x14ac:dyDescent="0.55000000000000004">
      <c r="B105" s="43">
        <v>1.9E-2</v>
      </c>
      <c r="C105" s="48">
        <v>140</v>
      </c>
      <c r="D105" s="34"/>
      <c r="E105" s="35"/>
    </row>
    <row r="106" spans="2:5" x14ac:dyDescent="0.55000000000000004">
      <c r="B106" s="43">
        <v>1.9E-2</v>
      </c>
      <c r="C106" s="48">
        <v>150</v>
      </c>
      <c r="D106" s="34"/>
      <c r="E106" s="35"/>
    </row>
    <row r="107" spans="2:5" x14ac:dyDescent="0.55000000000000004">
      <c r="B107" s="43">
        <v>0.02</v>
      </c>
      <c r="C107" s="48">
        <v>80</v>
      </c>
      <c r="D107" s="34"/>
      <c r="E107" s="35"/>
    </row>
    <row r="108" spans="2:5" x14ac:dyDescent="0.55000000000000004">
      <c r="B108" s="43">
        <v>0.02</v>
      </c>
      <c r="C108" s="48">
        <v>90</v>
      </c>
      <c r="D108" s="34"/>
      <c r="E108" s="35"/>
    </row>
    <row r="109" spans="2:5" x14ac:dyDescent="0.55000000000000004">
      <c r="B109" s="43">
        <v>0.02</v>
      </c>
      <c r="C109" s="48">
        <v>100</v>
      </c>
      <c r="D109" s="34"/>
      <c r="E109" s="35"/>
    </row>
    <row r="110" spans="2:5" x14ac:dyDescent="0.55000000000000004">
      <c r="B110" s="43">
        <v>0.02</v>
      </c>
      <c r="C110" s="48">
        <v>110</v>
      </c>
      <c r="D110" s="34"/>
      <c r="E110" s="35"/>
    </row>
    <row r="111" spans="2:5" x14ac:dyDescent="0.55000000000000004">
      <c r="B111" s="43">
        <v>0.02</v>
      </c>
      <c r="C111" s="48">
        <v>120</v>
      </c>
      <c r="D111" s="34"/>
      <c r="E111" s="35"/>
    </row>
    <row r="112" spans="2:5" x14ac:dyDescent="0.55000000000000004">
      <c r="B112" s="43">
        <v>0.02</v>
      </c>
      <c r="C112" s="48">
        <v>130</v>
      </c>
      <c r="D112" s="34"/>
      <c r="E112" s="35"/>
    </row>
    <row r="113" spans="2:5" x14ac:dyDescent="0.55000000000000004">
      <c r="B113" s="43">
        <v>0.02</v>
      </c>
      <c r="C113" s="48">
        <v>140</v>
      </c>
      <c r="D113" s="34"/>
      <c r="E113" s="35"/>
    </row>
    <row r="114" spans="2:5" ht="14.7" thickBot="1" x14ac:dyDescent="0.6">
      <c r="B114" s="44">
        <v>0.02</v>
      </c>
      <c r="C114" s="49">
        <v>150</v>
      </c>
      <c r="D114" s="36"/>
      <c r="E114" s="37"/>
    </row>
  </sheetData>
  <mergeCells count="3">
    <mergeCell ref="B39:E39"/>
    <mergeCell ref="B40:C40"/>
    <mergeCell ref="D40:E4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376A-DC0E-4D41-A057-1F1549D5F57D}">
  <dimension ref="A1:C9"/>
  <sheetViews>
    <sheetView showGridLines="0" workbookViewId="0">
      <selection activeCell="A2" sqref="A2:A3"/>
    </sheetView>
  </sheetViews>
  <sheetFormatPr defaultColWidth="9.1015625" defaultRowHeight="14.4" x14ac:dyDescent="0.55000000000000004"/>
  <cols>
    <col min="1" max="1" width="23.47265625" customWidth="1"/>
    <col min="2" max="2" width="22" customWidth="1"/>
    <col min="3" max="3" width="21.89453125" customWidth="1"/>
    <col min="4" max="4" width="16.68359375" customWidth="1"/>
  </cols>
  <sheetData>
    <row r="1" spans="1:3" s="22" customFormat="1" ht="17.399999999999999" x14ac:dyDescent="0.55000000000000004">
      <c r="A1" s="25" t="s">
        <v>63</v>
      </c>
    </row>
    <row r="2" spans="1:3" s="23" customFormat="1" ht="10.199999999999999" x14ac:dyDescent="0.35">
      <c r="A2" s="26"/>
    </row>
    <row r="3" spans="1:3" s="23" customFormat="1" ht="10.199999999999999" x14ac:dyDescent="0.35">
      <c r="A3" s="26"/>
    </row>
    <row r="4" spans="1:3" s="24" customFormat="1" ht="10.199999999999999" x14ac:dyDescent="0.35">
      <c r="A4" s="27" t="s">
        <v>64</v>
      </c>
    </row>
    <row r="6" spans="1:3" ht="14.95" customHeight="1" x14ac:dyDescent="0.55000000000000004">
      <c r="B6" s="18" t="b">
        <v>1</v>
      </c>
      <c r="C6" s="14">
        <v>1</v>
      </c>
    </row>
    <row r="7" spans="1:3" ht="14.95" customHeight="1" x14ac:dyDescent="0.55000000000000004">
      <c r="B7" s="15">
        <v>-120</v>
      </c>
      <c r="C7" s="13">
        <v>-1.2072288866077807E-2</v>
      </c>
    </row>
    <row r="8" spans="1:3" ht="14.95" customHeight="1" x14ac:dyDescent="0.55000000000000004">
      <c r="A8" s="15"/>
      <c r="B8" s="16" t="s">
        <v>52</v>
      </c>
    </row>
    <row r="9" spans="1:3" ht="14.95" customHeight="1" x14ac:dyDescent="0.55000000000000004">
      <c r="A9" s="15"/>
      <c r="B9" s="17">
        <v>-1.2072288866077807E-2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5A4C-79B0-462C-B44E-97794DCAAD29}">
  <dimension ref="B1:H40"/>
  <sheetViews>
    <sheetView showGridLines="0" workbookViewId="0">
      <selection activeCell="B2" sqref="B2:B3"/>
    </sheetView>
  </sheetViews>
  <sheetFormatPr defaultColWidth="9.1015625" defaultRowHeight="14.4" x14ac:dyDescent="0.55000000000000004"/>
  <cols>
    <col min="1" max="1" width="0.26171875" customWidth="1"/>
    <col min="2" max="2" width="1.9453125" bestFit="1" customWidth="1"/>
    <col min="3" max="3" width="3.9453125" bestFit="1" customWidth="1"/>
    <col min="5" max="5" width="8.9453125" bestFit="1" customWidth="1"/>
    <col min="6" max="6" width="7.20703125" bestFit="1" customWidth="1"/>
    <col min="7" max="7" width="8.9453125" bestFit="1" customWidth="1"/>
    <col min="8" max="8" width="7.20703125" bestFit="1" customWidth="1"/>
  </cols>
  <sheetData>
    <row r="1" spans="2:2" s="22" customFormat="1" ht="17.399999999999999" x14ac:dyDescent="0.55000000000000004">
      <c r="B1" s="25" t="s">
        <v>80</v>
      </c>
    </row>
    <row r="2" spans="2:2" s="23" customFormat="1" ht="10.199999999999999" x14ac:dyDescent="0.35">
      <c r="B2" s="26"/>
    </row>
    <row r="3" spans="2:2" s="23" customFormat="1" ht="10.199999999999999" x14ac:dyDescent="0.35">
      <c r="B3" s="26"/>
    </row>
    <row r="4" spans="2:2" s="23" customFormat="1" ht="10.199999999999999" x14ac:dyDescent="0.35">
      <c r="B4" s="26" t="s">
        <v>65</v>
      </c>
    </row>
    <row r="5" spans="2:2" s="24" customFormat="1" ht="10.199999999999999" x14ac:dyDescent="0.35">
      <c r="B5" s="27" t="s">
        <v>82</v>
      </c>
    </row>
    <row r="28" spans="2:8" ht="14.7" thickBot="1" x14ac:dyDescent="0.6"/>
    <row r="29" spans="2:8" ht="14.7" thickBot="1" x14ac:dyDescent="0.6">
      <c r="B29" s="51" t="s">
        <v>81</v>
      </c>
      <c r="C29" s="52"/>
      <c r="D29" s="52"/>
      <c r="E29" s="52"/>
      <c r="F29" s="52"/>
      <c r="G29" s="52"/>
      <c r="H29" s="53"/>
    </row>
    <row r="30" spans="2:8" x14ac:dyDescent="0.55000000000000004">
      <c r="B30" s="30"/>
      <c r="C30" s="54" t="s">
        <v>77</v>
      </c>
      <c r="D30" s="55"/>
      <c r="E30" s="56" t="s">
        <v>55</v>
      </c>
      <c r="F30" s="55"/>
      <c r="G30" s="56" t="s">
        <v>56</v>
      </c>
      <c r="H30" s="57"/>
    </row>
    <row r="31" spans="2:8" x14ac:dyDescent="0.55000000000000004">
      <c r="B31" s="31"/>
      <c r="C31" s="28" t="s">
        <v>78</v>
      </c>
      <c r="D31" s="38" t="s">
        <v>79</v>
      </c>
      <c r="E31" s="28" t="s">
        <v>78</v>
      </c>
      <c r="F31" s="38" t="s">
        <v>79</v>
      </c>
      <c r="G31" s="28" t="s">
        <v>78</v>
      </c>
      <c r="H31" s="29" t="s">
        <v>79</v>
      </c>
    </row>
    <row r="32" spans="2:8" x14ac:dyDescent="0.55000000000000004">
      <c r="B32" s="32" t="s">
        <v>66</v>
      </c>
      <c r="C32" s="34">
        <v>120</v>
      </c>
      <c r="D32" s="39">
        <v>0</v>
      </c>
      <c r="E32" s="34">
        <v>-1.2072288866077807E-2</v>
      </c>
      <c r="F32" s="39">
        <v>0</v>
      </c>
      <c r="G32" s="34">
        <v>-1.7182818284590451E-2</v>
      </c>
      <c r="H32" s="41">
        <v>-0.42332729735061542</v>
      </c>
    </row>
    <row r="33" spans="2:8" x14ac:dyDescent="0.55000000000000004">
      <c r="B33" s="32" t="s">
        <v>67</v>
      </c>
      <c r="C33" s="34">
        <v>130</v>
      </c>
      <c r="D33" s="39">
        <v>8.3333333333333329E-2</v>
      </c>
      <c r="E33" s="34">
        <v>-1.3084867359809182E-2</v>
      </c>
      <c r="F33" s="39">
        <v>-8.3876264473478776E-2</v>
      </c>
      <c r="G33" s="34">
        <v>-1.7182818284590451E-2</v>
      </c>
      <c r="H33" s="41">
        <v>-0.42332729735061542</v>
      </c>
    </row>
    <row r="34" spans="2:8" x14ac:dyDescent="0.55000000000000004">
      <c r="B34" s="32" t="s">
        <v>68</v>
      </c>
      <c r="C34" s="34">
        <v>140</v>
      </c>
      <c r="D34" s="39">
        <v>0.16666666666666666</v>
      </c>
      <c r="E34" s="34">
        <v>-1.4098458938492264E-2</v>
      </c>
      <c r="F34" s="39">
        <v>-0.16783644716353976</v>
      </c>
      <c r="G34" s="34">
        <v>-1.7182818284590451E-2</v>
      </c>
      <c r="H34" s="41">
        <v>-0.42332729735061542</v>
      </c>
    </row>
    <row r="35" spans="2:8" x14ac:dyDescent="0.55000000000000004">
      <c r="B35" s="32" t="s">
        <v>69</v>
      </c>
      <c r="C35" s="34">
        <v>150</v>
      </c>
      <c r="D35" s="39">
        <v>0.25</v>
      </c>
      <c r="E35" s="34">
        <v>-1.511306461571893E-2</v>
      </c>
      <c r="F35" s="39">
        <v>-0.25188063203039035</v>
      </c>
      <c r="G35" s="34">
        <v>-1.7182818284590451E-2</v>
      </c>
      <c r="H35" s="41">
        <v>-0.42332729735061542</v>
      </c>
    </row>
    <row r="36" spans="2:8" x14ac:dyDescent="0.55000000000000004">
      <c r="B36" s="32" t="s">
        <v>70</v>
      </c>
      <c r="C36" s="34">
        <v>160</v>
      </c>
      <c r="D36" s="39">
        <v>0.33333333333333331</v>
      </c>
      <c r="E36" s="34">
        <v>-1.6128685406094911E-2</v>
      </c>
      <c r="F36" s="39">
        <v>-0.33600890311822001</v>
      </c>
      <c r="G36" s="34">
        <v>-1.7182818284590451E-2</v>
      </c>
      <c r="H36" s="41">
        <v>-0.42332729735061542</v>
      </c>
    </row>
    <row r="37" spans="2:8" x14ac:dyDescent="0.55000000000000004">
      <c r="B37" s="32" t="s">
        <v>71</v>
      </c>
      <c r="C37" s="34">
        <v>170</v>
      </c>
      <c r="D37" s="39">
        <v>0.41666666666666669</v>
      </c>
      <c r="E37" s="34">
        <v>-1.7145322325240686E-2</v>
      </c>
      <c r="F37" s="39">
        <v>-0.42022134455527388</v>
      </c>
      <c r="G37" s="34">
        <v>-1.7182818284590451E-2</v>
      </c>
      <c r="H37" s="41">
        <v>-0.42332729735061542</v>
      </c>
    </row>
    <row r="38" spans="2:8" x14ac:dyDescent="0.55000000000000004">
      <c r="B38" s="32" t="s">
        <v>72</v>
      </c>
      <c r="C38" s="34">
        <v>180</v>
      </c>
      <c r="D38" s="39">
        <v>0.5</v>
      </c>
      <c r="E38" s="34">
        <v>-1.8162976389793695E-2</v>
      </c>
      <c r="F38" s="39">
        <v>-0.5045180405540366</v>
      </c>
      <c r="G38" s="34">
        <v>-1.7182818284590451E-2</v>
      </c>
      <c r="H38" s="41">
        <v>-0.42332729735061542</v>
      </c>
    </row>
    <row r="39" spans="2:8" x14ac:dyDescent="0.55000000000000004">
      <c r="B39" s="32" t="s">
        <v>73</v>
      </c>
      <c r="C39" s="34">
        <v>190</v>
      </c>
      <c r="D39" s="39">
        <v>0.58333333333333337</v>
      </c>
      <c r="E39" s="34">
        <v>-1.918164861740812E-2</v>
      </c>
      <c r="F39" s="39">
        <v>-0.588899075411214</v>
      </c>
      <c r="G39" s="34">
        <v>-1.7182818284590451E-2</v>
      </c>
      <c r="H39" s="41">
        <v>-0.42332729735061542</v>
      </c>
    </row>
    <row r="40" spans="2:8" ht="14.7" thickBot="1" x14ac:dyDescent="0.6">
      <c r="B40" s="33" t="s">
        <v>74</v>
      </c>
      <c r="C40" s="36">
        <v>200</v>
      </c>
      <c r="D40" s="40">
        <v>0.66666666666666663</v>
      </c>
      <c r="E40" s="36">
        <v>-2.0201340026755776E-2</v>
      </c>
      <c r="F40" s="40">
        <v>-0.67336453350780656</v>
      </c>
      <c r="G40" s="36">
        <v>-1.7182818284590451E-2</v>
      </c>
      <c r="H40" s="42">
        <v>-0.42332729735061542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19A-98BA-4C41-82EB-06F01555DFB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CDF8-9F8D-49C7-AB21-F7526A7B8BF9}">
  <dimension ref="A1:P15"/>
  <sheetViews>
    <sheetView workbookViewId="0"/>
  </sheetViews>
  <sheetFormatPr defaultColWidth="15.68359375" defaultRowHeight="14.4" x14ac:dyDescent="0.55000000000000004"/>
  <cols>
    <col min="1" max="16384" width="15.68359375" style="11"/>
  </cols>
  <sheetData>
    <row r="1" spans="1:16" x14ac:dyDescent="0.55000000000000004">
      <c r="A1" s="11" t="s">
        <v>7</v>
      </c>
      <c r="B1" s="10" t="s">
        <v>51</v>
      </c>
      <c r="E1" s="11" t="s">
        <v>15</v>
      </c>
      <c r="F1" s="11">
        <v>3</v>
      </c>
      <c r="H1" s="11" t="s">
        <v>22</v>
      </c>
      <c r="I1" s="10" t="s">
        <v>48</v>
      </c>
      <c r="K1" s="11" t="s">
        <v>27</v>
      </c>
      <c r="L1" s="11">
        <f>'Part A'!$E$4</f>
        <v>10000</v>
      </c>
    </row>
    <row r="2" spans="1:16" x14ac:dyDescent="0.55000000000000004">
      <c r="A2" s="11" t="s">
        <v>8</v>
      </c>
      <c r="B2" s="11" t="e">
        <f>'Part A'!#REF!</f>
        <v>#REF!</v>
      </c>
      <c r="E2" s="11" t="s">
        <v>17</v>
      </c>
      <c r="F2" s="11">
        <f>_xll.PTreeEvaluate5(B3,$L$11:$L$15,$J$11:$J$15,$K$11:$K$15,$N$11:$N$15,$G$11:$G$15,,L1)</f>
        <v>3035905</v>
      </c>
    </row>
    <row r="3" spans="1:16" x14ac:dyDescent="0.55000000000000004">
      <c r="A3" s="11" t="s">
        <v>9</v>
      </c>
      <c r="B3" s="11" t="s">
        <v>62</v>
      </c>
      <c r="E3" s="11" t="s">
        <v>18</v>
      </c>
      <c r="F3" s="10" t="s">
        <v>44</v>
      </c>
      <c r="H3" s="11" t="s">
        <v>23</v>
      </c>
      <c r="I3" s="12" t="s">
        <v>46</v>
      </c>
    </row>
    <row r="4" spans="1:16" x14ac:dyDescent="0.55000000000000004">
      <c r="A4" s="11" t="s">
        <v>10</v>
      </c>
      <c r="B4" s="11" t="s">
        <v>43</v>
      </c>
      <c r="E4" s="11" t="s">
        <v>19</v>
      </c>
      <c r="F4" s="10" t="s">
        <v>45</v>
      </c>
      <c r="H4" s="11" t="s">
        <v>24</v>
      </c>
      <c r="I4" s="10" t="s">
        <v>47</v>
      </c>
    </row>
    <row r="5" spans="1:16" x14ac:dyDescent="0.55000000000000004">
      <c r="A5" s="11" t="s">
        <v>11</v>
      </c>
      <c r="B5" s="11">
        <v>0</v>
      </c>
      <c r="E5" s="11" t="s">
        <v>20</v>
      </c>
      <c r="F5" s="10" t="s">
        <v>45</v>
      </c>
      <c r="H5" s="11" t="s">
        <v>25</v>
      </c>
      <c r="I5" s="12" t="s">
        <v>46</v>
      </c>
    </row>
    <row r="6" spans="1:16" x14ac:dyDescent="0.55000000000000004">
      <c r="A6" s="11" t="s">
        <v>12</v>
      </c>
      <c r="E6" s="11" t="s">
        <v>21</v>
      </c>
      <c r="F6" s="10" t="s">
        <v>91</v>
      </c>
      <c r="H6" s="11" t="s">
        <v>26</v>
      </c>
      <c r="I6" s="10" t="s">
        <v>47</v>
      </c>
    </row>
    <row r="7" spans="1:16" x14ac:dyDescent="0.55000000000000004">
      <c r="A7" s="11" t="s">
        <v>13</v>
      </c>
      <c r="E7" s="11" t="s">
        <v>16</v>
      </c>
      <c r="F7" s="10" t="s">
        <v>57</v>
      </c>
    </row>
    <row r="8" spans="1:16" x14ac:dyDescent="0.55000000000000004">
      <c r="A8" s="11" t="s">
        <v>14</v>
      </c>
      <c r="B8" s="11">
        <v>5</v>
      </c>
    </row>
    <row r="10" spans="1:16" x14ac:dyDescent="0.55000000000000004">
      <c r="A10" s="11" t="s">
        <v>28</v>
      </c>
      <c r="B10" s="11" t="s">
        <v>29</v>
      </c>
      <c r="C10" s="11" t="s">
        <v>30</v>
      </c>
      <c r="D10" s="11" t="s">
        <v>31</v>
      </c>
      <c r="E10" s="11" t="s">
        <v>32</v>
      </c>
      <c r="F10" s="11" t="s">
        <v>33</v>
      </c>
      <c r="G10" s="11" t="s">
        <v>34</v>
      </c>
      <c r="H10" s="11" t="s">
        <v>35</v>
      </c>
      <c r="I10" s="11" t="s">
        <v>36</v>
      </c>
      <c r="J10" s="11" t="s">
        <v>37</v>
      </c>
      <c r="K10" s="11" t="s">
        <v>38</v>
      </c>
      <c r="L10" s="11" t="s">
        <v>9</v>
      </c>
      <c r="M10" s="11" t="s">
        <v>39</v>
      </c>
      <c r="N10" s="11" t="s">
        <v>40</v>
      </c>
      <c r="O10" s="11" t="s">
        <v>41</v>
      </c>
      <c r="P10" s="11" t="s">
        <v>42</v>
      </c>
    </row>
    <row r="11" spans="1:16" x14ac:dyDescent="0.55000000000000004">
      <c r="A11" s="11">
        <f>'Part A'!$C$14</f>
        <v>-100</v>
      </c>
      <c r="B11" s="11" t="str">
        <f>B1</f>
        <v>Ann's Insurance Part A</v>
      </c>
      <c r="C11" s="11">
        <v>0</v>
      </c>
      <c r="I11" s="11" t="s">
        <v>49</v>
      </c>
      <c r="J11" s="11">
        <f>'Part A'!$B$14</f>
        <v>0</v>
      </c>
      <c r="K11" s="11">
        <f>'Part A'!$B$13</f>
        <v>0</v>
      </c>
      <c r="L11" s="11" t="s">
        <v>54</v>
      </c>
      <c r="M11" s="10" t="s">
        <v>50</v>
      </c>
      <c r="O11" s="11" t="str">
        <f>'Part A'!$C$13</f>
        <v>Buy Insurance?</v>
      </c>
      <c r="P11" s="11" t="b">
        <v>0</v>
      </c>
    </row>
    <row r="12" spans="1:16" x14ac:dyDescent="0.55000000000000004">
      <c r="A12" s="11">
        <f>'Part A'!$D$12</f>
        <v>-120</v>
      </c>
      <c r="B12" s="10" t="s">
        <v>55</v>
      </c>
      <c r="C12" s="11">
        <v>0</v>
      </c>
      <c r="H12" s="11" t="s">
        <v>49</v>
      </c>
      <c r="I12" s="11" t="s">
        <v>49</v>
      </c>
      <c r="J12" s="11">
        <f>'Part A'!$C$12</f>
        <v>-120</v>
      </c>
      <c r="L12" s="11" t="s">
        <v>53</v>
      </c>
      <c r="M12" s="10" t="s">
        <v>50</v>
      </c>
      <c r="P12" s="11" t="b">
        <v>0</v>
      </c>
    </row>
    <row r="13" spans="1:16" x14ac:dyDescent="0.55000000000000004">
      <c r="A13" s="11">
        <f>'Part A'!$D$18</f>
        <v>-100</v>
      </c>
      <c r="B13" s="10" t="s">
        <v>56</v>
      </c>
      <c r="C13" s="11">
        <v>0</v>
      </c>
      <c r="I13" s="11" t="s">
        <v>49</v>
      </c>
      <c r="J13" s="11">
        <f>'Part A'!$C$18</f>
        <v>0</v>
      </c>
      <c r="L13" s="11" t="s">
        <v>60</v>
      </c>
      <c r="M13" s="10" t="s">
        <v>50</v>
      </c>
      <c r="O13" s="11" t="str">
        <f>'Part A'!$D$17</f>
        <v>Accident?</v>
      </c>
      <c r="P13" s="11" t="b">
        <v>0</v>
      </c>
    </row>
    <row r="14" spans="1:16" x14ac:dyDescent="0.55000000000000004">
      <c r="A14" s="11">
        <f>'Part A'!$E$16</f>
        <v>-10000</v>
      </c>
      <c r="B14" s="10" t="s">
        <v>55</v>
      </c>
      <c r="C14" s="11">
        <v>0</v>
      </c>
      <c r="H14" s="11" t="s">
        <v>49</v>
      </c>
      <c r="I14" s="11" t="s">
        <v>49</v>
      </c>
      <c r="J14" s="11">
        <f>'Part A'!$D$16</f>
        <v>-10000</v>
      </c>
      <c r="K14" s="11">
        <f>'Part A'!$D$15</f>
        <v>0.01</v>
      </c>
      <c r="L14" s="11" t="s">
        <v>59</v>
      </c>
      <c r="M14" s="10" t="s">
        <v>50</v>
      </c>
      <c r="P14" s="11" t="b">
        <v>0</v>
      </c>
    </row>
    <row r="15" spans="1:16" x14ac:dyDescent="0.55000000000000004">
      <c r="A15" s="11">
        <f>'Part A'!$E$20</f>
        <v>0</v>
      </c>
      <c r="B15" s="10" t="s">
        <v>56</v>
      </c>
      <c r="C15" s="11">
        <v>0</v>
      </c>
      <c r="H15" s="11" t="s">
        <v>49</v>
      </c>
      <c r="I15" s="11" t="s">
        <v>49</v>
      </c>
      <c r="J15" s="11">
        <f>'Part A'!$D$20</f>
        <v>0</v>
      </c>
      <c r="K15" s="11">
        <f>'Part A'!$D$19</f>
        <v>0.99</v>
      </c>
      <c r="L15" s="11" t="s">
        <v>59</v>
      </c>
      <c r="M15" s="10" t="s">
        <v>50</v>
      </c>
      <c r="P15" s="1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A</vt:lpstr>
      <vt:lpstr>Optimal Tree (EMV)</vt:lpstr>
      <vt:lpstr>Strategy Prob (One-way EMV)</vt:lpstr>
      <vt:lpstr>Sensitivity B5</vt:lpstr>
      <vt:lpstr>Strategy Region (2W EMV)</vt:lpstr>
      <vt:lpstr>Optimal Tree (EU)</vt:lpstr>
      <vt:lpstr>Strategy (Part A  EU)</vt:lpstr>
      <vt:lpstr>_PalUtilTempWorksheet</vt:lpstr>
      <vt:lpstr>treeCalc_1</vt:lpstr>
      <vt:lpstr>Sensitivity B5, 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skim</dc:creator>
  <cp:lastModifiedBy>sujin kim</cp:lastModifiedBy>
  <dcterms:created xsi:type="dcterms:W3CDTF">2018-09-23T10:33:16Z</dcterms:created>
  <dcterms:modified xsi:type="dcterms:W3CDTF">2020-10-13T09:53:30Z</dcterms:modified>
</cp:coreProperties>
</file>