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codeName="ThisWorkbook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xr:revisionPtr revIDLastSave="0" documentId="8_{311AFE06-D72C-4894-94AC-60736C7FB458}" xr6:coauthVersionLast="36" xr6:coauthVersionMax="36" xr10:uidLastSave="{00000000-0000-0000-0000-000000000000}"/>
  <bookViews>
    <workbookView xWindow="-108" yWindow="-108" windowWidth="23256" windowHeight="12720" firstSheet="1" activeTab="8" xr2:uid="{00000000-000D-0000-FFFF-FFFF00000000}"/>
  </bookViews>
  <sheets>
    <sheet name="sensInfo" sheetId="9" state="veryHidden" r:id="rId1"/>
    <sheet name="Exhibit A" sheetId="1" r:id="rId2"/>
    <sheet name="_PalUtilTempWorksheet" sheetId="11" state="hidden" r:id="rId3"/>
    <sheet name="treeCalc_1" sheetId="10" state="hidden" r:id="rId4"/>
    <sheet name="Optimal Tree" sheetId="12" r:id="rId5"/>
    <sheet name="Optimal Tree (2)" sheetId="13" r:id="rId6"/>
    <sheet name="Exhibit B" sheetId="19" r:id="rId7"/>
    <sheet name="Optimal Tree (3)" sheetId="21" r:id="rId8"/>
    <sheet name="Strategy B5" sheetId="23" r:id="rId9"/>
  </sheets>
  <externalReferences>
    <externalReference r:id="rId10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isadeReportWorksheetCreatedBy" localSheetId="6">"PrecisionTree"</definedName>
    <definedName name="PalisadeReportWorksheetCreatedBy" localSheetId="4">"PrecisionTree"</definedName>
    <definedName name="PalisadeReportWorksheetCreatedBy" localSheetId="5">"PrecisionTree"</definedName>
    <definedName name="PalisadeReportWorksheetCreatedBy" localSheetId="7">"PrecisionTree"</definedName>
    <definedName name="PalisadeReportWorksheetCreatedBy" localSheetId="8">"PrecisionTree"</definedName>
    <definedName name="PTree_PolicySuggestion_IncludeDecisionTable" hidden="1">FALSE</definedName>
    <definedName name="PTree_PolicySuggestion_IncludeOptimalDecisionTree" hidden="1">TRUE</definedName>
    <definedName name="PTree_PolicySuggestion_Model" hidden="1">PTreeObjectReference(PTDecisionTree_1,treeCalc_1!$A$1)</definedName>
    <definedName name="PTree_PolicySuggestion_ReportPlacement" hidden="1">0</definedName>
    <definedName name="PTree_PolicySuggestion_StartingNode" hidden="1">PTreeObjectReference(NULL,NULL)</definedName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TRUE</definedName>
    <definedName name="PTree_SensitivityAnalysis_IncludeSpiderGraph" hidden="1">TRUE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0.9</definedName>
    <definedName name="PTree_SensitivityAnalysis_Inputs_1_Minimum" hidden="1">0.3</definedName>
    <definedName name="PTree_SensitivityAnalysis_Inputs_1_OneWayAnalysis" hidden="1">1</definedName>
    <definedName name="PTree_SensitivityAnalysis_Inputs_1_Steps" hidden="1">10</definedName>
    <definedName name="PTree_SensitivityAnalysis_Inputs_1_TwoWayAnalysis" hidden="1">0</definedName>
    <definedName name="PTree_SensitivityAnalysis_Inputs_1_VariationMethod" hidden="1">2</definedName>
    <definedName name="PTree_SensitivityAnalysis_Inputs_1_VaryCell" hidden="1">'Exhibit A'!$B$5</definedName>
    <definedName name="PTree_SensitivityAnalysis_Inputs_Count" hidden="1">1</definedName>
    <definedName name="PTree_SensitivityAnalysis_Output_AlternateCellLabel" hidden="1">""</definedName>
    <definedName name="PTree_SensitivityAnalysis_Output_Model" hidden="1">PTreeObjectReference(PTDecisionTree_1,treeCalc_1!$A$1)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0</definedName>
    <definedName name="PTree_SensitivityAnalysis_UpdateDisplay" hidden="1">FALSE</definedName>
    <definedName name="PtreeOptimalTree" localSheetId="4">1</definedName>
    <definedName name="PtreeOptimalTree" localSheetId="5">1</definedName>
    <definedName name="PtreeOptimalTree" localSheetId="7">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20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9"/>
</workbook>
</file>

<file path=xl/calcChain.xml><?xml version="1.0" encoding="utf-8"?>
<calcChain xmlns="http://schemas.openxmlformats.org/spreadsheetml/2006/main">
  <c r="L1" i="10" l="1"/>
  <c r="E41" i="1" l="1"/>
  <c r="J31" i="10" s="1"/>
  <c r="E37" i="1"/>
  <c r="E31" i="1"/>
  <c r="E27" i="1"/>
  <c r="J32" i="10"/>
  <c r="J30" i="10"/>
  <c r="J29" i="10"/>
  <c r="O29" i="10"/>
  <c r="J20" i="10"/>
  <c r="O20" i="10"/>
  <c r="J28" i="10"/>
  <c r="J25" i="10"/>
  <c r="O25" i="10"/>
  <c r="J19" i="10"/>
  <c r="O19" i="10"/>
  <c r="J27" i="10"/>
  <c r="J26" i="10"/>
  <c r="E19" i="1"/>
  <c r="J24" i="10" s="1"/>
  <c r="E15" i="1"/>
  <c r="J23" i="10" s="1"/>
  <c r="J21" i="10"/>
  <c r="O21" i="10"/>
  <c r="J22" i="10"/>
  <c r="J18" i="10"/>
  <c r="O18" i="10"/>
  <c r="O12" i="10"/>
  <c r="D53" i="1"/>
  <c r="J17" i="10" s="1"/>
  <c r="D49" i="1"/>
  <c r="J16" i="10" s="1"/>
  <c r="D48" i="1"/>
  <c r="K16" i="10" s="1"/>
  <c r="J14" i="10"/>
  <c r="O14" i="10"/>
  <c r="J15" i="10"/>
  <c r="J13" i="10"/>
  <c r="O13" i="10"/>
  <c r="B25" i="1"/>
  <c r="J12" i="10" s="1"/>
  <c r="K11" i="10"/>
  <c r="J11" i="10"/>
  <c r="O11" i="10"/>
  <c r="B11" i="10"/>
  <c r="B2" i="10"/>
  <c r="B6" i="1"/>
  <c r="D52" i="1" s="1"/>
  <c r="K17" i="10" s="1"/>
  <c r="I6" i="1" l="1"/>
  <c r="H6" i="1"/>
  <c r="G6" i="1"/>
  <c r="B12" i="9"/>
  <c r="B11" i="9"/>
  <c r="H10" i="1" l="1"/>
  <c r="E26" i="1" s="1"/>
  <c r="C32" i="1"/>
  <c r="K19" i="10" s="1"/>
  <c r="I10" i="1"/>
  <c r="E36" i="1" s="1"/>
  <c r="C42" i="1"/>
  <c r="K20" i="10" s="1"/>
  <c r="G10" i="1"/>
  <c r="C20" i="1"/>
  <c r="K18" i="10" s="1"/>
  <c r="H11" i="1"/>
  <c r="E30" i="1" s="1"/>
  <c r="G11" i="1"/>
  <c r="I11" i="1"/>
  <c r="E40" i="1" s="1"/>
  <c r="K30" i="10" l="1"/>
  <c r="K31" i="10"/>
  <c r="E18" i="1"/>
  <c r="K24" i="10" s="1"/>
  <c r="K27" i="10"/>
  <c r="E14" i="1"/>
  <c r="K23" i="10" s="1"/>
  <c r="K26" i="10"/>
  <c r="C1" i="9"/>
  <c r="F2" i="10"/>
  <c r="F19" i="1"/>
  <c r="F18" i="1"/>
  <c r="F14" i="1"/>
  <c r="D21" i="1"/>
  <c r="E22" i="1"/>
  <c r="E49" i="1"/>
  <c r="B47" i="1"/>
  <c r="D57" i="1"/>
  <c r="C55" i="1"/>
  <c r="E52" i="1"/>
  <c r="D51" i="1"/>
  <c r="C25" i="1"/>
  <c r="F30" i="1"/>
  <c r="F31" i="1"/>
  <c r="E29" i="1"/>
  <c r="D28" i="1"/>
  <c r="F26" i="1"/>
  <c r="E39" i="1"/>
  <c r="F36" i="1"/>
  <c r="E17" i="1"/>
  <c r="D16" i="1"/>
  <c r="F15" i="1"/>
  <c r="D22" i="1"/>
  <c r="E23" i="1"/>
  <c r="B24" i="1"/>
  <c r="E48" i="1"/>
  <c r="D56" i="1"/>
  <c r="B54" i="1"/>
  <c r="C56" i="1"/>
  <c r="E53" i="1"/>
  <c r="C50" i="1"/>
  <c r="F27" i="1"/>
  <c r="D33" i="1"/>
  <c r="E34" i="1"/>
  <c r="E35" i="1"/>
  <c r="D34" i="1"/>
  <c r="F37" i="1"/>
  <c r="D43" i="1"/>
  <c r="E44" i="1"/>
  <c r="E45" i="1"/>
  <c r="D44" i="1"/>
  <c r="F40" i="1"/>
  <c r="F41" i="1"/>
  <c r="D38" i="1"/>
  <c r="A32" i="10" l="1"/>
  <c r="A29" i="10"/>
  <c r="A31" i="10"/>
  <c r="A20" i="10"/>
  <c r="A30" i="10"/>
  <c r="A28" i="10"/>
  <c r="A25" i="10"/>
  <c r="A27" i="10"/>
  <c r="A19" i="10"/>
  <c r="A26" i="10"/>
  <c r="A12" i="10"/>
  <c r="A14" i="10"/>
  <c r="A17" i="10"/>
  <c r="A13" i="10"/>
  <c r="A15" i="10"/>
  <c r="A11" i="10"/>
  <c r="A16" i="10"/>
  <c r="A22" i="10"/>
  <c r="A18" i="10"/>
  <c r="A23" i="10"/>
  <c r="A24" i="10"/>
  <c r="A21" i="10"/>
</calcChain>
</file>

<file path=xl/sharedStrings.xml><?xml version="1.0" encoding="utf-8"?>
<sst xmlns="http://schemas.openxmlformats.org/spreadsheetml/2006/main" count="269" uniqueCount="128">
  <si>
    <t>Total Cost of Administering Survey</t>
  </si>
  <si>
    <t>Favorable</t>
  </si>
  <si>
    <t>Neutral</t>
  </si>
  <si>
    <t>Unfavorable</t>
  </si>
  <si>
    <t>Expected Net Earnings</t>
  </si>
  <si>
    <t>Prior Prob. of Product Success</t>
  </si>
  <si>
    <t>Deciding whether to market a new product</t>
  </si>
  <si>
    <t>Prior probability of product success</t>
  </si>
  <si>
    <t>Prior probability of product failure</t>
  </si>
  <si>
    <t>Posterior probabilities</t>
  </si>
  <si>
    <t>Success</t>
  </si>
  <si>
    <t>Failure</t>
  </si>
  <si>
    <t>Probabilities indicating accuracy of survey</t>
  </si>
  <si>
    <t>Actual\survey</t>
  </si>
  <si>
    <t>Posterior probabilities of survey results</t>
  </si>
  <si>
    <t>cost of survey</t>
    <phoneticPr fontId="0" type="noConversion"/>
  </si>
  <si>
    <t>net losss</t>
    <phoneticPr fontId="0" type="noConversion"/>
  </si>
  <si>
    <t>net gain</t>
    <phoneticPr fontId="0" type="noConversion"/>
  </si>
  <si>
    <t>231A46AB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</si>
  <si>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</si>
  <si>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</si>
  <si>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</si>
  <si>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</si>
  <si>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</si>
  <si>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</si>
  <si>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</si>
  <si>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</si>
  <si>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</si>
  <si>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</si>
  <si>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</si>
  <si>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</si>
  <si>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</si>
  <si>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</si>
  <si>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</si>
  <si>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</si>
  <si>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</si>
  <si>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</si>
  <si>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</si>
  <si>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</si>
  <si>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</si>
  <si>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</si>
  <si>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</si>
  <si>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</si>
  <si>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</si>
  <si>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</si>
  <si>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</si>
  <si>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</si>
  <si>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</si>
  <si>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</si>
  <si>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</si>
  <si>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</si>
  <si>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</si>
  <si>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</si>
  <si>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</si>
  <si>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</si>
  <si>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</si>
  <si>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8.1.1</t>
  </si>
  <si>
    <t>5.0.0</t>
  </si>
  <si>
    <t>Automatic</t>
  </si>
  <si>
    <t/>
  </si>
  <si>
    <t>DEFAULT</t>
  </si>
  <si>
    <t>0</t>
  </si>
  <si>
    <t>New Product Decisions</t>
    <phoneticPr fontId="3" type="noConversion"/>
  </si>
  <si>
    <t>Do Survey?</t>
    <phoneticPr fontId="0" type="noConversion"/>
  </si>
  <si>
    <t>2,0,0,2,2,3,0,0,0</t>
    <phoneticPr fontId="3" type="noConversion"/>
  </si>
  <si>
    <t>Yes</t>
  </si>
  <si>
    <t>Yes</t>
    <phoneticPr fontId="3" type="noConversion"/>
  </si>
  <si>
    <t>No</t>
  </si>
  <si>
    <t>No</t>
    <phoneticPr fontId="3" type="noConversion"/>
  </si>
  <si>
    <t>Market Product?</t>
  </si>
  <si>
    <t>Market Product?</t>
    <phoneticPr fontId="0" type="noConversion"/>
  </si>
  <si>
    <t>4,0,0,0,3,0,0</t>
  </si>
  <si>
    <t>2,0,0,2,4,5,1,0,0</t>
    <phoneticPr fontId="3" type="noConversion"/>
  </si>
  <si>
    <t>Situation</t>
    <phoneticPr fontId="0" type="noConversion"/>
  </si>
  <si>
    <t>4,0,0,0,4,0,0</t>
  </si>
  <si>
    <t>1,0,0,2,6,7,3,0,0</t>
    <phoneticPr fontId="3" type="noConversion"/>
  </si>
  <si>
    <t>Success</t>
    <phoneticPr fontId="3" type="noConversion"/>
  </si>
  <si>
    <t>Failure</t>
    <phoneticPr fontId="3" type="noConversion"/>
  </si>
  <si>
    <t>Prediction</t>
    <phoneticPr fontId="0" type="noConversion"/>
  </si>
  <si>
    <t>1,0,0,3,8,9,10,1,0,0</t>
    <phoneticPr fontId="3" type="noConversion"/>
  </si>
  <si>
    <t>Favorable</t>
    <phoneticPr fontId="3" type="noConversion"/>
  </si>
  <si>
    <t>Neutral</t>
    <phoneticPr fontId="3" type="noConversion"/>
  </si>
  <si>
    <t>Unfavorable</t>
    <phoneticPr fontId="3" type="noConversion"/>
  </si>
  <si>
    <t>4,0,0,0,8,0,0</t>
  </si>
  <si>
    <t>2,0,0,2,11,12,2,0,0</t>
    <phoneticPr fontId="3" type="noConversion"/>
  </si>
  <si>
    <t>4,0,0,0,11,0,0</t>
  </si>
  <si>
    <t>1,0,0,2,13,14,8,0,0</t>
    <phoneticPr fontId="3" type="noConversion"/>
  </si>
  <si>
    <t>DEFAULT</t>
    <phoneticPr fontId="3" type="noConversion"/>
  </si>
  <si>
    <t>2,0,0,2,15,18,2,0,0</t>
    <phoneticPr fontId="3" type="noConversion"/>
  </si>
  <si>
    <t>1,0,0,2,16,17,9,0,0</t>
  </si>
  <si>
    <t>4,0,0,0,15,0,0</t>
  </si>
  <si>
    <t>4,0,0,0,9,0,0</t>
  </si>
  <si>
    <t>2,0,0,2,19,22,2,0,0</t>
    <phoneticPr fontId="3" type="noConversion"/>
  </si>
  <si>
    <t>1,0,0,2,20,21,10,0,0</t>
  </si>
  <si>
    <t>4,0,0,0,19,0,0</t>
  </si>
  <si>
    <t>4,0,0,0,10,0,0</t>
  </si>
  <si>
    <t>PrecisionTree Policy Suggestion - Optimal Decision Tree</t>
  </si>
  <si>
    <r>
      <t>Performed By:</t>
    </r>
    <r>
      <rPr>
        <sz val="8"/>
        <rFont val="Tahoma"/>
        <family val="2"/>
      </rPr>
      <t xml:space="preserve"> jswang97</t>
    </r>
  </si>
  <si>
    <r>
      <t>Date:</t>
    </r>
    <r>
      <rPr>
        <sz val="8"/>
        <rFont val="Tahoma"/>
        <family val="2"/>
      </rPr>
      <t xml:space="preserve"> Saturday, December 11, 2021 12:58:19 PM</t>
    </r>
  </si>
  <si>
    <r>
      <t>Model:</t>
    </r>
    <r>
      <rPr>
        <sz val="8"/>
        <rFont val="Tahoma"/>
        <family val="2"/>
      </rPr>
      <t xml:space="preserve"> Decision Tree 'New Product Decisions' in [Q2 data (1).xlsx]Exhibit A</t>
    </r>
  </si>
  <si>
    <t>Situation</t>
  </si>
  <si>
    <t>Prediction</t>
  </si>
  <si>
    <t>Do Survey?</t>
  </si>
  <si>
    <r>
      <t>Date:</t>
    </r>
    <r>
      <rPr>
        <sz val="8"/>
        <rFont val="Tahoma"/>
        <family val="2"/>
      </rPr>
      <t xml:space="preserve"> Saturday, December 11, 2021 1:12:14 PM</t>
    </r>
  </si>
  <si>
    <r>
      <t>Input:</t>
    </r>
    <r>
      <rPr>
        <sz val="8"/>
        <rFont val="Tahoma"/>
        <family val="2"/>
      </rPr>
      <t xml:space="preserve"> Prior probability of product success (B5)</t>
    </r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</si>
  <si>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</si>
  <si>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</si>
  <si>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</si>
  <si>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</si>
  <si>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</si>
  <si>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</si>
  <si>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</si>
  <si>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</si>
  <si>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</si>
  <si>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</si>
  <si>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Input</t>
  </si>
  <si>
    <t>Value</t>
  </si>
  <si>
    <t>Change (%)</t>
  </si>
  <si>
    <t>PrecisionTree Sensitivity Analysis - Strategy Region</t>
  </si>
  <si>
    <t>Strategy Region Data</t>
  </si>
  <si>
    <r>
      <t>Output:</t>
    </r>
    <r>
      <rPr>
        <sz val="8"/>
        <rFont val="Tahoma"/>
        <family val="2"/>
      </rPr>
      <t xml:space="preserve"> Decision Tree 'New Product Decisions' (Expected Value of Entire Model)</t>
    </r>
  </si>
  <si>
    <r>
      <t>Date:</t>
    </r>
    <r>
      <rPr>
        <sz val="8"/>
        <rFont val="Tahoma"/>
        <family val="2"/>
      </rPr>
      <t xml:space="preserve"> Saturday, December 11, 2021 1:23:18 PM</t>
    </r>
  </si>
  <si>
    <t>R</t>
  </si>
  <si>
    <t>&lt;NF&gt;</t>
  </si>
  <si>
    <t>0,1,1,0,-1,Exponential, 0,1,-1,0,-1,-1,.0001</t>
  </si>
  <si>
    <r>
      <t>Date:</t>
    </r>
    <r>
      <rPr>
        <sz val="8"/>
        <rFont val="Tahoma"/>
        <family val="2"/>
      </rPr>
      <t xml:space="preserve"> Saturday, December 11, 2021 1:31:43 PM</t>
    </r>
  </si>
  <si>
    <r>
      <t>Output:</t>
    </r>
    <r>
      <rPr>
        <sz val="8"/>
        <rFont val="Tahoma"/>
        <family val="2"/>
      </rPr>
      <t xml:space="preserve"> Decision Tree 'New Product Decisions' (Expected Utility of Entire Model)</t>
    </r>
  </si>
  <si>
    <r>
      <t>Date:</t>
    </r>
    <r>
      <rPr>
        <sz val="8"/>
        <rFont val="Tahoma"/>
        <family val="2"/>
      </rPr>
      <t xml:space="preserve"> Saturday, December 11, 2021 1:34:15 PM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</si>
</sst>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&gt;0.00001]0.0###%;[=0]0.0%;0.00E+00"/>
  </numFmts>
  <fonts count="15"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name val="宋体"/>
      <family val="3"/>
      <charset val="134"/>
    </font>
    <font>
      <b/>
      <sz val="8"/>
      <color rgb="FF000080"/>
      <name val="Calibri"/>
      <family val="2"/>
    </font>
    <font>
      <sz val="8"/>
      <name val="Calibri"/>
      <family val="2"/>
    </font>
    <font>
      <b/>
      <sz val="8"/>
      <color rgb="FF008000"/>
      <name val="Calibri"/>
      <family val="2"/>
    </font>
    <font>
      <sz val="8"/>
      <color rgb="FF008000"/>
      <name val="Calibri"/>
      <family val="2"/>
    </font>
    <font>
      <b/>
      <sz val="8"/>
      <color rgb="FF800000"/>
      <name val="Calibri"/>
      <family val="2"/>
    </font>
    <font>
      <sz val="8"/>
      <color rgb="FF800000"/>
      <name val="Calibri"/>
      <family val="2"/>
    </font>
    <font>
      <sz val="8"/>
      <name val="Tahoma"/>
      <family val="2"/>
    </font>
    <font>
      <b/>
      <sz val="14"/>
      <name val="Tahoma"/>
      <family val="2"/>
    </font>
    <font>
      <b/>
      <sz val="8"/>
      <name val="Tahoma"/>
      <family val="2"/>
    </font>
    <font>
      <b/>
      <sz val="10"/>
      <name val="Calibri"/>
      <family val="2"/>
    </font>
    <font>
      <b/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1" fillId="0" borderId="0" xfId="0" applyFont="1" applyFill="1" applyBorder="1"/>
    <xf numFmtId="4" fontId="1" fillId="2" borderId="0" xfId="0" applyNumberFormat="1" applyFont="1" applyFill="1" applyBorder="1"/>
    <xf numFmtId="4" fontId="1" fillId="0" borderId="0" xfId="0" applyNumberFormat="1" applyFont="1" applyFill="1" applyBorder="1"/>
    <xf numFmtId="0" fontId="0" fillId="0" borderId="0" xfId="0" applyFont="1"/>
    <xf numFmtId="0" fontId="0" fillId="0" borderId="0" xfId="0" applyFont="1" applyAlignment="1">
      <alignment horizontal="right"/>
    </xf>
    <xf numFmtId="2" fontId="0" fillId="3" borderId="0" xfId="0" applyNumberFormat="1" applyFont="1" applyFill="1"/>
    <xf numFmtId="0" fontId="0" fillId="0" borderId="0" xfId="0" applyAlignment="1">
      <alignment horizontal="right"/>
    </xf>
    <xf numFmtId="2" fontId="0" fillId="0" borderId="0" xfId="0" applyNumberFormat="1" applyFont="1" applyFill="1"/>
    <xf numFmtId="164" fontId="1" fillId="4" borderId="0" xfId="0" applyNumberFormat="1" applyFont="1" applyFill="1"/>
    <xf numFmtId="164" fontId="0" fillId="4" borderId="0" xfId="0" applyNumberFormat="1" applyFont="1" applyFill="1"/>
    <xf numFmtId="2" fontId="0" fillId="4" borderId="0" xfId="0" applyNumberFormat="1" applyFont="1" applyFill="1"/>
    <xf numFmtId="0" fontId="2" fillId="0" borderId="0" xfId="0" applyFont="1" applyFill="1"/>
    <xf numFmtId="0" fontId="1" fillId="0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5" fontId="5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5" borderId="0" xfId="0" applyFont="1" applyFill="1" applyBorder="1"/>
    <xf numFmtId="0" fontId="10" fillId="5" borderId="0" xfId="0" applyFont="1" applyFill="1" applyBorder="1"/>
    <xf numFmtId="0" fontId="10" fillId="5" borderId="2" xfId="0" applyFont="1" applyFill="1" applyBorder="1"/>
    <xf numFmtId="0" fontId="11" fillId="5" borderId="0" xfId="0" quotePrefix="1" applyFont="1" applyFill="1" applyBorder="1"/>
    <xf numFmtId="0" fontId="12" fillId="5" borderId="0" xfId="0" applyFont="1" applyFill="1" applyBorder="1"/>
    <xf numFmtId="0" fontId="12" fillId="5" borderId="2" xfId="0" applyFont="1" applyFill="1" applyBorder="1"/>
    <xf numFmtId="0" fontId="13" fillId="6" borderId="5" xfId="0" quotePrefix="1" applyNumberFormat="1" applyFont="1" applyFill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4" fillId="0" borderId="1" xfId="0" applyNumberFormat="1" applyFont="1" applyBorder="1" applyAlignment="1">
      <alignment horizontal="center"/>
    </xf>
    <xf numFmtId="0" fontId="14" fillId="0" borderId="10" xfId="0" applyNumberFormat="1" applyFont="1" applyBorder="1" applyAlignment="1">
      <alignment horizontal="center"/>
    </xf>
    <xf numFmtId="0" fontId="14" fillId="0" borderId="11" xfId="0" applyNumberFormat="1" applyFont="1" applyBorder="1" applyAlignment="1">
      <alignment horizontal="left"/>
    </xf>
    <xf numFmtId="0" fontId="14" fillId="0" borderId="12" xfId="0" applyNumberFormat="1" applyFont="1" applyBorder="1" applyAlignment="1">
      <alignment horizontal="left"/>
    </xf>
    <xf numFmtId="0" fontId="14" fillId="0" borderId="13" xfId="0" applyNumberFormat="1" applyFont="1" applyBorder="1" applyAlignment="1">
      <alignment horizontal="center" vertical="top"/>
    </xf>
    <xf numFmtId="0" fontId="14" fillId="0" borderId="14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8" xfId="0" applyNumberFormat="1" applyFont="1" applyBorder="1" applyAlignment="1">
      <alignment horizontal="right" vertical="top"/>
    </xf>
    <xf numFmtId="0" fontId="14" fillId="0" borderId="15" xfId="0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right" vertical="top"/>
    </xf>
    <xf numFmtId="4" fontId="5" fillId="0" borderId="8" xfId="0" applyNumberFormat="1" applyFont="1" applyBorder="1" applyAlignment="1">
      <alignment horizontal="right" vertical="top"/>
    </xf>
    <xf numFmtId="0" fontId="14" fillId="0" borderId="16" xfId="0" applyNumberFormat="1" applyFont="1" applyBorder="1" applyAlignment="1">
      <alignment horizontal="center"/>
    </xf>
    <xf numFmtId="0" fontId="14" fillId="0" borderId="17" xfId="0" applyNumberFormat="1" applyFont="1" applyBorder="1" applyAlignment="1">
      <alignment horizontal="center"/>
    </xf>
    <xf numFmtId="10" fontId="5" fillId="0" borderId="18" xfId="0" applyNumberFormat="1" applyFont="1" applyBorder="1" applyAlignment="1">
      <alignment horizontal="right" vertical="top"/>
    </xf>
    <xf numFmtId="10" fontId="5" fillId="0" borderId="19" xfId="0" applyNumberFormat="1" applyFont="1" applyBorder="1" applyAlignment="1">
      <alignment horizontal="right" vertical="top"/>
    </xf>
    <xf numFmtId="0" fontId="14" fillId="0" borderId="2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10" fontId="5" fillId="0" borderId="3" xfId="0" applyNumberFormat="1" applyFont="1" applyBorder="1" applyAlignment="1">
      <alignment horizontal="right" vertical="top"/>
    </xf>
    <xf numFmtId="10" fontId="5" fillId="0" borderId="9" xfId="0" applyNumberFormat="1" applyFont="1" applyBorder="1" applyAlignment="1">
      <alignment horizontal="right" vertical="top"/>
    </xf>
  </cellXfs>
  <cellStyles count="1">
    <cellStyle name="Normal" xfId="0" builtinId="0" customBuiltin="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'New Product Decisions'</a:t>
            </a:r>
            <a:r>
              <a:rPr lang="en-US" sz="800" b="0"/>
              <a:t>
Expected Value of Node 'Do Survey?' (B47)
With Variation of Prior probability of product success (B5)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83876168224299064"/>
          <c:h val="0.7252565771113656"/>
        </c:manualLayout>
      </c:layout>
      <c:scatterChart>
        <c:scatterStyle val="lineMarker"/>
        <c:varyColors val="0"/>
        <c:ser>
          <c:idx val="0"/>
          <c:order val="0"/>
          <c:tx>
            <c:v>Yes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'Exhibit B'!$C$32:$C$41</c:f>
              <c:numCache>
                <c:formatCode>#,##0.00</c:formatCode>
                <c:ptCount val="10"/>
                <c:pt idx="0">
                  <c:v>0.3</c:v>
                </c:pt>
                <c:pt idx="1">
                  <c:v>0.36666666666666664</c:v>
                </c:pt>
                <c:pt idx="2">
                  <c:v>0.43333333333333335</c:v>
                </c:pt>
                <c:pt idx="3">
                  <c:v>0.5</c:v>
                </c:pt>
                <c:pt idx="4">
                  <c:v>0.56666666666666665</c:v>
                </c:pt>
                <c:pt idx="5">
                  <c:v>0.6333333333333333</c:v>
                </c:pt>
                <c:pt idx="6">
                  <c:v>0.7</c:v>
                </c:pt>
                <c:pt idx="7">
                  <c:v>0.76666666666666672</c:v>
                </c:pt>
                <c:pt idx="8">
                  <c:v>0.83333333333333337</c:v>
                </c:pt>
                <c:pt idx="9">
                  <c:v>0.9</c:v>
                </c:pt>
              </c:numCache>
            </c:numRef>
          </c:xVal>
          <c:yVal>
            <c:numRef>
              <c:f>'Exhibit B'!$E$32:$E$41</c:f>
              <c:numCache>
                <c:formatCode>General</c:formatCode>
                <c:ptCount val="10"/>
                <c:pt idx="0">
                  <c:v>93000.000000000044</c:v>
                </c:pt>
                <c:pt idx="1">
                  <c:v>146999.99999999994</c:v>
                </c:pt>
                <c:pt idx="2">
                  <c:v>200999.99999999997</c:v>
                </c:pt>
                <c:pt idx="3">
                  <c:v>254999.99999999997</c:v>
                </c:pt>
                <c:pt idx="4">
                  <c:v>309000.00000000006</c:v>
                </c:pt>
                <c:pt idx="5">
                  <c:v>362999.99999999994</c:v>
                </c:pt>
                <c:pt idx="6">
                  <c:v>417000.00000000006</c:v>
                </c:pt>
                <c:pt idx="7">
                  <c:v>471000</c:v>
                </c:pt>
                <c:pt idx="8">
                  <c:v>535000</c:v>
                </c:pt>
                <c:pt idx="9">
                  <c:v>615000.00000000012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2-4A4C-821F-9E475205F098}"/>
            </c:ext>
          </c:extLst>
        </c:ser>
        <c:ser>
          <c:idx val="1"/>
          <c:order val="1"/>
          <c:tx>
            <c:v>No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'Exhibit B'!$C$32:$C$41</c:f>
              <c:numCache>
                <c:formatCode>#,##0.00</c:formatCode>
                <c:ptCount val="10"/>
                <c:pt idx="0">
                  <c:v>0.3</c:v>
                </c:pt>
                <c:pt idx="1">
                  <c:v>0.36666666666666664</c:v>
                </c:pt>
                <c:pt idx="2">
                  <c:v>0.43333333333333335</c:v>
                </c:pt>
                <c:pt idx="3">
                  <c:v>0.5</c:v>
                </c:pt>
                <c:pt idx="4">
                  <c:v>0.56666666666666665</c:v>
                </c:pt>
                <c:pt idx="5">
                  <c:v>0.6333333333333333</c:v>
                </c:pt>
                <c:pt idx="6">
                  <c:v>0.7</c:v>
                </c:pt>
                <c:pt idx="7">
                  <c:v>0.76666666666666672</c:v>
                </c:pt>
                <c:pt idx="8">
                  <c:v>0.83333333333333337</c:v>
                </c:pt>
                <c:pt idx="9">
                  <c:v>0.9</c:v>
                </c:pt>
              </c:numCache>
            </c:numRef>
          </c:xVal>
          <c:yVal>
            <c:numRef>
              <c:f>'Exhibit B'!$G$32:$G$41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70000</c:v>
                </c:pt>
                <c:pt idx="3">
                  <c:v>150000</c:v>
                </c:pt>
                <c:pt idx="4">
                  <c:v>230000</c:v>
                </c:pt>
                <c:pt idx="5">
                  <c:v>310000</c:v>
                </c:pt>
                <c:pt idx="6">
                  <c:v>390000</c:v>
                </c:pt>
                <c:pt idx="7">
                  <c:v>470000</c:v>
                </c:pt>
                <c:pt idx="8">
                  <c:v>550000</c:v>
                </c:pt>
                <c:pt idx="9">
                  <c:v>630000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2-4A4C-821F-9E475205F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10447"/>
        <c:axId val="382300447"/>
      </c:scatterChart>
      <c:valAx>
        <c:axId val="2133810447"/>
        <c:scaling>
          <c:orientation val="minMax"/>
          <c:max val="1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Prior probability of product success (B5)</a:t>
                </a:r>
              </a:p>
            </c:rich>
          </c:tx>
          <c:layout>
            <c:manualLayout>
              <c:xMode val="edge"/>
              <c:yMode val="edge"/>
              <c:x val="0.28616822429906541"/>
              <c:y val="0.92128175101000731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382300447"/>
        <c:crossesAt val="-1.0000000000000001E+300"/>
        <c:crossBetween val="midCat"/>
        <c:majorUnit val="0.1"/>
      </c:valAx>
      <c:valAx>
        <c:axId val="382300447"/>
        <c:scaling>
          <c:orientation val="minMax"/>
          <c:max val="700000"/>
          <c:min val="-1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133810447"/>
        <c:crossesAt val="-1.0000000000000001E+300"/>
        <c:crossBetween val="midCat"/>
        <c:majorUnit val="100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'New Product Decisions'</a:t>
            </a:r>
            <a:r>
              <a:rPr lang="en-US" sz="800" b="0"/>
              <a:t>
Expected Utility of Node 'Do Survey?' (B47)
With Variation of Prior probability of product success (B5)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83876168224299064"/>
          <c:h val="0.7252565771113656"/>
        </c:manualLayout>
      </c:layout>
      <c:scatterChart>
        <c:scatterStyle val="lineMarker"/>
        <c:varyColors val="0"/>
        <c:ser>
          <c:idx val="0"/>
          <c:order val="0"/>
          <c:tx>
            <c:v>Yes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B5'!$C$32:$C$41</c:f>
              <c:numCache>
                <c:formatCode>#,##0.00</c:formatCode>
                <c:ptCount val="10"/>
                <c:pt idx="0">
                  <c:v>0.3</c:v>
                </c:pt>
                <c:pt idx="1">
                  <c:v>0.36666666666666664</c:v>
                </c:pt>
                <c:pt idx="2">
                  <c:v>0.43333333333333335</c:v>
                </c:pt>
                <c:pt idx="3">
                  <c:v>0.5</c:v>
                </c:pt>
                <c:pt idx="4">
                  <c:v>0.56666666666666665</c:v>
                </c:pt>
                <c:pt idx="5">
                  <c:v>0.6333333333333333</c:v>
                </c:pt>
                <c:pt idx="6">
                  <c:v>0.7</c:v>
                </c:pt>
                <c:pt idx="7">
                  <c:v>0.76666666666666672</c:v>
                </c:pt>
                <c:pt idx="8">
                  <c:v>0.83333333333333337</c:v>
                </c:pt>
                <c:pt idx="9">
                  <c:v>0.9</c:v>
                </c:pt>
              </c:numCache>
            </c:numRef>
          </c:xVal>
          <c:yVal>
            <c:numRef>
              <c:f>'Strategy B5'!$E$32:$E$41</c:f>
              <c:numCache>
                <c:formatCode>General</c:formatCode>
                <c:ptCount val="10"/>
                <c:pt idx="0">
                  <c:v>8.3568697680021717E-3</c:v>
                </c:pt>
                <c:pt idx="1">
                  <c:v>5.0405062676436109E-2</c:v>
                </c:pt>
                <c:pt idx="2">
                  <c:v>9.2453255584870095E-2</c:v>
                </c:pt>
                <c:pt idx="3">
                  <c:v>0.13450144849330409</c:v>
                </c:pt>
                <c:pt idx="4">
                  <c:v>0.18228817724118362</c:v>
                </c:pt>
                <c:pt idx="5">
                  <c:v>0.2604010130404778</c:v>
                </c:pt>
                <c:pt idx="6">
                  <c:v>0.33851384883977226</c:v>
                </c:pt>
                <c:pt idx="7">
                  <c:v>0.4166266846390666</c:v>
                </c:pt>
                <c:pt idx="8">
                  <c:v>0.49473952043836095</c:v>
                </c:pt>
                <c:pt idx="9">
                  <c:v>0.5728523562376554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B-40EF-986A-5E76FF5B4B3A}"/>
            </c:ext>
          </c:extLst>
        </c:ser>
        <c:ser>
          <c:idx val="1"/>
          <c:order val="1"/>
          <c:tx>
            <c:v>No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B5'!$C$32:$C$41</c:f>
              <c:numCache>
                <c:formatCode>#,##0.00</c:formatCode>
                <c:ptCount val="10"/>
                <c:pt idx="0">
                  <c:v>0.3</c:v>
                </c:pt>
                <c:pt idx="1">
                  <c:v>0.36666666666666664</c:v>
                </c:pt>
                <c:pt idx="2">
                  <c:v>0.43333333333333335</c:v>
                </c:pt>
                <c:pt idx="3">
                  <c:v>0.5</c:v>
                </c:pt>
                <c:pt idx="4">
                  <c:v>0.56666666666666665</c:v>
                </c:pt>
                <c:pt idx="5">
                  <c:v>0.6333333333333333</c:v>
                </c:pt>
                <c:pt idx="6">
                  <c:v>0.7</c:v>
                </c:pt>
                <c:pt idx="7">
                  <c:v>0.76666666666666672</c:v>
                </c:pt>
                <c:pt idx="8">
                  <c:v>0.83333333333333337</c:v>
                </c:pt>
                <c:pt idx="9">
                  <c:v>0.9</c:v>
                </c:pt>
              </c:numCache>
            </c:numRef>
          </c:xVal>
          <c:yVal>
            <c:numRef>
              <c:f>'Strategy B5'!$G$32:$G$41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0.10592795454901416</c:v>
                </c:pt>
                <c:pt idx="7">
                  <c:v>0.25502615128291561</c:v>
                </c:pt>
                <c:pt idx="8">
                  <c:v>0.4041243480168169</c:v>
                </c:pt>
                <c:pt idx="9">
                  <c:v>0.55322254475071819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B-40EF-986A-5E76FF5B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00991"/>
        <c:axId val="382752383"/>
      </c:scatterChart>
      <c:valAx>
        <c:axId val="148900991"/>
        <c:scaling>
          <c:orientation val="minMax"/>
          <c:max val="1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Prior probability of product success (B5)</a:t>
                </a:r>
              </a:p>
            </c:rich>
          </c:tx>
          <c:layout>
            <c:manualLayout>
              <c:xMode val="edge"/>
              <c:yMode val="edge"/>
              <c:x val="0.28616822429906541"/>
              <c:y val="0.92128175101000731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382752383"/>
        <c:crossesAt val="-1.0000000000000001E+300"/>
        <c:crossBetween val="midCat"/>
        <c:majorUnit val="0.1"/>
      </c:valAx>
      <c:valAx>
        <c:axId val="382752383"/>
        <c:scaling>
          <c:orientation val="minMax"/>
          <c:max val="0.6"/>
          <c:min val="-0.1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Utility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48900991"/>
        <c:crossesAt val="-1.0000000000000001E+300"/>
        <c:crossBetween val="midCat"/>
        <c:majorUnit val="9.9999999999999992E-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238887</xdr:colOff>
      <xdr:row>43</xdr:row>
      <xdr:rowOff>177800</xdr:rowOff>
    </xdr:from>
    <xdr:to>
      <xdr:col>4</xdr:col>
      <xdr:colOff>127</xdr:colOff>
      <xdr:row>43</xdr:row>
      <xdr:rowOff>177800</xdr:rowOff>
    </xdr:to>
    <xdr:cxnSp macro="_xll.PtreeEvent_ObjectClick">
      <xdr:nvCxnSpPr>
        <xdr:cNvPr id="126" name="PTObj_DBranchHLine_1_22">
          <a:extLst>
            <a:ext uri="{FF2B5EF4-FFF2-40B4-BE49-F238E27FC236}">
              <a16:creationId xmlns:a16="http://schemas.microsoft.com/office/drawing/2014/main" id="{019829BD-4C1D-456D-93EA-7CCB0C39B87C}"/>
            </a:ext>
          </a:extLst>
        </xdr:cNvPr>
        <xdr:cNvCxnSpPr/>
      </xdr:nvCxnSpPr>
      <xdr:spPr bwMode="auto">
        <a:xfrm>
          <a:off x="5649087" y="804164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86487</xdr:colOff>
      <xdr:row>41</xdr:row>
      <xdr:rowOff>172720</xdr:rowOff>
    </xdr:from>
    <xdr:to>
      <xdr:col>3</xdr:col>
      <xdr:colOff>238887</xdr:colOff>
      <xdr:row>43</xdr:row>
      <xdr:rowOff>177800</xdr:rowOff>
    </xdr:to>
    <xdr:cxnSp macro="_xll.PtreeEvent_ObjectClick">
      <xdr:nvCxnSpPr>
        <xdr:cNvPr id="125" name="PTObj_DBranchDLine_1_22">
          <a:extLst>
            <a:ext uri="{FF2B5EF4-FFF2-40B4-BE49-F238E27FC236}">
              <a16:creationId xmlns:a16="http://schemas.microsoft.com/office/drawing/2014/main" id="{3C12A522-02DF-42B8-BA42-85590B0BCB5A}"/>
            </a:ext>
          </a:extLst>
        </xdr:cNvPr>
        <xdr:cNvCxnSpPr/>
      </xdr:nvCxnSpPr>
      <xdr:spPr bwMode="auto">
        <a:xfrm>
          <a:off x="5496687" y="7670800"/>
          <a:ext cx="152400" cy="3708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238887</xdr:colOff>
      <xdr:row>39</xdr:row>
      <xdr:rowOff>177800</xdr:rowOff>
    </xdr:from>
    <xdr:to>
      <xdr:col>5</xdr:col>
      <xdr:colOff>127</xdr:colOff>
      <xdr:row>39</xdr:row>
      <xdr:rowOff>177800</xdr:rowOff>
    </xdr:to>
    <xdr:cxnSp macro="_xll.PtreeEvent_ObjectClick">
      <xdr:nvCxnSpPr>
        <xdr:cNvPr id="122" name="PTObj_DBranchHLine_1_21">
          <a:extLst>
            <a:ext uri="{FF2B5EF4-FFF2-40B4-BE49-F238E27FC236}">
              <a16:creationId xmlns:a16="http://schemas.microsoft.com/office/drawing/2014/main" id="{040095CA-DD8F-4142-B3A8-A55AB198A455}"/>
            </a:ext>
          </a:extLst>
        </xdr:cNvPr>
        <xdr:cNvCxnSpPr/>
      </xdr:nvCxnSpPr>
      <xdr:spPr bwMode="auto">
        <a:xfrm>
          <a:off x="7180707" y="7310120"/>
          <a:ext cx="12852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86487</xdr:colOff>
      <xdr:row>37</xdr:row>
      <xdr:rowOff>172720</xdr:rowOff>
    </xdr:from>
    <xdr:to>
      <xdr:col>4</xdr:col>
      <xdr:colOff>238887</xdr:colOff>
      <xdr:row>39</xdr:row>
      <xdr:rowOff>177800</xdr:rowOff>
    </xdr:to>
    <xdr:cxnSp macro="_xll.PtreeEvent_ObjectClick">
      <xdr:nvCxnSpPr>
        <xdr:cNvPr id="121" name="PTObj_DBranchDLine_1_21">
          <a:extLst>
            <a:ext uri="{FF2B5EF4-FFF2-40B4-BE49-F238E27FC236}">
              <a16:creationId xmlns:a16="http://schemas.microsoft.com/office/drawing/2014/main" id="{AD145250-A736-4279-B3D4-245BBDF20D19}"/>
            </a:ext>
          </a:extLst>
        </xdr:cNvPr>
        <xdr:cNvCxnSpPr/>
      </xdr:nvCxnSpPr>
      <xdr:spPr bwMode="auto">
        <a:xfrm>
          <a:off x="7028307" y="6939280"/>
          <a:ext cx="152400" cy="3708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238887</xdr:colOff>
      <xdr:row>35</xdr:row>
      <xdr:rowOff>177800</xdr:rowOff>
    </xdr:from>
    <xdr:to>
      <xdr:col>5</xdr:col>
      <xdr:colOff>127</xdr:colOff>
      <xdr:row>35</xdr:row>
      <xdr:rowOff>177800</xdr:rowOff>
    </xdr:to>
    <xdr:cxnSp macro="_xll.PtreeEvent_ObjectClick">
      <xdr:nvCxnSpPr>
        <xdr:cNvPr id="118" name="PTObj_DBranchHLine_1_20">
          <a:extLst>
            <a:ext uri="{FF2B5EF4-FFF2-40B4-BE49-F238E27FC236}">
              <a16:creationId xmlns:a16="http://schemas.microsoft.com/office/drawing/2014/main" id="{7B70CEA6-ED10-4F24-A2F6-D1B0817070EA}"/>
            </a:ext>
          </a:extLst>
        </xdr:cNvPr>
        <xdr:cNvCxnSpPr/>
      </xdr:nvCxnSpPr>
      <xdr:spPr bwMode="auto">
        <a:xfrm>
          <a:off x="7180707" y="6578600"/>
          <a:ext cx="12852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86487</xdr:colOff>
      <xdr:row>35</xdr:row>
      <xdr:rowOff>177800</xdr:rowOff>
    </xdr:from>
    <xdr:to>
      <xdr:col>4</xdr:col>
      <xdr:colOff>238887</xdr:colOff>
      <xdr:row>37</xdr:row>
      <xdr:rowOff>172720</xdr:rowOff>
    </xdr:to>
    <xdr:cxnSp macro="_xll.PtreeEvent_ObjectClick">
      <xdr:nvCxnSpPr>
        <xdr:cNvPr id="117" name="PTObj_DBranchDLine_1_20">
          <a:extLst>
            <a:ext uri="{FF2B5EF4-FFF2-40B4-BE49-F238E27FC236}">
              <a16:creationId xmlns:a16="http://schemas.microsoft.com/office/drawing/2014/main" id="{9BE5D2E3-7FE2-415A-AAA3-14379EDC7CA9}"/>
            </a:ext>
          </a:extLst>
        </xdr:cNvPr>
        <xdr:cNvCxnSpPr/>
      </xdr:nvCxnSpPr>
      <xdr:spPr bwMode="auto">
        <a:xfrm flipV="1">
          <a:off x="7028307" y="6578600"/>
          <a:ext cx="152400" cy="3606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238887</xdr:colOff>
      <xdr:row>37</xdr:row>
      <xdr:rowOff>177800</xdr:rowOff>
    </xdr:from>
    <xdr:to>
      <xdr:col>4</xdr:col>
      <xdr:colOff>127</xdr:colOff>
      <xdr:row>37</xdr:row>
      <xdr:rowOff>177800</xdr:rowOff>
    </xdr:to>
    <xdr:cxnSp macro="_xll.PtreeEvent_ObjectClick">
      <xdr:nvCxnSpPr>
        <xdr:cNvPr id="114" name="PTObj_DBranchHLine_1_19">
          <a:extLst>
            <a:ext uri="{FF2B5EF4-FFF2-40B4-BE49-F238E27FC236}">
              <a16:creationId xmlns:a16="http://schemas.microsoft.com/office/drawing/2014/main" id="{44E8A1EC-8EC7-4093-A7F7-5711CCE56F11}"/>
            </a:ext>
          </a:extLst>
        </xdr:cNvPr>
        <xdr:cNvCxnSpPr/>
      </xdr:nvCxnSpPr>
      <xdr:spPr bwMode="auto">
        <a:xfrm>
          <a:off x="5649087" y="694436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86487</xdr:colOff>
      <xdr:row>37</xdr:row>
      <xdr:rowOff>177800</xdr:rowOff>
    </xdr:from>
    <xdr:to>
      <xdr:col>3</xdr:col>
      <xdr:colOff>238887</xdr:colOff>
      <xdr:row>41</xdr:row>
      <xdr:rowOff>172720</xdr:rowOff>
    </xdr:to>
    <xdr:cxnSp macro="_xll.PtreeEvent_ObjectClick">
      <xdr:nvCxnSpPr>
        <xdr:cNvPr id="113" name="PTObj_DBranchDLine_1_19">
          <a:extLst>
            <a:ext uri="{FF2B5EF4-FFF2-40B4-BE49-F238E27FC236}">
              <a16:creationId xmlns:a16="http://schemas.microsoft.com/office/drawing/2014/main" id="{39E80C49-3506-41CD-A12C-F24DE225F4A6}"/>
            </a:ext>
          </a:extLst>
        </xdr:cNvPr>
        <xdr:cNvCxnSpPr/>
      </xdr:nvCxnSpPr>
      <xdr:spPr bwMode="auto">
        <a:xfrm flipV="1">
          <a:off x="5496687" y="6944360"/>
          <a:ext cx="152400" cy="7264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238887</xdr:colOff>
      <xdr:row>41</xdr:row>
      <xdr:rowOff>177800</xdr:rowOff>
    </xdr:from>
    <xdr:to>
      <xdr:col>3</xdr:col>
      <xdr:colOff>127</xdr:colOff>
      <xdr:row>41</xdr:row>
      <xdr:rowOff>177800</xdr:rowOff>
    </xdr:to>
    <xdr:cxnSp macro="_xll.PtreeEvent_ObjectClick">
      <xdr:nvCxnSpPr>
        <xdr:cNvPr id="110" name="PTObj_DBranchHLine_1_10">
          <a:extLst>
            <a:ext uri="{FF2B5EF4-FFF2-40B4-BE49-F238E27FC236}">
              <a16:creationId xmlns:a16="http://schemas.microsoft.com/office/drawing/2014/main" id="{162B6ED5-10B9-472B-AA68-8D6BE76C14D1}"/>
            </a:ext>
          </a:extLst>
        </xdr:cNvPr>
        <xdr:cNvCxnSpPr/>
      </xdr:nvCxnSpPr>
      <xdr:spPr bwMode="auto">
        <a:xfrm>
          <a:off x="4117467" y="767588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86487</xdr:colOff>
      <xdr:row>23</xdr:row>
      <xdr:rowOff>172720</xdr:rowOff>
    </xdr:from>
    <xdr:to>
      <xdr:col>2</xdr:col>
      <xdr:colOff>238887</xdr:colOff>
      <xdr:row>41</xdr:row>
      <xdr:rowOff>177800</xdr:rowOff>
    </xdr:to>
    <xdr:cxnSp macro="_xll.PtreeEvent_ObjectClick">
      <xdr:nvCxnSpPr>
        <xdr:cNvPr id="109" name="PTObj_DBranchDLine_1_10">
          <a:extLst>
            <a:ext uri="{FF2B5EF4-FFF2-40B4-BE49-F238E27FC236}">
              <a16:creationId xmlns:a16="http://schemas.microsoft.com/office/drawing/2014/main" id="{A3C60EBF-EAAF-4814-86BA-BCD5056B1557}"/>
            </a:ext>
          </a:extLst>
        </xdr:cNvPr>
        <xdr:cNvCxnSpPr/>
      </xdr:nvCxnSpPr>
      <xdr:spPr bwMode="auto">
        <a:xfrm>
          <a:off x="3965067" y="4378960"/>
          <a:ext cx="152400" cy="329692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238887</xdr:colOff>
      <xdr:row>33</xdr:row>
      <xdr:rowOff>177800</xdr:rowOff>
    </xdr:from>
    <xdr:to>
      <xdr:col>4</xdr:col>
      <xdr:colOff>127</xdr:colOff>
      <xdr:row>33</xdr:row>
      <xdr:rowOff>177800</xdr:rowOff>
    </xdr:to>
    <xdr:cxnSp macro="_xll.PtreeEvent_ObjectClick">
      <xdr:nvCxnSpPr>
        <xdr:cNvPr id="102" name="PTObj_DBranchHLine_1_18">
          <a:extLst>
            <a:ext uri="{FF2B5EF4-FFF2-40B4-BE49-F238E27FC236}">
              <a16:creationId xmlns:a16="http://schemas.microsoft.com/office/drawing/2014/main" id="{53513D28-D2FB-4615-8229-DCD2160F7670}"/>
            </a:ext>
          </a:extLst>
        </xdr:cNvPr>
        <xdr:cNvCxnSpPr/>
      </xdr:nvCxnSpPr>
      <xdr:spPr bwMode="auto">
        <a:xfrm>
          <a:off x="5649087" y="621284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86487</xdr:colOff>
      <xdr:row>31</xdr:row>
      <xdr:rowOff>172720</xdr:rowOff>
    </xdr:from>
    <xdr:to>
      <xdr:col>3</xdr:col>
      <xdr:colOff>238887</xdr:colOff>
      <xdr:row>33</xdr:row>
      <xdr:rowOff>177800</xdr:rowOff>
    </xdr:to>
    <xdr:cxnSp macro="_xll.PtreeEvent_ObjectClick">
      <xdr:nvCxnSpPr>
        <xdr:cNvPr id="101" name="PTObj_DBranchDLine_1_18">
          <a:extLst>
            <a:ext uri="{FF2B5EF4-FFF2-40B4-BE49-F238E27FC236}">
              <a16:creationId xmlns:a16="http://schemas.microsoft.com/office/drawing/2014/main" id="{8A66F368-ACFA-4DF0-93E7-07669C54F758}"/>
            </a:ext>
          </a:extLst>
        </xdr:cNvPr>
        <xdr:cNvCxnSpPr/>
      </xdr:nvCxnSpPr>
      <xdr:spPr bwMode="auto">
        <a:xfrm>
          <a:off x="5496687" y="5842000"/>
          <a:ext cx="152400" cy="3708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238887</xdr:colOff>
      <xdr:row>29</xdr:row>
      <xdr:rowOff>177800</xdr:rowOff>
    </xdr:from>
    <xdr:to>
      <xdr:col>5</xdr:col>
      <xdr:colOff>127</xdr:colOff>
      <xdr:row>29</xdr:row>
      <xdr:rowOff>177800</xdr:rowOff>
    </xdr:to>
    <xdr:cxnSp macro="_xll.PtreeEvent_ObjectClick">
      <xdr:nvCxnSpPr>
        <xdr:cNvPr id="98" name="PTObj_DBranchHLine_1_17">
          <a:extLst>
            <a:ext uri="{FF2B5EF4-FFF2-40B4-BE49-F238E27FC236}">
              <a16:creationId xmlns:a16="http://schemas.microsoft.com/office/drawing/2014/main" id="{48CF020E-380A-4401-B68A-04B6790C6069}"/>
            </a:ext>
          </a:extLst>
        </xdr:cNvPr>
        <xdr:cNvCxnSpPr/>
      </xdr:nvCxnSpPr>
      <xdr:spPr bwMode="auto">
        <a:xfrm>
          <a:off x="7180707" y="5481320"/>
          <a:ext cx="12852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86487</xdr:colOff>
      <xdr:row>27</xdr:row>
      <xdr:rowOff>172720</xdr:rowOff>
    </xdr:from>
    <xdr:to>
      <xdr:col>4</xdr:col>
      <xdr:colOff>238887</xdr:colOff>
      <xdr:row>29</xdr:row>
      <xdr:rowOff>177800</xdr:rowOff>
    </xdr:to>
    <xdr:cxnSp macro="_xll.PtreeEvent_ObjectClick">
      <xdr:nvCxnSpPr>
        <xdr:cNvPr id="97" name="PTObj_DBranchDLine_1_17">
          <a:extLst>
            <a:ext uri="{FF2B5EF4-FFF2-40B4-BE49-F238E27FC236}">
              <a16:creationId xmlns:a16="http://schemas.microsoft.com/office/drawing/2014/main" id="{2A8E59D9-EA03-4425-9540-B78D11C06C90}"/>
            </a:ext>
          </a:extLst>
        </xdr:cNvPr>
        <xdr:cNvCxnSpPr/>
      </xdr:nvCxnSpPr>
      <xdr:spPr bwMode="auto">
        <a:xfrm>
          <a:off x="7028307" y="5110480"/>
          <a:ext cx="152400" cy="3708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238887</xdr:colOff>
      <xdr:row>25</xdr:row>
      <xdr:rowOff>177800</xdr:rowOff>
    </xdr:from>
    <xdr:to>
      <xdr:col>5</xdr:col>
      <xdr:colOff>127</xdr:colOff>
      <xdr:row>25</xdr:row>
      <xdr:rowOff>177800</xdr:rowOff>
    </xdr:to>
    <xdr:cxnSp macro="_xll.PtreeEvent_ObjectClick">
      <xdr:nvCxnSpPr>
        <xdr:cNvPr id="94" name="PTObj_DBranchHLine_1_16">
          <a:extLst>
            <a:ext uri="{FF2B5EF4-FFF2-40B4-BE49-F238E27FC236}">
              <a16:creationId xmlns:a16="http://schemas.microsoft.com/office/drawing/2014/main" id="{68D18452-67BD-4791-95F5-C69BA75A097E}"/>
            </a:ext>
          </a:extLst>
        </xdr:cNvPr>
        <xdr:cNvCxnSpPr/>
      </xdr:nvCxnSpPr>
      <xdr:spPr bwMode="auto">
        <a:xfrm>
          <a:off x="7180707" y="4749800"/>
          <a:ext cx="12852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86487</xdr:colOff>
      <xdr:row>25</xdr:row>
      <xdr:rowOff>177800</xdr:rowOff>
    </xdr:from>
    <xdr:to>
      <xdr:col>4</xdr:col>
      <xdr:colOff>238887</xdr:colOff>
      <xdr:row>27</xdr:row>
      <xdr:rowOff>172720</xdr:rowOff>
    </xdr:to>
    <xdr:cxnSp macro="_xll.PtreeEvent_ObjectClick">
      <xdr:nvCxnSpPr>
        <xdr:cNvPr id="93" name="PTObj_DBranchDLine_1_16">
          <a:extLst>
            <a:ext uri="{FF2B5EF4-FFF2-40B4-BE49-F238E27FC236}">
              <a16:creationId xmlns:a16="http://schemas.microsoft.com/office/drawing/2014/main" id="{8027F395-B09F-429C-848C-7F98D2E31C0E}"/>
            </a:ext>
          </a:extLst>
        </xdr:cNvPr>
        <xdr:cNvCxnSpPr/>
      </xdr:nvCxnSpPr>
      <xdr:spPr bwMode="auto">
        <a:xfrm flipV="1">
          <a:off x="7028307" y="4749800"/>
          <a:ext cx="152400" cy="3606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238887</xdr:colOff>
      <xdr:row>27</xdr:row>
      <xdr:rowOff>177800</xdr:rowOff>
    </xdr:from>
    <xdr:to>
      <xdr:col>4</xdr:col>
      <xdr:colOff>127</xdr:colOff>
      <xdr:row>27</xdr:row>
      <xdr:rowOff>177800</xdr:rowOff>
    </xdr:to>
    <xdr:cxnSp macro="_xll.PtreeEvent_ObjectClick">
      <xdr:nvCxnSpPr>
        <xdr:cNvPr id="90" name="PTObj_DBranchHLine_1_15">
          <a:extLst>
            <a:ext uri="{FF2B5EF4-FFF2-40B4-BE49-F238E27FC236}">
              <a16:creationId xmlns:a16="http://schemas.microsoft.com/office/drawing/2014/main" id="{66944044-9C43-45A4-B2BA-8AFF14320E8D}"/>
            </a:ext>
          </a:extLst>
        </xdr:cNvPr>
        <xdr:cNvCxnSpPr/>
      </xdr:nvCxnSpPr>
      <xdr:spPr bwMode="auto">
        <a:xfrm>
          <a:off x="5649087" y="511556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86487</xdr:colOff>
      <xdr:row>27</xdr:row>
      <xdr:rowOff>177800</xdr:rowOff>
    </xdr:from>
    <xdr:to>
      <xdr:col>3</xdr:col>
      <xdr:colOff>238887</xdr:colOff>
      <xdr:row>31</xdr:row>
      <xdr:rowOff>172720</xdr:rowOff>
    </xdr:to>
    <xdr:cxnSp macro="_xll.PtreeEvent_ObjectClick">
      <xdr:nvCxnSpPr>
        <xdr:cNvPr id="89" name="PTObj_DBranchDLine_1_15">
          <a:extLst>
            <a:ext uri="{FF2B5EF4-FFF2-40B4-BE49-F238E27FC236}">
              <a16:creationId xmlns:a16="http://schemas.microsoft.com/office/drawing/2014/main" id="{8B1FE903-836A-428A-B5E1-DEE2481CC86D}"/>
            </a:ext>
          </a:extLst>
        </xdr:cNvPr>
        <xdr:cNvCxnSpPr/>
      </xdr:nvCxnSpPr>
      <xdr:spPr bwMode="auto">
        <a:xfrm flipV="1">
          <a:off x="5496687" y="5115560"/>
          <a:ext cx="152400" cy="7264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238887</xdr:colOff>
      <xdr:row>31</xdr:row>
      <xdr:rowOff>177800</xdr:rowOff>
    </xdr:from>
    <xdr:to>
      <xdr:col>3</xdr:col>
      <xdr:colOff>127</xdr:colOff>
      <xdr:row>31</xdr:row>
      <xdr:rowOff>177800</xdr:rowOff>
    </xdr:to>
    <xdr:cxnSp macro="_xll.PtreeEvent_ObjectClick">
      <xdr:nvCxnSpPr>
        <xdr:cNvPr id="86" name="PTObj_DBranchHLine_1_9">
          <a:extLst>
            <a:ext uri="{FF2B5EF4-FFF2-40B4-BE49-F238E27FC236}">
              <a16:creationId xmlns:a16="http://schemas.microsoft.com/office/drawing/2014/main" id="{7106076A-1372-4872-92AC-1A9EEB249634}"/>
            </a:ext>
          </a:extLst>
        </xdr:cNvPr>
        <xdr:cNvCxnSpPr/>
      </xdr:nvCxnSpPr>
      <xdr:spPr bwMode="auto">
        <a:xfrm>
          <a:off x="4117467" y="584708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86487</xdr:colOff>
      <xdr:row>23</xdr:row>
      <xdr:rowOff>172720</xdr:rowOff>
    </xdr:from>
    <xdr:to>
      <xdr:col>2</xdr:col>
      <xdr:colOff>238887</xdr:colOff>
      <xdr:row>31</xdr:row>
      <xdr:rowOff>177800</xdr:rowOff>
    </xdr:to>
    <xdr:cxnSp macro="_xll.PtreeEvent_ObjectClick">
      <xdr:nvCxnSpPr>
        <xdr:cNvPr id="85" name="PTObj_DBranchDLine_1_9">
          <a:extLst>
            <a:ext uri="{FF2B5EF4-FFF2-40B4-BE49-F238E27FC236}">
              <a16:creationId xmlns:a16="http://schemas.microsoft.com/office/drawing/2014/main" id="{D8D983AD-954F-47A8-A433-4AFD744244DB}"/>
            </a:ext>
          </a:extLst>
        </xdr:cNvPr>
        <xdr:cNvCxnSpPr/>
      </xdr:nvCxnSpPr>
      <xdr:spPr bwMode="auto">
        <a:xfrm>
          <a:off x="3965067" y="4378960"/>
          <a:ext cx="152400" cy="146812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238887</xdr:colOff>
      <xdr:row>17</xdr:row>
      <xdr:rowOff>177800</xdr:rowOff>
    </xdr:from>
    <xdr:to>
      <xdr:col>5</xdr:col>
      <xdr:colOff>127</xdr:colOff>
      <xdr:row>17</xdr:row>
      <xdr:rowOff>177800</xdr:rowOff>
    </xdr:to>
    <xdr:cxnSp macro="_xll.PtreeEvent_ObjectClick">
      <xdr:nvCxnSpPr>
        <xdr:cNvPr id="78" name="PTObj_DBranchHLine_1_14">
          <a:extLst>
            <a:ext uri="{FF2B5EF4-FFF2-40B4-BE49-F238E27FC236}">
              <a16:creationId xmlns:a16="http://schemas.microsoft.com/office/drawing/2014/main" id="{9C93F776-6017-4ACF-B2FE-789CDA9F9834}"/>
            </a:ext>
          </a:extLst>
        </xdr:cNvPr>
        <xdr:cNvCxnSpPr/>
      </xdr:nvCxnSpPr>
      <xdr:spPr bwMode="auto">
        <a:xfrm>
          <a:off x="7180707" y="3286760"/>
          <a:ext cx="11404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86487</xdr:colOff>
      <xdr:row>15</xdr:row>
      <xdr:rowOff>172720</xdr:rowOff>
    </xdr:from>
    <xdr:to>
      <xdr:col>4</xdr:col>
      <xdr:colOff>238887</xdr:colOff>
      <xdr:row>17</xdr:row>
      <xdr:rowOff>177800</xdr:rowOff>
    </xdr:to>
    <xdr:cxnSp macro="_xll.PtreeEvent_ObjectClick">
      <xdr:nvCxnSpPr>
        <xdr:cNvPr id="77" name="PTObj_DBranchDLine_1_14">
          <a:extLst>
            <a:ext uri="{FF2B5EF4-FFF2-40B4-BE49-F238E27FC236}">
              <a16:creationId xmlns:a16="http://schemas.microsoft.com/office/drawing/2014/main" id="{1CE38EFE-DEE1-4D35-8388-058532F69184}"/>
            </a:ext>
          </a:extLst>
        </xdr:cNvPr>
        <xdr:cNvCxnSpPr/>
      </xdr:nvCxnSpPr>
      <xdr:spPr bwMode="auto">
        <a:xfrm>
          <a:off x="7028307" y="2915920"/>
          <a:ext cx="152400" cy="3708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238887</xdr:colOff>
      <xdr:row>13</xdr:row>
      <xdr:rowOff>177800</xdr:rowOff>
    </xdr:from>
    <xdr:to>
      <xdr:col>5</xdr:col>
      <xdr:colOff>127</xdr:colOff>
      <xdr:row>13</xdr:row>
      <xdr:rowOff>177800</xdr:rowOff>
    </xdr:to>
    <xdr:cxnSp macro="_xll.PtreeEvent_ObjectClick">
      <xdr:nvCxnSpPr>
        <xdr:cNvPr id="74" name="PTObj_DBranchHLine_1_13">
          <a:extLst>
            <a:ext uri="{FF2B5EF4-FFF2-40B4-BE49-F238E27FC236}">
              <a16:creationId xmlns:a16="http://schemas.microsoft.com/office/drawing/2014/main" id="{4CBA5389-8327-4A87-839D-38774A21FA88}"/>
            </a:ext>
          </a:extLst>
        </xdr:cNvPr>
        <xdr:cNvCxnSpPr/>
      </xdr:nvCxnSpPr>
      <xdr:spPr bwMode="auto">
        <a:xfrm>
          <a:off x="7180707" y="2555240"/>
          <a:ext cx="911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86487</xdr:colOff>
      <xdr:row>13</xdr:row>
      <xdr:rowOff>177800</xdr:rowOff>
    </xdr:from>
    <xdr:to>
      <xdr:col>4</xdr:col>
      <xdr:colOff>238887</xdr:colOff>
      <xdr:row>15</xdr:row>
      <xdr:rowOff>172720</xdr:rowOff>
    </xdr:to>
    <xdr:cxnSp macro="_xll.PtreeEvent_ObjectClick">
      <xdr:nvCxnSpPr>
        <xdr:cNvPr id="73" name="PTObj_DBranchDLine_1_13">
          <a:extLst>
            <a:ext uri="{FF2B5EF4-FFF2-40B4-BE49-F238E27FC236}">
              <a16:creationId xmlns:a16="http://schemas.microsoft.com/office/drawing/2014/main" id="{DAD798CE-5B7F-4418-933D-9AE46ADE459A}"/>
            </a:ext>
          </a:extLst>
        </xdr:cNvPr>
        <xdr:cNvCxnSpPr/>
      </xdr:nvCxnSpPr>
      <xdr:spPr bwMode="auto">
        <a:xfrm flipV="1">
          <a:off x="7028307" y="2555240"/>
          <a:ext cx="152400" cy="3606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238887</xdr:colOff>
      <xdr:row>15</xdr:row>
      <xdr:rowOff>177800</xdr:rowOff>
    </xdr:from>
    <xdr:to>
      <xdr:col>4</xdr:col>
      <xdr:colOff>127</xdr:colOff>
      <xdr:row>15</xdr:row>
      <xdr:rowOff>177800</xdr:rowOff>
    </xdr:to>
    <xdr:cxnSp macro="_xll.PtreeEvent_ObjectClick">
      <xdr:nvCxnSpPr>
        <xdr:cNvPr id="70" name="PTObj_DBranchHLine_1_11">
          <a:extLst>
            <a:ext uri="{FF2B5EF4-FFF2-40B4-BE49-F238E27FC236}">
              <a16:creationId xmlns:a16="http://schemas.microsoft.com/office/drawing/2014/main" id="{7FBD915F-D7EE-4751-B59F-3411513A0A73}"/>
            </a:ext>
          </a:extLst>
        </xdr:cNvPr>
        <xdr:cNvCxnSpPr/>
      </xdr:nvCxnSpPr>
      <xdr:spPr bwMode="auto">
        <a:xfrm>
          <a:off x="5649087" y="292100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86487</xdr:colOff>
      <xdr:row>15</xdr:row>
      <xdr:rowOff>177800</xdr:rowOff>
    </xdr:from>
    <xdr:to>
      <xdr:col>3</xdr:col>
      <xdr:colOff>238887</xdr:colOff>
      <xdr:row>19</xdr:row>
      <xdr:rowOff>172720</xdr:rowOff>
    </xdr:to>
    <xdr:cxnSp macro="_xll.PtreeEvent_ObjectClick">
      <xdr:nvCxnSpPr>
        <xdr:cNvPr id="69" name="PTObj_DBranchDLine_1_11">
          <a:extLst>
            <a:ext uri="{FF2B5EF4-FFF2-40B4-BE49-F238E27FC236}">
              <a16:creationId xmlns:a16="http://schemas.microsoft.com/office/drawing/2014/main" id="{128B4F80-CCA8-4695-81FB-D6E2C84E1306}"/>
            </a:ext>
          </a:extLst>
        </xdr:cNvPr>
        <xdr:cNvCxnSpPr/>
      </xdr:nvCxnSpPr>
      <xdr:spPr bwMode="auto">
        <a:xfrm flipV="1">
          <a:off x="5496687" y="2921000"/>
          <a:ext cx="152400" cy="3606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238887</xdr:colOff>
      <xdr:row>21</xdr:row>
      <xdr:rowOff>177800</xdr:rowOff>
    </xdr:from>
    <xdr:to>
      <xdr:col>4</xdr:col>
      <xdr:colOff>127</xdr:colOff>
      <xdr:row>21</xdr:row>
      <xdr:rowOff>177800</xdr:rowOff>
    </xdr:to>
    <xdr:cxnSp macro="_xll.PtreeEvent_ObjectClick">
      <xdr:nvCxnSpPr>
        <xdr:cNvPr id="66" name="PTObj_DBranchHLine_1_12">
          <a:extLst>
            <a:ext uri="{FF2B5EF4-FFF2-40B4-BE49-F238E27FC236}">
              <a16:creationId xmlns:a16="http://schemas.microsoft.com/office/drawing/2014/main" id="{0905F643-354F-45D7-B633-A0CF6E72854C}"/>
            </a:ext>
          </a:extLst>
        </xdr:cNvPr>
        <xdr:cNvCxnSpPr/>
      </xdr:nvCxnSpPr>
      <xdr:spPr bwMode="auto">
        <a:xfrm>
          <a:off x="5649087" y="401828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86487</xdr:colOff>
      <xdr:row>19</xdr:row>
      <xdr:rowOff>172720</xdr:rowOff>
    </xdr:from>
    <xdr:to>
      <xdr:col>3</xdr:col>
      <xdr:colOff>238887</xdr:colOff>
      <xdr:row>21</xdr:row>
      <xdr:rowOff>177800</xdr:rowOff>
    </xdr:to>
    <xdr:cxnSp macro="_xll.PtreeEvent_ObjectClick">
      <xdr:nvCxnSpPr>
        <xdr:cNvPr id="65" name="PTObj_DBranchDLine_1_12">
          <a:extLst>
            <a:ext uri="{FF2B5EF4-FFF2-40B4-BE49-F238E27FC236}">
              <a16:creationId xmlns:a16="http://schemas.microsoft.com/office/drawing/2014/main" id="{0D1662B1-CC52-41BE-9BA6-16B9D7D0DC75}"/>
            </a:ext>
          </a:extLst>
        </xdr:cNvPr>
        <xdr:cNvCxnSpPr/>
      </xdr:nvCxnSpPr>
      <xdr:spPr bwMode="auto">
        <a:xfrm>
          <a:off x="5496687" y="3647440"/>
          <a:ext cx="152400" cy="3708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238887</xdr:colOff>
      <xdr:row>19</xdr:row>
      <xdr:rowOff>177800</xdr:rowOff>
    </xdr:from>
    <xdr:to>
      <xdr:col>3</xdr:col>
      <xdr:colOff>127</xdr:colOff>
      <xdr:row>19</xdr:row>
      <xdr:rowOff>177800</xdr:rowOff>
    </xdr:to>
    <xdr:cxnSp macro="_xll.PtreeEvent_ObjectClick">
      <xdr:nvCxnSpPr>
        <xdr:cNvPr id="58" name="PTObj_DBranchHLine_1_8">
          <a:extLst>
            <a:ext uri="{FF2B5EF4-FFF2-40B4-BE49-F238E27FC236}">
              <a16:creationId xmlns:a16="http://schemas.microsoft.com/office/drawing/2014/main" id="{845FAD91-FF99-453A-A311-ADB9A60A577C}"/>
            </a:ext>
          </a:extLst>
        </xdr:cNvPr>
        <xdr:cNvCxnSpPr/>
      </xdr:nvCxnSpPr>
      <xdr:spPr bwMode="auto">
        <a:xfrm>
          <a:off x="4117467" y="365252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86487</xdr:colOff>
      <xdr:row>19</xdr:row>
      <xdr:rowOff>177800</xdr:rowOff>
    </xdr:from>
    <xdr:to>
      <xdr:col>2</xdr:col>
      <xdr:colOff>238887</xdr:colOff>
      <xdr:row>23</xdr:row>
      <xdr:rowOff>172720</xdr:rowOff>
    </xdr:to>
    <xdr:cxnSp macro="_xll.PtreeEvent_ObjectClick">
      <xdr:nvCxnSpPr>
        <xdr:cNvPr id="57" name="PTObj_DBranchDLine_1_8">
          <a:extLst>
            <a:ext uri="{FF2B5EF4-FFF2-40B4-BE49-F238E27FC236}">
              <a16:creationId xmlns:a16="http://schemas.microsoft.com/office/drawing/2014/main" id="{803A3D7A-A4C1-4D2A-9156-E958DD0BC629}"/>
            </a:ext>
          </a:extLst>
        </xdr:cNvPr>
        <xdr:cNvCxnSpPr/>
      </xdr:nvCxnSpPr>
      <xdr:spPr bwMode="auto">
        <a:xfrm flipV="1">
          <a:off x="3965067" y="3652520"/>
          <a:ext cx="152400" cy="7264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238887</xdr:colOff>
      <xdr:row>23</xdr:row>
      <xdr:rowOff>177800</xdr:rowOff>
    </xdr:from>
    <xdr:to>
      <xdr:col>2</xdr:col>
      <xdr:colOff>127</xdr:colOff>
      <xdr:row>23</xdr:row>
      <xdr:rowOff>177800</xdr:rowOff>
    </xdr:to>
    <xdr:cxnSp macro="_xll.PtreeEvent_ObjectClick">
      <xdr:nvCxnSpPr>
        <xdr:cNvPr id="42" name="PTObj_DBranchHLine_1_2">
          <a:extLst>
            <a:ext uri="{FF2B5EF4-FFF2-40B4-BE49-F238E27FC236}">
              <a16:creationId xmlns:a16="http://schemas.microsoft.com/office/drawing/2014/main" id="{71A14E31-FA47-40B1-BA00-98EAE509FC55}"/>
            </a:ext>
          </a:extLst>
        </xdr:cNvPr>
        <xdr:cNvCxnSpPr/>
      </xdr:nvCxnSpPr>
      <xdr:spPr bwMode="auto">
        <a:xfrm>
          <a:off x="2593467" y="4384040"/>
          <a:ext cx="12852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86487</xdr:colOff>
      <xdr:row>23</xdr:row>
      <xdr:rowOff>177800</xdr:rowOff>
    </xdr:from>
    <xdr:to>
      <xdr:col>1</xdr:col>
      <xdr:colOff>238887</xdr:colOff>
      <xdr:row>45</xdr:row>
      <xdr:rowOff>172720</xdr:rowOff>
    </xdr:to>
    <xdr:cxnSp macro="_xll.PtreeEvent_ObjectClick">
      <xdr:nvCxnSpPr>
        <xdr:cNvPr id="41" name="PTObj_DBranchDLine_1_2">
          <a:extLst>
            <a:ext uri="{FF2B5EF4-FFF2-40B4-BE49-F238E27FC236}">
              <a16:creationId xmlns:a16="http://schemas.microsoft.com/office/drawing/2014/main" id="{E395EBBB-BF0A-414B-AEFC-351422EE0028}"/>
            </a:ext>
          </a:extLst>
        </xdr:cNvPr>
        <xdr:cNvCxnSpPr/>
      </xdr:nvCxnSpPr>
      <xdr:spPr bwMode="auto">
        <a:xfrm flipV="1">
          <a:off x="2441067" y="4384040"/>
          <a:ext cx="152400" cy="10922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238887</xdr:colOff>
      <xdr:row>51</xdr:row>
      <xdr:rowOff>177800</xdr:rowOff>
    </xdr:from>
    <xdr:to>
      <xdr:col>4</xdr:col>
      <xdr:colOff>127</xdr:colOff>
      <xdr:row>51</xdr:row>
      <xdr:rowOff>177800</xdr:rowOff>
    </xdr:to>
    <xdr:cxnSp macro="_xll.PtreeEvent_ObjectClick">
      <xdr:nvCxnSpPr>
        <xdr:cNvPr id="38" name="PTObj_DBranchHLine_1_7">
          <a:extLst>
            <a:ext uri="{FF2B5EF4-FFF2-40B4-BE49-F238E27FC236}">
              <a16:creationId xmlns:a16="http://schemas.microsoft.com/office/drawing/2014/main" id="{FEF0D841-4733-4BC7-A2B8-0040416B1F60}"/>
            </a:ext>
          </a:extLst>
        </xdr:cNvPr>
        <xdr:cNvCxnSpPr/>
      </xdr:nvCxnSpPr>
      <xdr:spPr bwMode="auto">
        <a:xfrm>
          <a:off x="5649087" y="950468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86487</xdr:colOff>
      <xdr:row>49</xdr:row>
      <xdr:rowOff>172720</xdr:rowOff>
    </xdr:from>
    <xdr:to>
      <xdr:col>3</xdr:col>
      <xdr:colOff>238887</xdr:colOff>
      <xdr:row>51</xdr:row>
      <xdr:rowOff>177800</xdr:rowOff>
    </xdr:to>
    <xdr:cxnSp macro="_xll.PtreeEvent_ObjectClick">
      <xdr:nvCxnSpPr>
        <xdr:cNvPr id="37" name="PTObj_DBranchDLine_1_7">
          <a:extLst>
            <a:ext uri="{FF2B5EF4-FFF2-40B4-BE49-F238E27FC236}">
              <a16:creationId xmlns:a16="http://schemas.microsoft.com/office/drawing/2014/main" id="{0C59DE80-B0BC-4800-8ECA-7553DF301F53}"/>
            </a:ext>
          </a:extLst>
        </xdr:cNvPr>
        <xdr:cNvCxnSpPr/>
      </xdr:nvCxnSpPr>
      <xdr:spPr bwMode="auto">
        <a:xfrm>
          <a:off x="5496687" y="9133840"/>
          <a:ext cx="152400" cy="3708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238887</xdr:colOff>
      <xdr:row>47</xdr:row>
      <xdr:rowOff>177800</xdr:rowOff>
    </xdr:from>
    <xdr:to>
      <xdr:col>4</xdr:col>
      <xdr:colOff>127</xdr:colOff>
      <xdr:row>47</xdr:row>
      <xdr:rowOff>177800</xdr:rowOff>
    </xdr:to>
    <xdr:cxnSp macro="_xll.PtreeEvent_ObjectClick">
      <xdr:nvCxnSpPr>
        <xdr:cNvPr id="34" name="PTObj_DBranchHLine_1_6">
          <a:extLst>
            <a:ext uri="{FF2B5EF4-FFF2-40B4-BE49-F238E27FC236}">
              <a16:creationId xmlns:a16="http://schemas.microsoft.com/office/drawing/2014/main" id="{2DB4976A-5605-4E4D-BFE4-EAD596E5F5EE}"/>
            </a:ext>
          </a:extLst>
        </xdr:cNvPr>
        <xdr:cNvCxnSpPr/>
      </xdr:nvCxnSpPr>
      <xdr:spPr bwMode="auto">
        <a:xfrm>
          <a:off x="5649087" y="877316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86487</xdr:colOff>
      <xdr:row>47</xdr:row>
      <xdr:rowOff>177800</xdr:rowOff>
    </xdr:from>
    <xdr:to>
      <xdr:col>3</xdr:col>
      <xdr:colOff>238887</xdr:colOff>
      <xdr:row>49</xdr:row>
      <xdr:rowOff>172720</xdr:rowOff>
    </xdr:to>
    <xdr:cxnSp macro="_xll.PtreeEvent_ObjectClick">
      <xdr:nvCxnSpPr>
        <xdr:cNvPr id="33" name="PTObj_DBranchDLine_1_6">
          <a:extLst>
            <a:ext uri="{FF2B5EF4-FFF2-40B4-BE49-F238E27FC236}">
              <a16:creationId xmlns:a16="http://schemas.microsoft.com/office/drawing/2014/main" id="{81B886DB-B410-40D0-9366-5AD6B0044DD4}"/>
            </a:ext>
          </a:extLst>
        </xdr:cNvPr>
        <xdr:cNvCxnSpPr/>
      </xdr:nvCxnSpPr>
      <xdr:spPr bwMode="auto">
        <a:xfrm flipV="1">
          <a:off x="5496687" y="8773160"/>
          <a:ext cx="152400" cy="3606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238887</xdr:colOff>
      <xdr:row>49</xdr:row>
      <xdr:rowOff>177800</xdr:rowOff>
    </xdr:from>
    <xdr:to>
      <xdr:col>3</xdr:col>
      <xdr:colOff>127</xdr:colOff>
      <xdr:row>49</xdr:row>
      <xdr:rowOff>177800</xdr:rowOff>
    </xdr:to>
    <xdr:cxnSp macro="_xll.PtreeEvent_ObjectClick">
      <xdr:nvCxnSpPr>
        <xdr:cNvPr id="30" name="PTObj_DBranchHLine_1_4">
          <a:extLst>
            <a:ext uri="{FF2B5EF4-FFF2-40B4-BE49-F238E27FC236}">
              <a16:creationId xmlns:a16="http://schemas.microsoft.com/office/drawing/2014/main" id="{E38442C1-A571-44D6-BCA8-5E28F31FEBA8}"/>
            </a:ext>
          </a:extLst>
        </xdr:cNvPr>
        <xdr:cNvCxnSpPr/>
      </xdr:nvCxnSpPr>
      <xdr:spPr bwMode="auto">
        <a:xfrm>
          <a:off x="4117467" y="913892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86487</xdr:colOff>
      <xdr:row>49</xdr:row>
      <xdr:rowOff>177800</xdr:rowOff>
    </xdr:from>
    <xdr:to>
      <xdr:col>2</xdr:col>
      <xdr:colOff>238887</xdr:colOff>
      <xdr:row>53</xdr:row>
      <xdr:rowOff>172720</xdr:rowOff>
    </xdr:to>
    <xdr:cxnSp macro="_xll.PtreeEvent_ObjectClick">
      <xdr:nvCxnSpPr>
        <xdr:cNvPr id="29" name="PTObj_DBranchDLine_1_4">
          <a:extLst>
            <a:ext uri="{FF2B5EF4-FFF2-40B4-BE49-F238E27FC236}">
              <a16:creationId xmlns:a16="http://schemas.microsoft.com/office/drawing/2014/main" id="{5F9C59A9-A0FF-447D-8878-E44C181B980A}"/>
            </a:ext>
          </a:extLst>
        </xdr:cNvPr>
        <xdr:cNvCxnSpPr/>
      </xdr:nvCxnSpPr>
      <xdr:spPr bwMode="auto">
        <a:xfrm flipV="1">
          <a:off x="3965067" y="9138920"/>
          <a:ext cx="152400" cy="7264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238887</xdr:colOff>
      <xdr:row>55</xdr:row>
      <xdr:rowOff>177800</xdr:rowOff>
    </xdr:from>
    <xdr:to>
      <xdr:col>3</xdr:col>
      <xdr:colOff>127</xdr:colOff>
      <xdr:row>55</xdr:row>
      <xdr:rowOff>177800</xdr:rowOff>
    </xdr:to>
    <xdr:cxnSp macro="_xll.PtreeEvent_ObjectClick">
      <xdr:nvCxnSpPr>
        <xdr:cNvPr id="26" name="PTObj_DBranchHLine_1_5">
          <a:extLst>
            <a:ext uri="{FF2B5EF4-FFF2-40B4-BE49-F238E27FC236}">
              <a16:creationId xmlns:a16="http://schemas.microsoft.com/office/drawing/2014/main" id="{F9566862-4AF6-4D4C-96D1-CC57E22E0619}"/>
            </a:ext>
          </a:extLst>
        </xdr:cNvPr>
        <xdr:cNvCxnSpPr/>
      </xdr:nvCxnSpPr>
      <xdr:spPr bwMode="auto">
        <a:xfrm>
          <a:off x="4117467" y="1023620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86487</xdr:colOff>
      <xdr:row>53</xdr:row>
      <xdr:rowOff>172720</xdr:rowOff>
    </xdr:from>
    <xdr:to>
      <xdr:col>2</xdr:col>
      <xdr:colOff>238887</xdr:colOff>
      <xdr:row>55</xdr:row>
      <xdr:rowOff>177800</xdr:rowOff>
    </xdr:to>
    <xdr:cxnSp macro="_xll.PtreeEvent_ObjectClick">
      <xdr:nvCxnSpPr>
        <xdr:cNvPr id="25" name="PTObj_DBranchDLine_1_5">
          <a:extLst>
            <a:ext uri="{FF2B5EF4-FFF2-40B4-BE49-F238E27FC236}">
              <a16:creationId xmlns:a16="http://schemas.microsoft.com/office/drawing/2014/main" id="{80524B1A-3993-4CBD-9033-70A2A54EF844}"/>
            </a:ext>
          </a:extLst>
        </xdr:cNvPr>
        <xdr:cNvCxnSpPr/>
      </xdr:nvCxnSpPr>
      <xdr:spPr bwMode="auto">
        <a:xfrm>
          <a:off x="3965067" y="9865360"/>
          <a:ext cx="152400" cy="3708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238887</xdr:colOff>
      <xdr:row>53</xdr:row>
      <xdr:rowOff>177800</xdr:rowOff>
    </xdr:from>
    <xdr:to>
      <xdr:col>2</xdr:col>
      <xdr:colOff>127</xdr:colOff>
      <xdr:row>53</xdr:row>
      <xdr:rowOff>177800</xdr:rowOff>
    </xdr:to>
    <xdr:cxnSp macro="_xll.PtreeEvent_ObjectClick">
      <xdr:nvCxnSpPr>
        <xdr:cNvPr id="18" name="PTObj_DBranchHLine_1_3">
          <a:extLst>
            <a:ext uri="{FF2B5EF4-FFF2-40B4-BE49-F238E27FC236}">
              <a16:creationId xmlns:a16="http://schemas.microsoft.com/office/drawing/2014/main" id="{1A60CCEC-1ED2-463F-9DA4-E87C169A5C17}"/>
            </a:ext>
          </a:extLst>
        </xdr:cNvPr>
        <xdr:cNvCxnSpPr/>
      </xdr:nvCxnSpPr>
      <xdr:spPr bwMode="auto">
        <a:xfrm>
          <a:off x="2593467" y="9870440"/>
          <a:ext cx="12852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86487</xdr:colOff>
      <xdr:row>45</xdr:row>
      <xdr:rowOff>172720</xdr:rowOff>
    </xdr:from>
    <xdr:to>
      <xdr:col>1</xdr:col>
      <xdr:colOff>238887</xdr:colOff>
      <xdr:row>53</xdr:row>
      <xdr:rowOff>177800</xdr:rowOff>
    </xdr:to>
    <xdr:cxnSp macro="_xll.PtreeEvent_ObjectClick">
      <xdr:nvCxnSpPr>
        <xdr:cNvPr id="17" name="PTObj_DBranchDLine_1_3">
          <a:extLst>
            <a:ext uri="{FF2B5EF4-FFF2-40B4-BE49-F238E27FC236}">
              <a16:creationId xmlns:a16="http://schemas.microsoft.com/office/drawing/2014/main" id="{D49642BF-DA7A-4B0C-9C60-6C0816F034E1}"/>
            </a:ext>
          </a:extLst>
        </xdr:cNvPr>
        <xdr:cNvCxnSpPr/>
      </xdr:nvCxnSpPr>
      <xdr:spPr bwMode="auto">
        <a:xfrm>
          <a:off x="2441067" y="8402320"/>
          <a:ext cx="152400" cy="146812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177800</xdr:colOff>
      <xdr:row>45</xdr:row>
      <xdr:rowOff>177800</xdr:rowOff>
    </xdr:from>
    <xdr:to>
      <xdr:col>1</xdr:col>
      <xdr:colOff>127</xdr:colOff>
      <xdr:row>45</xdr:row>
      <xdr:rowOff>177800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7C2EB864-5440-4AE4-85DC-46220CD7D4D7}"/>
            </a:ext>
          </a:extLst>
        </xdr:cNvPr>
        <xdr:cNvCxnSpPr/>
      </xdr:nvCxnSpPr>
      <xdr:spPr bwMode="auto">
        <a:xfrm>
          <a:off x="177800" y="8407400"/>
          <a:ext cx="217690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1</xdr:col>
      <xdr:colOff>127</xdr:colOff>
      <xdr:row>45</xdr:row>
      <xdr:rowOff>86360</xdr:rowOff>
    </xdr:from>
    <xdr:to>
      <xdr:col>1</xdr:col>
      <xdr:colOff>183007</xdr:colOff>
      <xdr:row>46</xdr:row>
      <xdr:rowOff>86360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99925B4F-9874-497A-B8E5-24A33C7F10DC}"/>
            </a:ext>
          </a:extLst>
        </xdr:cNvPr>
        <xdr:cNvSpPr/>
      </xdr:nvSpPr>
      <xdr:spPr bwMode="auto">
        <a:xfrm>
          <a:off x="2354707" y="8315960"/>
          <a:ext cx="182880" cy="182880"/>
        </a:xfrm>
        <a:prstGeom prst="rect">
          <a:avLst/>
        </a:prstGeom>
        <a:solidFill>
          <a:srgbClr val="008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0</xdr:col>
      <xdr:colOff>215900</xdr:colOff>
      <xdr:row>45</xdr:row>
      <xdr:rowOff>87486</xdr:rowOff>
    </xdr:from>
    <xdr:ext cx="1013931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88049F42-246C-4F8F-BA99-9155F4922272}"/>
            </a:ext>
          </a:extLst>
        </xdr:cNvPr>
        <xdr:cNvSpPr txBox="1"/>
      </xdr:nvSpPr>
      <xdr:spPr>
        <a:xfrm>
          <a:off x="215900" y="8317086"/>
          <a:ext cx="101393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New Product Decisions</a:t>
          </a:r>
          <a:endParaRPr lang="zh-CN" altLang="en-US" sz="800"/>
        </a:p>
      </xdr:txBody>
    </xdr:sp>
    <xdr:clientData/>
  </xdr:oneCellAnchor>
  <xdr:twoCellAnchor editAs="oneCell">
    <xdr:from>
      <xdr:col>2</xdr:col>
      <xdr:colOff>127</xdr:colOff>
      <xdr:row>53</xdr:row>
      <xdr:rowOff>86360</xdr:rowOff>
    </xdr:from>
    <xdr:to>
      <xdr:col>2</xdr:col>
      <xdr:colOff>183007</xdr:colOff>
      <xdr:row>54</xdr:row>
      <xdr:rowOff>86360</xdr:rowOff>
    </xdr:to>
    <xdr:sp macro="_xll.PtreeEvent_ObjectClick" textlink="">
      <xdr:nvSpPr>
        <xdr:cNvPr id="16" name="PTObj_DNode_1_3">
          <a:extLst>
            <a:ext uri="{FF2B5EF4-FFF2-40B4-BE49-F238E27FC236}">
              <a16:creationId xmlns:a16="http://schemas.microsoft.com/office/drawing/2014/main" id="{D0910370-599B-4344-8A15-E26F81F197CF}"/>
            </a:ext>
          </a:extLst>
        </xdr:cNvPr>
        <xdr:cNvSpPr/>
      </xdr:nvSpPr>
      <xdr:spPr bwMode="auto">
        <a:xfrm>
          <a:off x="3878707" y="9779000"/>
          <a:ext cx="182880" cy="182880"/>
        </a:xfrm>
        <a:prstGeom prst="rect">
          <a:avLst/>
        </a:prstGeom>
        <a:solidFill>
          <a:srgbClr val="008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</xdr:col>
      <xdr:colOff>276987</xdr:colOff>
      <xdr:row>53</xdr:row>
      <xdr:rowOff>87487</xdr:rowOff>
    </xdr:from>
    <xdr:ext cx="175753" cy="180627"/>
    <xdr:sp macro="_xll.PtreeEvent_ObjectClick" textlink="">
      <xdr:nvSpPr>
        <xdr:cNvPr id="19" name="PTObj_DBranchName_1_3">
          <a:extLst>
            <a:ext uri="{FF2B5EF4-FFF2-40B4-BE49-F238E27FC236}">
              <a16:creationId xmlns:a16="http://schemas.microsoft.com/office/drawing/2014/main" id="{D955CE02-8A4F-4C71-B78C-C81CA73557E3}"/>
            </a:ext>
          </a:extLst>
        </xdr:cNvPr>
        <xdr:cNvSpPr txBox="1"/>
      </xdr:nvSpPr>
      <xdr:spPr>
        <a:xfrm>
          <a:off x="2631567" y="978012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No</a:t>
          </a:r>
          <a:endParaRPr lang="zh-CN" altLang="en-US" sz="800"/>
        </a:p>
      </xdr:txBody>
    </xdr:sp>
    <xdr:clientData/>
  </xdr:oneCellAnchor>
  <xdr:twoCellAnchor editAs="oneCell">
    <xdr:from>
      <xdr:col>3</xdr:col>
      <xdr:colOff>127</xdr:colOff>
      <xdr:row>55</xdr:row>
      <xdr:rowOff>86360</xdr:rowOff>
    </xdr:from>
    <xdr:to>
      <xdr:col>3</xdr:col>
      <xdr:colOff>183007</xdr:colOff>
      <xdr:row>56</xdr:row>
      <xdr:rowOff>86360</xdr:rowOff>
    </xdr:to>
    <xdr:sp macro="_xll.PtreeEvent_ObjectClick" textlink="">
      <xdr:nvSpPr>
        <xdr:cNvPr id="24" name="PTObj_DNode_1_5">
          <a:extLst>
            <a:ext uri="{FF2B5EF4-FFF2-40B4-BE49-F238E27FC236}">
              <a16:creationId xmlns:a16="http://schemas.microsoft.com/office/drawing/2014/main" id="{EE31BC06-07DE-446C-A3A5-06FA9E160965}"/>
            </a:ext>
          </a:extLst>
        </xdr:cNvPr>
        <xdr:cNvSpPr/>
      </xdr:nvSpPr>
      <xdr:spPr bwMode="auto">
        <a:xfrm rot="-5400000">
          <a:off x="5410327" y="10144760"/>
          <a:ext cx="182880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276987</xdr:colOff>
      <xdr:row>55</xdr:row>
      <xdr:rowOff>87486</xdr:rowOff>
    </xdr:from>
    <xdr:ext cx="175753" cy="180627"/>
    <xdr:sp macro="_xll.PtreeEvent_ObjectClick" textlink="">
      <xdr:nvSpPr>
        <xdr:cNvPr id="27" name="PTObj_DBranchName_1_5">
          <a:extLst>
            <a:ext uri="{FF2B5EF4-FFF2-40B4-BE49-F238E27FC236}">
              <a16:creationId xmlns:a16="http://schemas.microsoft.com/office/drawing/2014/main" id="{EE24C758-606D-4853-8E61-E7E8E5648588}"/>
            </a:ext>
          </a:extLst>
        </xdr:cNvPr>
        <xdr:cNvSpPr txBox="1"/>
      </xdr:nvSpPr>
      <xdr:spPr>
        <a:xfrm>
          <a:off x="4155567" y="10145886"/>
          <a:ext cx="17575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No</a:t>
          </a:r>
          <a:endParaRPr lang="zh-CN" altLang="en-US" sz="800"/>
        </a:p>
      </xdr:txBody>
    </xdr:sp>
    <xdr:clientData/>
  </xdr:oneCellAnchor>
  <xdr:twoCellAnchor editAs="oneCell">
    <xdr:from>
      <xdr:col>3</xdr:col>
      <xdr:colOff>127</xdr:colOff>
      <xdr:row>49</xdr:row>
      <xdr:rowOff>86360</xdr:rowOff>
    </xdr:from>
    <xdr:to>
      <xdr:col>3</xdr:col>
      <xdr:colOff>183007</xdr:colOff>
      <xdr:row>50</xdr:row>
      <xdr:rowOff>86360</xdr:rowOff>
    </xdr:to>
    <xdr:sp macro="_xll.PtreeEvent_ObjectClick" textlink="">
      <xdr:nvSpPr>
        <xdr:cNvPr id="28" name="PTObj_DNode_1_4">
          <a:extLst>
            <a:ext uri="{FF2B5EF4-FFF2-40B4-BE49-F238E27FC236}">
              <a16:creationId xmlns:a16="http://schemas.microsoft.com/office/drawing/2014/main" id="{C4D16E02-E888-4B0B-A939-994E18A65E93}"/>
            </a:ext>
          </a:extLst>
        </xdr:cNvPr>
        <xdr:cNvSpPr/>
      </xdr:nvSpPr>
      <xdr:spPr bwMode="auto">
        <a:xfrm>
          <a:off x="5410327" y="9047480"/>
          <a:ext cx="182880" cy="182880"/>
        </a:xfrm>
        <a:prstGeom prst="ellipse">
          <a:avLst/>
        </a:prstGeom>
        <a:solidFill>
          <a:srgbClr val="800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276987</xdr:colOff>
      <xdr:row>49</xdr:row>
      <xdr:rowOff>87487</xdr:rowOff>
    </xdr:from>
    <xdr:ext cx="196592" cy="180627"/>
    <xdr:sp macro="_xll.PtreeEvent_ObjectClick" textlink="">
      <xdr:nvSpPr>
        <xdr:cNvPr id="31" name="PTObj_DBranchName_1_4">
          <a:extLst>
            <a:ext uri="{FF2B5EF4-FFF2-40B4-BE49-F238E27FC236}">
              <a16:creationId xmlns:a16="http://schemas.microsoft.com/office/drawing/2014/main" id="{7068F338-231C-4464-A6EA-7C23C74C6251}"/>
            </a:ext>
          </a:extLst>
        </xdr:cNvPr>
        <xdr:cNvSpPr txBox="1"/>
      </xdr:nvSpPr>
      <xdr:spPr>
        <a:xfrm>
          <a:off x="4155567" y="90486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Yes</a:t>
          </a:r>
          <a:endParaRPr lang="zh-CN" altLang="en-US" sz="800"/>
        </a:p>
      </xdr:txBody>
    </xdr:sp>
    <xdr:clientData/>
  </xdr:oneCellAnchor>
  <xdr:twoCellAnchor editAs="oneCell">
    <xdr:from>
      <xdr:col>4</xdr:col>
      <xdr:colOff>127</xdr:colOff>
      <xdr:row>47</xdr:row>
      <xdr:rowOff>86360</xdr:rowOff>
    </xdr:from>
    <xdr:to>
      <xdr:col>4</xdr:col>
      <xdr:colOff>183007</xdr:colOff>
      <xdr:row>48</xdr:row>
      <xdr:rowOff>86360</xdr:rowOff>
    </xdr:to>
    <xdr:sp macro="_xll.PtreeEvent_ObjectClick" textlink="">
      <xdr:nvSpPr>
        <xdr:cNvPr id="32" name="PTObj_DNode_1_6">
          <a:extLst>
            <a:ext uri="{FF2B5EF4-FFF2-40B4-BE49-F238E27FC236}">
              <a16:creationId xmlns:a16="http://schemas.microsoft.com/office/drawing/2014/main" id="{2DB8E087-D157-4BFF-AE4F-9D085E0B3A6A}"/>
            </a:ext>
          </a:extLst>
        </xdr:cNvPr>
        <xdr:cNvSpPr/>
      </xdr:nvSpPr>
      <xdr:spPr bwMode="auto">
        <a:xfrm rot="-5400000">
          <a:off x="6941947" y="8681720"/>
          <a:ext cx="182880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276987</xdr:colOff>
      <xdr:row>47</xdr:row>
      <xdr:rowOff>87487</xdr:rowOff>
    </xdr:from>
    <xdr:ext cx="374590" cy="180627"/>
    <xdr:sp macro="_xll.PtreeEvent_ObjectClick" textlink="">
      <xdr:nvSpPr>
        <xdr:cNvPr id="35" name="PTObj_DBranchName_1_6">
          <a:extLst>
            <a:ext uri="{FF2B5EF4-FFF2-40B4-BE49-F238E27FC236}">
              <a16:creationId xmlns:a16="http://schemas.microsoft.com/office/drawing/2014/main" id="{E9D2EADD-4616-43CC-B392-AFA6B38E609F}"/>
            </a:ext>
          </a:extLst>
        </xdr:cNvPr>
        <xdr:cNvSpPr txBox="1"/>
      </xdr:nvSpPr>
      <xdr:spPr>
        <a:xfrm>
          <a:off x="5687187" y="8682847"/>
          <a:ext cx="37459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Success</a:t>
          </a:r>
          <a:endParaRPr lang="zh-CN" altLang="en-US" sz="800"/>
        </a:p>
      </xdr:txBody>
    </xdr:sp>
    <xdr:clientData/>
  </xdr:oneCellAnchor>
  <xdr:twoCellAnchor editAs="oneCell">
    <xdr:from>
      <xdr:col>4</xdr:col>
      <xdr:colOff>127</xdr:colOff>
      <xdr:row>51</xdr:row>
      <xdr:rowOff>86360</xdr:rowOff>
    </xdr:from>
    <xdr:to>
      <xdr:col>4</xdr:col>
      <xdr:colOff>183007</xdr:colOff>
      <xdr:row>52</xdr:row>
      <xdr:rowOff>86360</xdr:rowOff>
    </xdr:to>
    <xdr:sp macro="_xll.PtreeEvent_ObjectClick" textlink="">
      <xdr:nvSpPr>
        <xdr:cNvPr id="36" name="PTObj_DNode_1_7">
          <a:extLst>
            <a:ext uri="{FF2B5EF4-FFF2-40B4-BE49-F238E27FC236}">
              <a16:creationId xmlns:a16="http://schemas.microsoft.com/office/drawing/2014/main" id="{1A2D29E1-EBAB-4673-84B5-3EB07DD41CBA}"/>
            </a:ext>
          </a:extLst>
        </xdr:cNvPr>
        <xdr:cNvSpPr/>
      </xdr:nvSpPr>
      <xdr:spPr bwMode="auto">
        <a:xfrm rot="-5400000">
          <a:off x="6941947" y="9413240"/>
          <a:ext cx="182880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276987</xdr:colOff>
      <xdr:row>51</xdr:row>
      <xdr:rowOff>87486</xdr:rowOff>
    </xdr:from>
    <xdr:ext cx="339452" cy="180627"/>
    <xdr:sp macro="_xll.PtreeEvent_ObjectClick" textlink="">
      <xdr:nvSpPr>
        <xdr:cNvPr id="39" name="PTObj_DBranchName_1_7">
          <a:extLst>
            <a:ext uri="{FF2B5EF4-FFF2-40B4-BE49-F238E27FC236}">
              <a16:creationId xmlns:a16="http://schemas.microsoft.com/office/drawing/2014/main" id="{760BFF5C-9012-4DCD-8D6B-D4F1E180B02A}"/>
            </a:ext>
          </a:extLst>
        </xdr:cNvPr>
        <xdr:cNvSpPr txBox="1"/>
      </xdr:nvSpPr>
      <xdr:spPr>
        <a:xfrm>
          <a:off x="5687187" y="9414366"/>
          <a:ext cx="33945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Failure</a:t>
          </a:r>
          <a:endParaRPr lang="zh-CN" altLang="en-US" sz="800"/>
        </a:p>
      </xdr:txBody>
    </xdr:sp>
    <xdr:clientData/>
  </xdr:oneCellAnchor>
  <xdr:twoCellAnchor editAs="oneCell">
    <xdr:from>
      <xdr:col>2</xdr:col>
      <xdr:colOff>127</xdr:colOff>
      <xdr:row>23</xdr:row>
      <xdr:rowOff>86360</xdr:rowOff>
    </xdr:from>
    <xdr:to>
      <xdr:col>2</xdr:col>
      <xdr:colOff>183007</xdr:colOff>
      <xdr:row>24</xdr:row>
      <xdr:rowOff>86360</xdr:rowOff>
    </xdr:to>
    <xdr:sp macro="_xll.PtreeEvent_ObjectClick" textlink="">
      <xdr:nvSpPr>
        <xdr:cNvPr id="40" name="PTObj_DNode_1_2">
          <a:extLst>
            <a:ext uri="{FF2B5EF4-FFF2-40B4-BE49-F238E27FC236}">
              <a16:creationId xmlns:a16="http://schemas.microsoft.com/office/drawing/2014/main" id="{725C754B-E166-4685-B395-CAFD65E010C2}"/>
            </a:ext>
          </a:extLst>
        </xdr:cNvPr>
        <xdr:cNvSpPr/>
      </xdr:nvSpPr>
      <xdr:spPr bwMode="auto">
        <a:xfrm>
          <a:off x="3878707" y="4292600"/>
          <a:ext cx="182880" cy="182880"/>
        </a:xfrm>
        <a:prstGeom prst="ellipse">
          <a:avLst/>
        </a:prstGeom>
        <a:solidFill>
          <a:srgbClr val="800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</xdr:col>
      <xdr:colOff>276987</xdr:colOff>
      <xdr:row>23</xdr:row>
      <xdr:rowOff>87486</xdr:rowOff>
    </xdr:from>
    <xdr:ext cx="196592" cy="180627"/>
    <xdr:sp macro="_xll.PtreeEvent_ObjectClick" textlink="">
      <xdr:nvSpPr>
        <xdr:cNvPr id="43" name="PTObj_DBranchName_1_2">
          <a:extLst>
            <a:ext uri="{FF2B5EF4-FFF2-40B4-BE49-F238E27FC236}">
              <a16:creationId xmlns:a16="http://schemas.microsoft.com/office/drawing/2014/main" id="{E028FEBE-0BAC-4903-8700-07CE818129BC}"/>
            </a:ext>
          </a:extLst>
        </xdr:cNvPr>
        <xdr:cNvSpPr txBox="1"/>
      </xdr:nvSpPr>
      <xdr:spPr>
        <a:xfrm>
          <a:off x="2631567" y="429372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Yes</a:t>
          </a:r>
          <a:endParaRPr lang="zh-CN" altLang="en-US" sz="800"/>
        </a:p>
      </xdr:txBody>
    </xdr:sp>
    <xdr:clientData/>
  </xdr:oneCellAnchor>
  <xdr:twoCellAnchor editAs="oneCell">
    <xdr:from>
      <xdr:col>3</xdr:col>
      <xdr:colOff>127</xdr:colOff>
      <xdr:row>19</xdr:row>
      <xdr:rowOff>86360</xdr:rowOff>
    </xdr:from>
    <xdr:to>
      <xdr:col>3</xdr:col>
      <xdr:colOff>183007</xdr:colOff>
      <xdr:row>20</xdr:row>
      <xdr:rowOff>86360</xdr:rowOff>
    </xdr:to>
    <xdr:sp macro="_xll.PtreeEvent_ObjectClick" textlink="">
      <xdr:nvSpPr>
        <xdr:cNvPr id="56" name="PTObj_DNode_1_8">
          <a:extLst>
            <a:ext uri="{FF2B5EF4-FFF2-40B4-BE49-F238E27FC236}">
              <a16:creationId xmlns:a16="http://schemas.microsoft.com/office/drawing/2014/main" id="{215B8FB4-6722-446A-A484-5FA2826A9907}"/>
            </a:ext>
          </a:extLst>
        </xdr:cNvPr>
        <xdr:cNvSpPr/>
      </xdr:nvSpPr>
      <xdr:spPr bwMode="auto">
        <a:xfrm>
          <a:off x="5410327" y="3561080"/>
          <a:ext cx="182880" cy="182880"/>
        </a:xfrm>
        <a:prstGeom prst="rect">
          <a:avLst/>
        </a:prstGeom>
        <a:solidFill>
          <a:srgbClr val="008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276987</xdr:colOff>
      <xdr:row>19</xdr:row>
      <xdr:rowOff>87486</xdr:rowOff>
    </xdr:from>
    <xdr:ext cx="465512" cy="180627"/>
    <xdr:sp macro="_xll.PtreeEvent_ObjectClick" textlink="">
      <xdr:nvSpPr>
        <xdr:cNvPr id="59" name="PTObj_DBranchName_1_8">
          <a:extLst>
            <a:ext uri="{FF2B5EF4-FFF2-40B4-BE49-F238E27FC236}">
              <a16:creationId xmlns:a16="http://schemas.microsoft.com/office/drawing/2014/main" id="{2E69F449-B8B6-4EB9-8E3B-034CA63BB3BB}"/>
            </a:ext>
          </a:extLst>
        </xdr:cNvPr>
        <xdr:cNvSpPr txBox="1"/>
      </xdr:nvSpPr>
      <xdr:spPr>
        <a:xfrm>
          <a:off x="4155567" y="3562206"/>
          <a:ext cx="46551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Favorable</a:t>
          </a:r>
          <a:endParaRPr lang="zh-CN" altLang="en-US" sz="800"/>
        </a:p>
      </xdr:txBody>
    </xdr:sp>
    <xdr:clientData/>
  </xdr:oneCellAnchor>
  <xdr:twoCellAnchor editAs="oneCell">
    <xdr:from>
      <xdr:col>4</xdr:col>
      <xdr:colOff>127</xdr:colOff>
      <xdr:row>21</xdr:row>
      <xdr:rowOff>86360</xdr:rowOff>
    </xdr:from>
    <xdr:to>
      <xdr:col>4</xdr:col>
      <xdr:colOff>183007</xdr:colOff>
      <xdr:row>22</xdr:row>
      <xdr:rowOff>86360</xdr:rowOff>
    </xdr:to>
    <xdr:sp macro="_xll.PtreeEvent_ObjectClick" textlink="">
      <xdr:nvSpPr>
        <xdr:cNvPr id="64" name="PTObj_DNode_1_12">
          <a:extLst>
            <a:ext uri="{FF2B5EF4-FFF2-40B4-BE49-F238E27FC236}">
              <a16:creationId xmlns:a16="http://schemas.microsoft.com/office/drawing/2014/main" id="{978C5191-C93D-44AB-AB06-F7ACD58EE6BB}"/>
            </a:ext>
          </a:extLst>
        </xdr:cNvPr>
        <xdr:cNvSpPr/>
      </xdr:nvSpPr>
      <xdr:spPr bwMode="auto">
        <a:xfrm rot="-5400000">
          <a:off x="6941947" y="3926840"/>
          <a:ext cx="182880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276987</xdr:colOff>
      <xdr:row>21</xdr:row>
      <xdr:rowOff>87487</xdr:rowOff>
    </xdr:from>
    <xdr:ext cx="175753" cy="180627"/>
    <xdr:sp macro="_xll.PtreeEvent_ObjectClick" textlink="">
      <xdr:nvSpPr>
        <xdr:cNvPr id="67" name="PTObj_DBranchName_1_12">
          <a:extLst>
            <a:ext uri="{FF2B5EF4-FFF2-40B4-BE49-F238E27FC236}">
              <a16:creationId xmlns:a16="http://schemas.microsoft.com/office/drawing/2014/main" id="{D136AC61-291C-48C2-86C7-246FB2CD0EA7}"/>
            </a:ext>
          </a:extLst>
        </xdr:cNvPr>
        <xdr:cNvSpPr txBox="1"/>
      </xdr:nvSpPr>
      <xdr:spPr>
        <a:xfrm>
          <a:off x="5687187" y="3927967"/>
          <a:ext cx="17575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No</a:t>
          </a:r>
          <a:endParaRPr lang="zh-CN" altLang="en-US" sz="800"/>
        </a:p>
      </xdr:txBody>
    </xdr:sp>
    <xdr:clientData/>
  </xdr:oneCellAnchor>
  <xdr:twoCellAnchor editAs="oneCell">
    <xdr:from>
      <xdr:col>4</xdr:col>
      <xdr:colOff>127</xdr:colOff>
      <xdr:row>15</xdr:row>
      <xdr:rowOff>86360</xdr:rowOff>
    </xdr:from>
    <xdr:to>
      <xdr:col>4</xdr:col>
      <xdr:colOff>183007</xdr:colOff>
      <xdr:row>16</xdr:row>
      <xdr:rowOff>86360</xdr:rowOff>
    </xdr:to>
    <xdr:sp macro="_xll.PtreeEvent_ObjectClick" textlink="">
      <xdr:nvSpPr>
        <xdr:cNvPr id="68" name="PTObj_DNode_1_11">
          <a:extLst>
            <a:ext uri="{FF2B5EF4-FFF2-40B4-BE49-F238E27FC236}">
              <a16:creationId xmlns:a16="http://schemas.microsoft.com/office/drawing/2014/main" id="{196364CB-7BCA-47FF-8734-8C16DCB00F04}"/>
            </a:ext>
          </a:extLst>
        </xdr:cNvPr>
        <xdr:cNvSpPr/>
      </xdr:nvSpPr>
      <xdr:spPr bwMode="auto">
        <a:xfrm>
          <a:off x="6941947" y="2829560"/>
          <a:ext cx="182880" cy="182880"/>
        </a:xfrm>
        <a:prstGeom prst="ellipse">
          <a:avLst/>
        </a:prstGeom>
        <a:solidFill>
          <a:srgbClr val="800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276987</xdr:colOff>
      <xdr:row>15</xdr:row>
      <xdr:rowOff>87486</xdr:rowOff>
    </xdr:from>
    <xdr:ext cx="196592" cy="180627"/>
    <xdr:sp macro="_xll.PtreeEvent_ObjectClick" textlink="">
      <xdr:nvSpPr>
        <xdr:cNvPr id="71" name="PTObj_DBranchName_1_11">
          <a:extLst>
            <a:ext uri="{FF2B5EF4-FFF2-40B4-BE49-F238E27FC236}">
              <a16:creationId xmlns:a16="http://schemas.microsoft.com/office/drawing/2014/main" id="{40AD6E71-8A83-4438-8DEA-24E33217D9C1}"/>
            </a:ext>
          </a:extLst>
        </xdr:cNvPr>
        <xdr:cNvSpPr txBox="1"/>
      </xdr:nvSpPr>
      <xdr:spPr>
        <a:xfrm>
          <a:off x="5687187" y="283068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Yes</a:t>
          </a:r>
          <a:endParaRPr lang="zh-CN" altLang="en-US" sz="800"/>
        </a:p>
      </xdr:txBody>
    </xdr:sp>
    <xdr:clientData/>
  </xdr:oneCellAnchor>
  <xdr:twoCellAnchor editAs="oneCell">
    <xdr:from>
      <xdr:col>5</xdr:col>
      <xdr:colOff>128</xdr:colOff>
      <xdr:row>13</xdr:row>
      <xdr:rowOff>86359</xdr:rowOff>
    </xdr:from>
    <xdr:to>
      <xdr:col>5</xdr:col>
      <xdr:colOff>183008</xdr:colOff>
      <xdr:row>14</xdr:row>
      <xdr:rowOff>86360</xdr:rowOff>
    </xdr:to>
    <xdr:sp macro="_xll.PtreeEvent_ObjectClick" textlink="">
      <xdr:nvSpPr>
        <xdr:cNvPr id="72" name="PTObj_DNode_1_13">
          <a:extLst>
            <a:ext uri="{FF2B5EF4-FFF2-40B4-BE49-F238E27FC236}">
              <a16:creationId xmlns:a16="http://schemas.microsoft.com/office/drawing/2014/main" id="{341166C0-0039-47B6-9E85-A1F5325D6CA1}"/>
            </a:ext>
          </a:extLst>
        </xdr:cNvPr>
        <xdr:cNvSpPr/>
      </xdr:nvSpPr>
      <xdr:spPr bwMode="auto">
        <a:xfrm rot="-5400000">
          <a:off x="8092567" y="2463800"/>
          <a:ext cx="182881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276987</xdr:colOff>
      <xdr:row>13</xdr:row>
      <xdr:rowOff>87486</xdr:rowOff>
    </xdr:from>
    <xdr:ext cx="374590" cy="180627"/>
    <xdr:sp macro="_xll.PtreeEvent_ObjectClick" textlink="">
      <xdr:nvSpPr>
        <xdr:cNvPr id="75" name="PTObj_DBranchName_1_13">
          <a:extLst>
            <a:ext uri="{FF2B5EF4-FFF2-40B4-BE49-F238E27FC236}">
              <a16:creationId xmlns:a16="http://schemas.microsoft.com/office/drawing/2014/main" id="{3EC5AC57-B38D-42CF-B105-5695BAD783E1}"/>
            </a:ext>
          </a:extLst>
        </xdr:cNvPr>
        <xdr:cNvSpPr txBox="1"/>
      </xdr:nvSpPr>
      <xdr:spPr>
        <a:xfrm>
          <a:off x="7218807" y="2464926"/>
          <a:ext cx="37459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Success</a:t>
          </a:r>
          <a:endParaRPr lang="zh-CN" altLang="en-US" sz="800"/>
        </a:p>
      </xdr:txBody>
    </xdr:sp>
    <xdr:clientData/>
  </xdr:oneCellAnchor>
  <xdr:twoCellAnchor editAs="oneCell">
    <xdr:from>
      <xdr:col>5</xdr:col>
      <xdr:colOff>128</xdr:colOff>
      <xdr:row>17</xdr:row>
      <xdr:rowOff>86359</xdr:rowOff>
    </xdr:from>
    <xdr:to>
      <xdr:col>5</xdr:col>
      <xdr:colOff>183008</xdr:colOff>
      <xdr:row>18</xdr:row>
      <xdr:rowOff>86360</xdr:rowOff>
    </xdr:to>
    <xdr:sp macro="_xll.PtreeEvent_ObjectClick" textlink="">
      <xdr:nvSpPr>
        <xdr:cNvPr id="76" name="PTObj_DNode_1_14">
          <a:extLst>
            <a:ext uri="{FF2B5EF4-FFF2-40B4-BE49-F238E27FC236}">
              <a16:creationId xmlns:a16="http://schemas.microsoft.com/office/drawing/2014/main" id="{E1EF3503-DEE8-4A28-AB12-04048D6BC0DA}"/>
            </a:ext>
          </a:extLst>
        </xdr:cNvPr>
        <xdr:cNvSpPr/>
      </xdr:nvSpPr>
      <xdr:spPr bwMode="auto">
        <a:xfrm rot="-5400000">
          <a:off x="8321167" y="3195320"/>
          <a:ext cx="182881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276987</xdr:colOff>
      <xdr:row>17</xdr:row>
      <xdr:rowOff>87487</xdr:rowOff>
    </xdr:from>
    <xdr:ext cx="339452" cy="180627"/>
    <xdr:sp macro="_xll.PtreeEvent_ObjectClick" textlink="">
      <xdr:nvSpPr>
        <xdr:cNvPr id="79" name="PTObj_DBranchName_1_14">
          <a:extLst>
            <a:ext uri="{FF2B5EF4-FFF2-40B4-BE49-F238E27FC236}">
              <a16:creationId xmlns:a16="http://schemas.microsoft.com/office/drawing/2014/main" id="{B4202316-7724-48A8-8A6D-9DA43EC4C218}"/>
            </a:ext>
          </a:extLst>
        </xdr:cNvPr>
        <xdr:cNvSpPr txBox="1"/>
      </xdr:nvSpPr>
      <xdr:spPr>
        <a:xfrm>
          <a:off x="7218807" y="3196447"/>
          <a:ext cx="33945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Failure</a:t>
          </a:r>
          <a:endParaRPr lang="zh-CN" altLang="en-US" sz="800"/>
        </a:p>
      </xdr:txBody>
    </xdr:sp>
    <xdr:clientData/>
  </xdr:oneCellAnchor>
  <xdr:twoCellAnchor editAs="oneCell">
    <xdr:from>
      <xdr:col>3</xdr:col>
      <xdr:colOff>127</xdr:colOff>
      <xdr:row>31</xdr:row>
      <xdr:rowOff>86360</xdr:rowOff>
    </xdr:from>
    <xdr:to>
      <xdr:col>3</xdr:col>
      <xdr:colOff>183007</xdr:colOff>
      <xdr:row>32</xdr:row>
      <xdr:rowOff>86360</xdr:rowOff>
    </xdr:to>
    <xdr:sp macro="_xll.PtreeEvent_ObjectClick" textlink="">
      <xdr:nvSpPr>
        <xdr:cNvPr id="84" name="PTObj_DNode_1_9">
          <a:extLst>
            <a:ext uri="{FF2B5EF4-FFF2-40B4-BE49-F238E27FC236}">
              <a16:creationId xmlns:a16="http://schemas.microsoft.com/office/drawing/2014/main" id="{EC7F2E03-CEF5-4117-924B-45725C5821E6}"/>
            </a:ext>
          </a:extLst>
        </xdr:cNvPr>
        <xdr:cNvSpPr/>
      </xdr:nvSpPr>
      <xdr:spPr bwMode="auto">
        <a:xfrm>
          <a:off x="5410327" y="5755640"/>
          <a:ext cx="182880" cy="182880"/>
        </a:xfrm>
        <a:prstGeom prst="rect">
          <a:avLst/>
        </a:prstGeom>
        <a:solidFill>
          <a:srgbClr val="008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276987</xdr:colOff>
      <xdr:row>31</xdr:row>
      <xdr:rowOff>87486</xdr:rowOff>
    </xdr:from>
    <xdr:ext cx="369395" cy="180627"/>
    <xdr:sp macro="_xll.PtreeEvent_ObjectClick" textlink="">
      <xdr:nvSpPr>
        <xdr:cNvPr id="87" name="PTObj_DBranchName_1_9">
          <a:extLst>
            <a:ext uri="{FF2B5EF4-FFF2-40B4-BE49-F238E27FC236}">
              <a16:creationId xmlns:a16="http://schemas.microsoft.com/office/drawing/2014/main" id="{CDFD9DF0-B608-483A-8998-EC477582857D}"/>
            </a:ext>
          </a:extLst>
        </xdr:cNvPr>
        <xdr:cNvSpPr txBox="1"/>
      </xdr:nvSpPr>
      <xdr:spPr>
        <a:xfrm>
          <a:off x="4155567" y="5756766"/>
          <a:ext cx="36939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Neutral</a:t>
          </a:r>
          <a:endParaRPr lang="zh-CN" altLang="en-US" sz="800"/>
        </a:p>
      </xdr:txBody>
    </xdr:sp>
    <xdr:clientData/>
  </xdr:oneCellAnchor>
  <xdr:twoCellAnchor editAs="oneCell">
    <xdr:from>
      <xdr:col>4</xdr:col>
      <xdr:colOff>127</xdr:colOff>
      <xdr:row>27</xdr:row>
      <xdr:rowOff>86360</xdr:rowOff>
    </xdr:from>
    <xdr:to>
      <xdr:col>4</xdr:col>
      <xdr:colOff>183007</xdr:colOff>
      <xdr:row>28</xdr:row>
      <xdr:rowOff>86360</xdr:rowOff>
    </xdr:to>
    <xdr:sp macro="_xll.PtreeEvent_ObjectClick" textlink="">
      <xdr:nvSpPr>
        <xdr:cNvPr id="88" name="PTObj_DNode_1_15">
          <a:extLst>
            <a:ext uri="{FF2B5EF4-FFF2-40B4-BE49-F238E27FC236}">
              <a16:creationId xmlns:a16="http://schemas.microsoft.com/office/drawing/2014/main" id="{243099BC-D425-4E76-ABBD-57F55B92632D}"/>
            </a:ext>
          </a:extLst>
        </xdr:cNvPr>
        <xdr:cNvSpPr/>
      </xdr:nvSpPr>
      <xdr:spPr bwMode="auto">
        <a:xfrm>
          <a:off x="6941947" y="5024120"/>
          <a:ext cx="182880" cy="182880"/>
        </a:xfrm>
        <a:prstGeom prst="ellipse">
          <a:avLst/>
        </a:prstGeom>
        <a:solidFill>
          <a:srgbClr val="800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276987</xdr:colOff>
      <xdr:row>27</xdr:row>
      <xdr:rowOff>87486</xdr:rowOff>
    </xdr:from>
    <xdr:ext cx="196592" cy="180627"/>
    <xdr:sp macro="_xll.PtreeEvent_ObjectClick" textlink="">
      <xdr:nvSpPr>
        <xdr:cNvPr id="91" name="PTObj_DBranchName_1_15">
          <a:extLst>
            <a:ext uri="{FF2B5EF4-FFF2-40B4-BE49-F238E27FC236}">
              <a16:creationId xmlns:a16="http://schemas.microsoft.com/office/drawing/2014/main" id="{69A8D3D2-E8F6-4121-95AF-EA130D050A83}"/>
            </a:ext>
          </a:extLst>
        </xdr:cNvPr>
        <xdr:cNvSpPr txBox="1"/>
      </xdr:nvSpPr>
      <xdr:spPr>
        <a:xfrm>
          <a:off x="5687187" y="502524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Yes</a:t>
          </a:r>
          <a:endParaRPr lang="zh-CN" altLang="en-US" sz="800"/>
        </a:p>
      </xdr:txBody>
    </xdr:sp>
    <xdr:clientData/>
  </xdr:oneCellAnchor>
  <xdr:twoCellAnchor editAs="oneCell">
    <xdr:from>
      <xdr:col>5</xdr:col>
      <xdr:colOff>127</xdr:colOff>
      <xdr:row>25</xdr:row>
      <xdr:rowOff>86360</xdr:rowOff>
    </xdr:from>
    <xdr:to>
      <xdr:col>5</xdr:col>
      <xdr:colOff>183007</xdr:colOff>
      <xdr:row>26</xdr:row>
      <xdr:rowOff>86360</xdr:rowOff>
    </xdr:to>
    <xdr:sp macro="_xll.PtreeEvent_ObjectClick" textlink="">
      <xdr:nvSpPr>
        <xdr:cNvPr id="92" name="PTObj_DNode_1_16">
          <a:extLst>
            <a:ext uri="{FF2B5EF4-FFF2-40B4-BE49-F238E27FC236}">
              <a16:creationId xmlns:a16="http://schemas.microsoft.com/office/drawing/2014/main" id="{6732604B-56C5-4EFD-BBD6-DFD1F81B1532}"/>
            </a:ext>
          </a:extLst>
        </xdr:cNvPr>
        <xdr:cNvSpPr/>
      </xdr:nvSpPr>
      <xdr:spPr bwMode="auto">
        <a:xfrm rot="-5400000">
          <a:off x="8465947" y="4658360"/>
          <a:ext cx="182880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276987</xdr:colOff>
      <xdr:row>25</xdr:row>
      <xdr:rowOff>87487</xdr:rowOff>
    </xdr:from>
    <xdr:ext cx="374590" cy="180627"/>
    <xdr:sp macro="_xll.PtreeEvent_ObjectClick" textlink="">
      <xdr:nvSpPr>
        <xdr:cNvPr id="95" name="PTObj_DBranchName_1_16">
          <a:extLst>
            <a:ext uri="{FF2B5EF4-FFF2-40B4-BE49-F238E27FC236}">
              <a16:creationId xmlns:a16="http://schemas.microsoft.com/office/drawing/2014/main" id="{AAF3A2BC-5A50-4CFB-B64C-88C55D1AA1E2}"/>
            </a:ext>
          </a:extLst>
        </xdr:cNvPr>
        <xdr:cNvSpPr txBox="1"/>
      </xdr:nvSpPr>
      <xdr:spPr>
        <a:xfrm>
          <a:off x="7218807" y="4659487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Success</a:t>
          </a:r>
          <a:endParaRPr lang="zh-CN" altLang="en-US" sz="800"/>
        </a:p>
      </xdr:txBody>
    </xdr:sp>
    <xdr:clientData/>
  </xdr:oneCellAnchor>
  <xdr:twoCellAnchor editAs="oneCell">
    <xdr:from>
      <xdr:col>5</xdr:col>
      <xdr:colOff>127</xdr:colOff>
      <xdr:row>29</xdr:row>
      <xdr:rowOff>86360</xdr:rowOff>
    </xdr:from>
    <xdr:to>
      <xdr:col>5</xdr:col>
      <xdr:colOff>183007</xdr:colOff>
      <xdr:row>30</xdr:row>
      <xdr:rowOff>86360</xdr:rowOff>
    </xdr:to>
    <xdr:sp macro="_xll.PtreeEvent_ObjectClick" textlink="">
      <xdr:nvSpPr>
        <xdr:cNvPr id="96" name="PTObj_DNode_1_17">
          <a:extLst>
            <a:ext uri="{FF2B5EF4-FFF2-40B4-BE49-F238E27FC236}">
              <a16:creationId xmlns:a16="http://schemas.microsoft.com/office/drawing/2014/main" id="{900C1F45-0CAB-46CE-B742-BC20A7DB94D7}"/>
            </a:ext>
          </a:extLst>
        </xdr:cNvPr>
        <xdr:cNvSpPr/>
      </xdr:nvSpPr>
      <xdr:spPr bwMode="auto">
        <a:xfrm rot="-5400000">
          <a:off x="8465947" y="5389880"/>
          <a:ext cx="182880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276987</xdr:colOff>
      <xdr:row>29</xdr:row>
      <xdr:rowOff>87487</xdr:rowOff>
    </xdr:from>
    <xdr:ext cx="339452" cy="180627"/>
    <xdr:sp macro="_xll.PtreeEvent_ObjectClick" textlink="">
      <xdr:nvSpPr>
        <xdr:cNvPr id="99" name="PTObj_DBranchName_1_17">
          <a:extLst>
            <a:ext uri="{FF2B5EF4-FFF2-40B4-BE49-F238E27FC236}">
              <a16:creationId xmlns:a16="http://schemas.microsoft.com/office/drawing/2014/main" id="{20576A63-D914-4287-BD46-99B7379B72FD}"/>
            </a:ext>
          </a:extLst>
        </xdr:cNvPr>
        <xdr:cNvSpPr txBox="1"/>
      </xdr:nvSpPr>
      <xdr:spPr>
        <a:xfrm>
          <a:off x="7218807" y="5391007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Failure</a:t>
          </a:r>
          <a:endParaRPr lang="zh-CN" altLang="en-US" sz="800"/>
        </a:p>
      </xdr:txBody>
    </xdr:sp>
    <xdr:clientData/>
  </xdr:oneCellAnchor>
  <xdr:twoCellAnchor editAs="oneCell">
    <xdr:from>
      <xdr:col>4</xdr:col>
      <xdr:colOff>127</xdr:colOff>
      <xdr:row>33</xdr:row>
      <xdr:rowOff>86360</xdr:rowOff>
    </xdr:from>
    <xdr:to>
      <xdr:col>4</xdr:col>
      <xdr:colOff>183007</xdr:colOff>
      <xdr:row>34</xdr:row>
      <xdr:rowOff>86360</xdr:rowOff>
    </xdr:to>
    <xdr:sp macro="_xll.PtreeEvent_ObjectClick" textlink="">
      <xdr:nvSpPr>
        <xdr:cNvPr id="100" name="PTObj_DNode_1_18">
          <a:extLst>
            <a:ext uri="{FF2B5EF4-FFF2-40B4-BE49-F238E27FC236}">
              <a16:creationId xmlns:a16="http://schemas.microsoft.com/office/drawing/2014/main" id="{F4F824C7-C3F5-4457-BD57-317DDD087C5C}"/>
            </a:ext>
          </a:extLst>
        </xdr:cNvPr>
        <xdr:cNvSpPr/>
      </xdr:nvSpPr>
      <xdr:spPr bwMode="auto">
        <a:xfrm rot="-5400000">
          <a:off x="6941947" y="6121400"/>
          <a:ext cx="182880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276987</xdr:colOff>
      <xdr:row>33</xdr:row>
      <xdr:rowOff>87487</xdr:rowOff>
    </xdr:from>
    <xdr:ext cx="175753" cy="180627"/>
    <xdr:sp macro="_xll.PtreeEvent_ObjectClick" textlink="">
      <xdr:nvSpPr>
        <xdr:cNvPr id="103" name="PTObj_DBranchName_1_18">
          <a:extLst>
            <a:ext uri="{FF2B5EF4-FFF2-40B4-BE49-F238E27FC236}">
              <a16:creationId xmlns:a16="http://schemas.microsoft.com/office/drawing/2014/main" id="{C49C1AF6-0005-4167-94FB-8823FA7289B9}"/>
            </a:ext>
          </a:extLst>
        </xdr:cNvPr>
        <xdr:cNvSpPr txBox="1"/>
      </xdr:nvSpPr>
      <xdr:spPr>
        <a:xfrm>
          <a:off x="5687187" y="612252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No</a:t>
          </a:r>
          <a:endParaRPr lang="zh-CN" altLang="en-US" sz="800"/>
        </a:p>
      </xdr:txBody>
    </xdr:sp>
    <xdr:clientData/>
  </xdr:oneCellAnchor>
  <xdr:twoCellAnchor editAs="oneCell">
    <xdr:from>
      <xdr:col>3</xdr:col>
      <xdr:colOff>127</xdr:colOff>
      <xdr:row>41</xdr:row>
      <xdr:rowOff>86360</xdr:rowOff>
    </xdr:from>
    <xdr:to>
      <xdr:col>3</xdr:col>
      <xdr:colOff>183007</xdr:colOff>
      <xdr:row>42</xdr:row>
      <xdr:rowOff>86360</xdr:rowOff>
    </xdr:to>
    <xdr:sp macro="_xll.PtreeEvent_ObjectClick" textlink="">
      <xdr:nvSpPr>
        <xdr:cNvPr id="108" name="PTObj_DNode_1_10">
          <a:extLst>
            <a:ext uri="{FF2B5EF4-FFF2-40B4-BE49-F238E27FC236}">
              <a16:creationId xmlns:a16="http://schemas.microsoft.com/office/drawing/2014/main" id="{B36DA739-20D2-4BF8-B3D4-5EFB80B8988D}"/>
            </a:ext>
          </a:extLst>
        </xdr:cNvPr>
        <xdr:cNvSpPr/>
      </xdr:nvSpPr>
      <xdr:spPr bwMode="auto">
        <a:xfrm>
          <a:off x="5410327" y="7584440"/>
          <a:ext cx="182880" cy="182880"/>
        </a:xfrm>
        <a:prstGeom prst="rect">
          <a:avLst/>
        </a:prstGeom>
        <a:solidFill>
          <a:srgbClr val="008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276987</xdr:colOff>
      <xdr:row>41</xdr:row>
      <xdr:rowOff>87486</xdr:rowOff>
    </xdr:from>
    <xdr:ext cx="569450" cy="180627"/>
    <xdr:sp macro="_xll.PtreeEvent_ObjectClick" textlink="">
      <xdr:nvSpPr>
        <xdr:cNvPr id="111" name="PTObj_DBranchName_1_10">
          <a:extLst>
            <a:ext uri="{FF2B5EF4-FFF2-40B4-BE49-F238E27FC236}">
              <a16:creationId xmlns:a16="http://schemas.microsoft.com/office/drawing/2014/main" id="{94DD116C-E16F-4C75-A99B-6BC52B4A0F9D}"/>
            </a:ext>
          </a:extLst>
        </xdr:cNvPr>
        <xdr:cNvSpPr txBox="1"/>
      </xdr:nvSpPr>
      <xdr:spPr>
        <a:xfrm>
          <a:off x="4155567" y="7585566"/>
          <a:ext cx="56945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Unfavorable</a:t>
          </a:r>
          <a:endParaRPr lang="zh-CN" altLang="en-US" sz="800"/>
        </a:p>
      </xdr:txBody>
    </xdr:sp>
    <xdr:clientData/>
  </xdr:oneCellAnchor>
  <xdr:twoCellAnchor editAs="oneCell">
    <xdr:from>
      <xdr:col>4</xdr:col>
      <xdr:colOff>127</xdr:colOff>
      <xdr:row>37</xdr:row>
      <xdr:rowOff>86360</xdr:rowOff>
    </xdr:from>
    <xdr:to>
      <xdr:col>4</xdr:col>
      <xdr:colOff>183007</xdr:colOff>
      <xdr:row>38</xdr:row>
      <xdr:rowOff>86360</xdr:rowOff>
    </xdr:to>
    <xdr:sp macro="_xll.PtreeEvent_ObjectClick" textlink="">
      <xdr:nvSpPr>
        <xdr:cNvPr id="112" name="PTObj_DNode_1_19">
          <a:extLst>
            <a:ext uri="{FF2B5EF4-FFF2-40B4-BE49-F238E27FC236}">
              <a16:creationId xmlns:a16="http://schemas.microsoft.com/office/drawing/2014/main" id="{89C157FD-B1F7-4C6C-88F2-9A48A0E7EBD7}"/>
            </a:ext>
          </a:extLst>
        </xdr:cNvPr>
        <xdr:cNvSpPr/>
      </xdr:nvSpPr>
      <xdr:spPr bwMode="auto">
        <a:xfrm>
          <a:off x="6941947" y="6852920"/>
          <a:ext cx="182880" cy="182880"/>
        </a:xfrm>
        <a:prstGeom prst="ellipse">
          <a:avLst/>
        </a:prstGeom>
        <a:solidFill>
          <a:srgbClr val="800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276987</xdr:colOff>
      <xdr:row>37</xdr:row>
      <xdr:rowOff>87487</xdr:rowOff>
    </xdr:from>
    <xdr:ext cx="196592" cy="180627"/>
    <xdr:sp macro="_xll.PtreeEvent_ObjectClick" textlink="">
      <xdr:nvSpPr>
        <xdr:cNvPr id="115" name="PTObj_DBranchName_1_19">
          <a:extLst>
            <a:ext uri="{FF2B5EF4-FFF2-40B4-BE49-F238E27FC236}">
              <a16:creationId xmlns:a16="http://schemas.microsoft.com/office/drawing/2014/main" id="{ABCC0768-0906-41D8-AC78-5FB545125211}"/>
            </a:ext>
          </a:extLst>
        </xdr:cNvPr>
        <xdr:cNvSpPr txBox="1"/>
      </xdr:nvSpPr>
      <xdr:spPr>
        <a:xfrm>
          <a:off x="5687187" y="685404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Yes</a:t>
          </a:r>
          <a:endParaRPr lang="zh-CN" altLang="en-US" sz="800"/>
        </a:p>
      </xdr:txBody>
    </xdr:sp>
    <xdr:clientData/>
  </xdr:oneCellAnchor>
  <xdr:twoCellAnchor editAs="oneCell">
    <xdr:from>
      <xdr:col>5</xdr:col>
      <xdr:colOff>127</xdr:colOff>
      <xdr:row>35</xdr:row>
      <xdr:rowOff>86360</xdr:rowOff>
    </xdr:from>
    <xdr:to>
      <xdr:col>5</xdr:col>
      <xdr:colOff>183007</xdr:colOff>
      <xdr:row>36</xdr:row>
      <xdr:rowOff>86360</xdr:rowOff>
    </xdr:to>
    <xdr:sp macro="_xll.PtreeEvent_ObjectClick" textlink="">
      <xdr:nvSpPr>
        <xdr:cNvPr id="116" name="PTObj_DNode_1_20">
          <a:extLst>
            <a:ext uri="{FF2B5EF4-FFF2-40B4-BE49-F238E27FC236}">
              <a16:creationId xmlns:a16="http://schemas.microsoft.com/office/drawing/2014/main" id="{ACAA7C2B-FF44-40D6-9B85-E6C23C1AB09D}"/>
            </a:ext>
          </a:extLst>
        </xdr:cNvPr>
        <xdr:cNvSpPr/>
      </xdr:nvSpPr>
      <xdr:spPr bwMode="auto">
        <a:xfrm rot="-5400000">
          <a:off x="8465947" y="6487160"/>
          <a:ext cx="182880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276987</xdr:colOff>
      <xdr:row>35</xdr:row>
      <xdr:rowOff>87487</xdr:rowOff>
    </xdr:from>
    <xdr:ext cx="374590" cy="180627"/>
    <xdr:sp macro="_xll.PtreeEvent_ObjectClick" textlink="">
      <xdr:nvSpPr>
        <xdr:cNvPr id="119" name="PTObj_DBranchName_1_20">
          <a:extLst>
            <a:ext uri="{FF2B5EF4-FFF2-40B4-BE49-F238E27FC236}">
              <a16:creationId xmlns:a16="http://schemas.microsoft.com/office/drawing/2014/main" id="{8AF71AAE-5896-4DC0-9EB4-E10CD63EC349}"/>
            </a:ext>
          </a:extLst>
        </xdr:cNvPr>
        <xdr:cNvSpPr txBox="1"/>
      </xdr:nvSpPr>
      <xdr:spPr>
        <a:xfrm>
          <a:off x="7218807" y="6488287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Success</a:t>
          </a:r>
          <a:endParaRPr lang="zh-CN" altLang="en-US" sz="800"/>
        </a:p>
      </xdr:txBody>
    </xdr:sp>
    <xdr:clientData/>
  </xdr:oneCellAnchor>
  <xdr:twoCellAnchor editAs="oneCell">
    <xdr:from>
      <xdr:col>5</xdr:col>
      <xdr:colOff>126</xdr:colOff>
      <xdr:row>39</xdr:row>
      <xdr:rowOff>86361</xdr:rowOff>
    </xdr:from>
    <xdr:to>
      <xdr:col>5</xdr:col>
      <xdr:colOff>183007</xdr:colOff>
      <xdr:row>40</xdr:row>
      <xdr:rowOff>86361</xdr:rowOff>
    </xdr:to>
    <xdr:sp macro="_xll.PtreeEvent_ObjectClick" textlink="">
      <xdr:nvSpPr>
        <xdr:cNvPr id="120" name="PTObj_DNode_1_21">
          <a:extLst>
            <a:ext uri="{FF2B5EF4-FFF2-40B4-BE49-F238E27FC236}">
              <a16:creationId xmlns:a16="http://schemas.microsoft.com/office/drawing/2014/main" id="{E2CF284B-7B65-4AB7-AFFF-041CF9101736}"/>
            </a:ext>
          </a:extLst>
        </xdr:cNvPr>
        <xdr:cNvSpPr/>
      </xdr:nvSpPr>
      <xdr:spPr bwMode="auto">
        <a:xfrm rot="-5400000">
          <a:off x="8465947" y="7218680"/>
          <a:ext cx="182880" cy="182881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276987</xdr:colOff>
      <xdr:row>39</xdr:row>
      <xdr:rowOff>87487</xdr:rowOff>
    </xdr:from>
    <xdr:ext cx="339452" cy="180627"/>
    <xdr:sp macro="_xll.PtreeEvent_ObjectClick" textlink="">
      <xdr:nvSpPr>
        <xdr:cNvPr id="123" name="PTObj_DBranchName_1_21">
          <a:extLst>
            <a:ext uri="{FF2B5EF4-FFF2-40B4-BE49-F238E27FC236}">
              <a16:creationId xmlns:a16="http://schemas.microsoft.com/office/drawing/2014/main" id="{FDB82C1B-98EC-4EAC-804C-C8724DC1B345}"/>
            </a:ext>
          </a:extLst>
        </xdr:cNvPr>
        <xdr:cNvSpPr txBox="1"/>
      </xdr:nvSpPr>
      <xdr:spPr>
        <a:xfrm>
          <a:off x="7218807" y="7219807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Failure</a:t>
          </a:r>
          <a:endParaRPr lang="zh-CN" altLang="en-US" sz="800"/>
        </a:p>
      </xdr:txBody>
    </xdr:sp>
    <xdr:clientData/>
  </xdr:oneCellAnchor>
  <xdr:twoCellAnchor editAs="oneCell">
    <xdr:from>
      <xdr:col>4</xdr:col>
      <xdr:colOff>127</xdr:colOff>
      <xdr:row>43</xdr:row>
      <xdr:rowOff>86360</xdr:rowOff>
    </xdr:from>
    <xdr:to>
      <xdr:col>4</xdr:col>
      <xdr:colOff>183007</xdr:colOff>
      <xdr:row>44</xdr:row>
      <xdr:rowOff>86360</xdr:rowOff>
    </xdr:to>
    <xdr:sp macro="_xll.PtreeEvent_ObjectClick" textlink="">
      <xdr:nvSpPr>
        <xdr:cNvPr id="124" name="PTObj_DNode_1_22">
          <a:extLst>
            <a:ext uri="{FF2B5EF4-FFF2-40B4-BE49-F238E27FC236}">
              <a16:creationId xmlns:a16="http://schemas.microsoft.com/office/drawing/2014/main" id="{626EAA09-1E6B-4D5E-85E6-44B84472044C}"/>
            </a:ext>
          </a:extLst>
        </xdr:cNvPr>
        <xdr:cNvSpPr/>
      </xdr:nvSpPr>
      <xdr:spPr bwMode="auto">
        <a:xfrm rot="-5400000">
          <a:off x="6941947" y="7950200"/>
          <a:ext cx="182880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276987</xdr:colOff>
      <xdr:row>43</xdr:row>
      <xdr:rowOff>87486</xdr:rowOff>
    </xdr:from>
    <xdr:ext cx="175753" cy="180627"/>
    <xdr:sp macro="_xll.PtreeEvent_ObjectClick" textlink="">
      <xdr:nvSpPr>
        <xdr:cNvPr id="127" name="PTObj_DBranchName_1_22">
          <a:extLst>
            <a:ext uri="{FF2B5EF4-FFF2-40B4-BE49-F238E27FC236}">
              <a16:creationId xmlns:a16="http://schemas.microsoft.com/office/drawing/2014/main" id="{B02659EC-DE7E-4230-A28C-16F10C349AE8}"/>
            </a:ext>
          </a:extLst>
        </xdr:cNvPr>
        <xdr:cNvSpPr txBox="1"/>
      </xdr:nvSpPr>
      <xdr:spPr>
        <a:xfrm>
          <a:off x="5687187" y="795132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No</a:t>
          </a:r>
          <a:endParaRPr lang="zh-CN" altLang="en-US" sz="8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238887</xdr:colOff>
      <xdr:row>25</xdr:row>
      <xdr:rowOff>177800</xdr:rowOff>
    </xdr:from>
    <xdr:to>
      <xdr:col>4</xdr:col>
      <xdr:colOff>127</xdr:colOff>
      <xdr:row>25</xdr:row>
      <xdr:rowOff>177800</xdr:rowOff>
    </xdr:to>
    <xdr:cxnSp macro="">
      <xdr:nvCxnSpPr>
        <xdr:cNvPr id="2" name="PTObj_DBranchHLine_1_22">
          <a:extLst>
            <a:ext uri="{FF2B5EF4-FFF2-40B4-BE49-F238E27FC236}">
              <a16:creationId xmlns:a16="http://schemas.microsoft.com/office/drawing/2014/main" id="{0E7825E9-2E4B-4421-9939-7D7D9FA4B735}"/>
            </a:ext>
          </a:extLst>
        </xdr:cNvPr>
        <xdr:cNvCxnSpPr/>
      </xdr:nvCxnSpPr>
      <xdr:spPr bwMode="auto">
        <a:xfrm>
          <a:off x="5649087" y="804164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86487</xdr:colOff>
      <xdr:row>23</xdr:row>
      <xdr:rowOff>172720</xdr:rowOff>
    </xdr:from>
    <xdr:to>
      <xdr:col>3</xdr:col>
      <xdr:colOff>238887</xdr:colOff>
      <xdr:row>25</xdr:row>
      <xdr:rowOff>177800</xdr:rowOff>
    </xdr:to>
    <xdr:cxnSp macro="">
      <xdr:nvCxnSpPr>
        <xdr:cNvPr id="3" name="PTObj_DBranchDLine_1_22">
          <a:extLst>
            <a:ext uri="{FF2B5EF4-FFF2-40B4-BE49-F238E27FC236}">
              <a16:creationId xmlns:a16="http://schemas.microsoft.com/office/drawing/2014/main" id="{5C9ABDC1-2E4E-4976-B135-3D1FE61FC7BF}"/>
            </a:ext>
          </a:extLst>
        </xdr:cNvPr>
        <xdr:cNvCxnSpPr/>
      </xdr:nvCxnSpPr>
      <xdr:spPr bwMode="auto">
        <a:xfrm>
          <a:off x="5496687" y="7670800"/>
          <a:ext cx="152400" cy="3708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238887</xdr:colOff>
      <xdr:row>23</xdr:row>
      <xdr:rowOff>177800</xdr:rowOff>
    </xdr:from>
    <xdr:to>
      <xdr:col>3</xdr:col>
      <xdr:colOff>127</xdr:colOff>
      <xdr:row>23</xdr:row>
      <xdr:rowOff>177800</xdr:rowOff>
    </xdr:to>
    <xdr:cxnSp macro="">
      <xdr:nvCxnSpPr>
        <xdr:cNvPr id="10" name="PTObj_DBranchHLine_1_10">
          <a:extLst>
            <a:ext uri="{FF2B5EF4-FFF2-40B4-BE49-F238E27FC236}">
              <a16:creationId xmlns:a16="http://schemas.microsoft.com/office/drawing/2014/main" id="{B5B191BC-EA40-4215-B9AD-A3573EF649C5}"/>
            </a:ext>
          </a:extLst>
        </xdr:cNvPr>
        <xdr:cNvCxnSpPr/>
      </xdr:nvCxnSpPr>
      <xdr:spPr bwMode="auto">
        <a:xfrm>
          <a:off x="4117467" y="767588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86487</xdr:colOff>
      <xdr:row>13</xdr:row>
      <xdr:rowOff>172720</xdr:rowOff>
    </xdr:from>
    <xdr:to>
      <xdr:col>2</xdr:col>
      <xdr:colOff>238887</xdr:colOff>
      <xdr:row>23</xdr:row>
      <xdr:rowOff>177800</xdr:rowOff>
    </xdr:to>
    <xdr:cxnSp macro="">
      <xdr:nvCxnSpPr>
        <xdr:cNvPr id="11" name="PTObj_DBranchDLine_1_10">
          <a:extLst>
            <a:ext uri="{FF2B5EF4-FFF2-40B4-BE49-F238E27FC236}">
              <a16:creationId xmlns:a16="http://schemas.microsoft.com/office/drawing/2014/main" id="{9673CAD7-C4D8-41BD-B33E-76B1CF633435}"/>
            </a:ext>
          </a:extLst>
        </xdr:cNvPr>
        <xdr:cNvCxnSpPr/>
      </xdr:nvCxnSpPr>
      <xdr:spPr bwMode="auto">
        <a:xfrm>
          <a:off x="3965067" y="4378960"/>
          <a:ext cx="152400" cy="329692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238887</xdr:colOff>
      <xdr:row>19</xdr:row>
      <xdr:rowOff>177800</xdr:rowOff>
    </xdr:from>
    <xdr:to>
      <xdr:col>5</xdr:col>
      <xdr:colOff>127</xdr:colOff>
      <xdr:row>19</xdr:row>
      <xdr:rowOff>177800</xdr:rowOff>
    </xdr:to>
    <xdr:cxnSp macro="">
      <xdr:nvCxnSpPr>
        <xdr:cNvPr id="14" name="PTObj_DBranchHLine_1_17">
          <a:extLst>
            <a:ext uri="{FF2B5EF4-FFF2-40B4-BE49-F238E27FC236}">
              <a16:creationId xmlns:a16="http://schemas.microsoft.com/office/drawing/2014/main" id="{1B861E9D-95F0-4611-82B6-5A799308B967}"/>
            </a:ext>
          </a:extLst>
        </xdr:cNvPr>
        <xdr:cNvCxnSpPr/>
      </xdr:nvCxnSpPr>
      <xdr:spPr bwMode="auto">
        <a:xfrm>
          <a:off x="7180707" y="5481320"/>
          <a:ext cx="12852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86487</xdr:colOff>
      <xdr:row>17</xdr:row>
      <xdr:rowOff>172720</xdr:rowOff>
    </xdr:from>
    <xdr:to>
      <xdr:col>4</xdr:col>
      <xdr:colOff>238887</xdr:colOff>
      <xdr:row>19</xdr:row>
      <xdr:rowOff>177800</xdr:rowOff>
    </xdr:to>
    <xdr:cxnSp macro="">
      <xdr:nvCxnSpPr>
        <xdr:cNvPr id="15" name="PTObj_DBranchDLine_1_17">
          <a:extLst>
            <a:ext uri="{FF2B5EF4-FFF2-40B4-BE49-F238E27FC236}">
              <a16:creationId xmlns:a16="http://schemas.microsoft.com/office/drawing/2014/main" id="{CC201B21-2FBA-48A1-A14D-12B99D3EBAFE}"/>
            </a:ext>
          </a:extLst>
        </xdr:cNvPr>
        <xdr:cNvCxnSpPr/>
      </xdr:nvCxnSpPr>
      <xdr:spPr bwMode="auto">
        <a:xfrm>
          <a:off x="7028307" y="5110480"/>
          <a:ext cx="152400" cy="3708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238887</xdr:colOff>
      <xdr:row>15</xdr:row>
      <xdr:rowOff>177800</xdr:rowOff>
    </xdr:from>
    <xdr:to>
      <xdr:col>5</xdr:col>
      <xdr:colOff>127</xdr:colOff>
      <xdr:row>15</xdr:row>
      <xdr:rowOff>177800</xdr:rowOff>
    </xdr:to>
    <xdr:cxnSp macro="">
      <xdr:nvCxnSpPr>
        <xdr:cNvPr id="16" name="PTObj_DBranchHLine_1_16">
          <a:extLst>
            <a:ext uri="{FF2B5EF4-FFF2-40B4-BE49-F238E27FC236}">
              <a16:creationId xmlns:a16="http://schemas.microsoft.com/office/drawing/2014/main" id="{D9ECC5D7-09C0-40DE-82FC-D6E678F24C12}"/>
            </a:ext>
          </a:extLst>
        </xdr:cNvPr>
        <xdr:cNvCxnSpPr/>
      </xdr:nvCxnSpPr>
      <xdr:spPr bwMode="auto">
        <a:xfrm>
          <a:off x="7180707" y="4749800"/>
          <a:ext cx="12852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86487</xdr:colOff>
      <xdr:row>15</xdr:row>
      <xdr:rowOff>177800</xdr:rowOff>
    </xdr:from>
    <xdr:to>
      <xdr:col>4</xdr:col>
      <xdr:colOff>238887</xdr:colOff>
      <xdr:row>17</xdr:row>
      <xdr:rowOff>172720</xdr:rowOff>
    </xdr:to>
    <xdr:cxnSp macro="">
      <xdr:nvCxnSpPr>
        <xdr:cNvPr id="17" name="PTObj_DBranchDLine_1_16">
          <a:extLst>
            <a:ext uri="{FF2B5EF4-FFF2-40B4-BE49-F238E27FC236}">
              <a16:creationId xmlns:a16="http://schemas.microsoft.com/office/drawing/2014/main" id="{D8574F66-910E-4E2D-965E-DCCAF0A76A37}"/>
            </a:ext>
          </a:extLst>
        </xdr:cNvPr>
        <xdr:cNvCxnSpPr/>
      </xdr:nvCxnSpPr>
      <xdr:spPr bwMode="auto">
        <a:xfrm flipV="1">
          <a:off x="7028307" y="4749800"/>
          <a:ext cx="152400" cy="3606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238887</xdr:colOff>
      <xdr:row>17</xdr:row>
      <xdr:rowOff>177800</xdr:rowOff>
    </xdr:from>
    <xdr:to>
      <xdr:col>4</xdr:col>
      <xdr:colOff>127</xdr:colOff>
      <xdr:row>17</xdr:row>
      <xdr:rowOff>177800</xdr:rowOff>
    </xdr:to>
    <xdr:cxnSp macro="">
      <xdr:nvCxnSpPr>
        <xdr:cNvPr id="18" name="PTObj_DBranchHLine_1_15">
          <a:extLst>
            <a:ext uri="{FF2B5EF4-FFF2-40B4-BE49-F238E27FC236}">
              <a16:creationId xmlns:a16="http://schemas.microsoft.com/office/drawing/2014/main" id="{A2A0B1EC-D113-408E-BBDB-A22CE620E1AF}"/>
            </a:ext>
          </a:extLst>
        </xdr:cNvPr>
        <xdr:cNvCxnSpPr/>
      </xdr:nvCxnSpPr>
      <xdr:spPr bwMode="auto">
        <a:xfrm>
          <a:off x="5649087" y="511556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86487</xdr:colOff>
      <xdr:row>17</xdr:row>
      <xdr:rowOff>177800</xdr:rowOff>
    </xdr:from>
    <xdr:to>
      <xdr:col>3</xdr:col>
      <xdr:colOff>238887</xdr:colOff>
      <xdr:row>21</xdr:row>
      <xdr:rowOff>172720</xdr:rowOff>
    </xdr:to>
    <xdr:cxnSp macro="">
      <xdr:nvCxnSpPr>
        <xdr:cNvPr id="19" name="PTObj_DBranchDLine_1_15">
          <a:extLst>
            <a:ext uri="{FF2B5EF4-FFF2-40B4-BE49-F238E27FC236}">
              <a16:creationId xmlns:a16="http://schemas.microsoft.com/office/drawing/2014/main" id="{129F35F7-F9F4-4502-ADFD-F450C993101E}"/>
            </a:ext>
          </a:extLst>
        </xdr:cNvPr>
        <xdr:cNvCxnSpPr/>
      </xdr:nvCxnSpPr>
      <xdr:spPr bwMode="auto">
        <a:xfrm flipV="1">
          <a:off x="5496687" y="5115560"/>
          <a:ext cx="152400" cy="7264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238887</xdr:colOff>
      <xdr:row>21</xdr:row>
      <xdr:rowOff>177800</xdr:rowOff>
    </xdr:from>
    <xdr:to>
      <xdr:col>3</xdr:col>
      <xdr:colOff>127</xdr:colOff>
      <xdr:row>21</xdr:row>
      <xdr:rowOff>177800</xdr:rowOff>
    </xdr:to>
    <xdr:cxnSp macro="">
      <xdr:nvCxnSpPr>
        <xdr:cNvPr id="20" name="PTObj_DBranchHLine_1_9">
          <a:extLst>
            <a:ext uri="{FF2B5EF4-FFF2-40B4-BE49-F238E27FC236}">
              <a16:creationId xmlns:a16="http://schemas.microsoft.com/office/drawing/2014/main" id="{E6DE8864-A9EE-4CEB-BF93-B3E7F0F9FF32}"/>
            </a:ext>
          </a:extLst>
        </xdr:cNvPr>
        <xdr:cNvCxnSpPr/>
      </xdr:nvCxnSpPr>
      <xdr:spPr bwMode="auto">
        <a:xfrm>
          <a:off x="4117467" y="584708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86487</xdr:colOff>
      <xdr:row>13</xdr:row>
      <xdr:rowOff>172720</xdr:rowOff>
    </xdr:from>
    <xdr:to>
      <xdr:col>2</xdr:col>
      <xdr:colOff>238887</xdr:colOff>
      <xdr:row>21</xdr:row>
      <xdr:rowOff>177800</xdr:rowOff>
    </xdr:to>
    <xdr:cxnSp macro="">
      <xdr:nvCxnSpPr>
        <xdr:cNvPr id="21" name="PTObj_DBranchDLine_1_9">
          <a:extLst>
            <a:ext uri="{FF2B5EF4-FFF2-40B4-BE49-F238E27FC236}">
              <a16:creationId xmlns:a16="http://schemas.microsoft.com/office/drawing/2014/main" id="{02B4FE5B-4D56-4CC1-9A3B-296ADED249E8}"/>
            </a:ext>
          </a:extLst>
        </xdr:cNvPr>
        <xdr:cNvCxnSpPr/>
      </xdr:nvCxnSpPr>
      <xdr:spPr bwMode="auto">
        <a:xfrm>
          <a:off x="3965067" y="4378960"/>
          <a:ext cx="152400" cy="146812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238887</xdr:colOff>
      <xdr:row>9</xdr:row>
      <xdr:rowOff>177800</xdr:rowOff>
    </xdr:from>
    <xdr:to>
      <xdr:col>5</xdr:col>
      <xdr:colOff>127</xdr:colOff>
      <xdr:row>9</xdr:row>
      <xdr:rowOff>177800</xdr:rowOff>
    </xdr:to>
    <xdr:cxnSp macro="">
      <xdr:nvCxnSpPr>
        <xdr:cNvPr id="22" name="PTObj_DBranchHLine_1_14">
          <a:extLst>
            <a:ext uri="{FF2B5EF4-FFF2-40B4-BE49-F238E27FC236}">
              <a16:creationId xmlns:a16="http://schemas.microsoft.com/office/drawing/2014/main" id="{FE78A796-4C7B-4C92-A972-61BDA0FE6B17}"/>
            </a:ext>
          </a:extLst>
        </xdr:cNvPr>
        <xdr:cNvCxnSpPr/>
      </xdr:nvCxnSpPr>
      <xdr:spPr bwMode="auto">
        <a:xfrm>
          <a:off x="7180707" y="3286760"/>
          <a:ext cx="12852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86487</xdr:colOff>
      <xdr:row>7</xdr:row>
      <xdr:rowOff>172720</xdr:rowOff>
    </xdr:from>
    <xdr:to>
      <xdr:col>4</xdr:col>
      <xdr:colOff>238887</xdr:colOff>
      <xdr:row>9</xdr:row>
      <xdr:rowOff>177800</xdr:rowOff>
    </xdr:to>
    <xdr:cxnSp macro="">
      <xdr:nvCxnSpPr>
        <xdr:cNvPr id="23" name="PTObj_DBranchDLine_1_14">
          <a:extLst>
            <a:ext uri="{FF2B5EF4-FFF2-40B4-BE49-F238E27FC236}">
              <a16:creationId xmlns:a16="http://schemas.microsoft.com/office/drawing/2014/main" id="{8C68A361-6229-47ED-83FB-E0E32A27BC80}"/>
            </a:ext>
          </a:extLst>
        </xdr:cNvPr>
        <xdr:cNvCxnSpPr/>
      </xdr:nvCxnSpPr>
      <xdr:spPr bwMode="auto">
        <a:xfrm>
          <a:off x="7028307" y="2915920"/>
          <a:ext cx="152400" cy="3708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238887</xdr:colOff>
      <xdr:row>5</xdr:row>
      <xdr:rowOff>177800</xdr:rowOff>
    </xdr:from>
    <xdr:to>
      <xdr:col>5</xdr:col>
      <xdr:colOff>127</xdr:colOff>
      <xdr:row>5</xdr:row>
      <xdr:rowOff>177800</xdr:rowOff>
    </xdr:to>
    <xdr:cxnSp macro="">
      <xdr:nvCxnSpPr>
        <xdr:cNvPr id="24" name="PTObj_DBranchHLine_1_13">
          <a:extLst>
            <a:ext uri="{FF2B5EF4-FFF2-40B4-BE49-F238E27FC236}">
              <a16:creationId xmlns:a16="http://schemas.microsoft.com/office/drawing/2014/main" id="{56023353-BB88-458E-BD3D-1B07D41D5C98}"/>
            </a:ext>
          </a:extLst>
        </xdr:cNvPr>
        <xdr:cNvCxnSpPr/>
      </xdr:nvCxnSpPr>
      <xdr:spPr bwMode="auto">
        <a:xfrm>
          <a:off x="7180707" y="2555240"/>
          <a:ext cx="12852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86487</xdr:colOff>
      <xdr:row>5</xdr:row>
      <xdr:rowOff>177800</xdr:rowOff>
    </xdr:from>
    <xdr:to>
      <xdr:col>4</xdr:col>
      <xdr:colOff>238887</xdr:colOff>
      <xdr:row>7</xdr:row>
      <xdr:rowOff>172720</xdr:rowOff>
    </xdr:to>
    <xdr:cxnSp macro="">
      <xdr:nvCxnSpPr>
        <xdr:cNvPr id="25" name="PTObj_DBranchDLine_1_13">
          <a:extLst>
            <a:ext uri="{FF2B5EF4-FFF2-40B4-BE49-F238E27FC236}">
              <a16:creationId xmlns:a16="http://schemas.microsoft.com/office/drawing/2014/main" id="{8D34B446-54EC-4631-ADAE-A10E43E71136}"/>
            </a:ext>
          </a:extLst>
        </xdr:cNvPr>
        <xdr:cNvCxnSpPr/>
      </xdr:nvCxnSpPr>
      <xdr:spPr bwMode="auto">
        <a:xfrm flipV="1">
          <a:off x="7028307" y="2555240"/>
          <a:ext cx="152400" cy="3606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238887</xdr:colOff>
      <xdr:row>7</xdr:row>
      <xdr:rowOff>177800</xdr:rowOff>
    </xdr:from>
    <xdr:to>
      <xdr:col>4</xdr:col>
      <xdr:colOff>127</xdr:colOff>
      <xdr:row>7</xdr:row>
      <xdr:rowOff>177800</xdr:rowOff>
    </xdr:to>
    <xdr:cxnSp macro="">
      <xdr:nvCxnSpPr>
        <xdr:cNvPr id="26" name="PTObj_DBranchHLine_1_11">
          <a:extLst>
            <a:ext uri="{FF2B5EF4-FFF2-40B4-BE49-F238E27FC236}">
              <a16:creationId xmlns:a16="http://schemas.microsoft.com/office/drawing/2014/main" id="{D9EA7D3A-D910-47C6-A58F-BCB853474B43}"/>
            </a:ext>
          </a:extLst>
        </xdr:cNvPr>
        <xdr:cNvCxnSpPr/>
      </xdr:nvCxnSpPr>
      <xdr:spPr bwMode="auto">
        <a:xfrm>
          <a:off x="5649087" y="292100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86487</xdr:colOff>
      <xdr:row>7</xdr:row>
      <xdr:rowOff>177800</xdr:rowOff>
    </xdr:from>
    <xdr:to>
      <xdr:col>3</xdr:col>
      <xdr:colOff>238887</xdr:colOff>
      <xdr:row>11</xdr:row>
      <xdr:rowOff>172720</xdr:rowOff>
    </xdr:to>
    <xdr:cxnSp macro="">
      <xdr:nvCxnSpPr>
        <xdr:cNvPr id="27" name="PTObj_DBranchDLine_1_11">
          <a:extLst>
            <a:ext uri="{FF2B5EF4-FFF2-40B4-BE49-F238E27FC236}">
              <a16:creationId xmlns:a16="http://schemas.microsoft.com/office/drawing/2014/main" id="{957BD1CE-AB1A-4552-AB20-53C8AD4BBE3D}"/>
            </a:ext>
          </a:extLst>
        </xdr:cNvPr>
        <xdr:cNvCxnSpPr/>
      </xdr:nvCxnSpPr>
      <xdr:spPr bwMode="auto">
        <a:xfrm flipV="1">
          <a:off x="5496687" y="2921000"/>
          <a:ext cx="152400" cy="7264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238887</xdr:colOff>
      <xdr:row>11</xdr:row>
      <xdr:rowOff>177800</xdr:rowOff>
    </xdr:from>
    <xdr:to>
      <xdr:col>3</xdr:col>
      <xdr:colOff>127</xdr:colOff>
      <xdr:row>11</xdr:row>
      <xdr:rowOff>177800</xdr:rowOff>
    </xdr:to>
    <xdr:cxnSp macro="">
      <xdr:nvCxnSpPr>
        <xdr:cNvPr id="30" name="PTObj_DBranchHLine_1_8">
          <a:extLst>
            <a:ext uri="{FF2B5EF4-FFF2-40B4-BE49-F238E27FC236}">
              <a16:creationId xmlns:a16="http://schemas.microsoft.com/office/drawing/2014/main" id="{5F24C44C-7CD7-4C3B-964E-B34F3380A8EE}"/>
            </a:ext>
          </a:extLst>
        </xdr:cNvPr>
        <xdr:cNvCxnSpPr/>
      </xdr:nvCxnSpPr>
      <xdr:spPr bwMode="auto">
        <a:xfrm>
          <a:off x="4117467" y="365252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86487</xdr:colOff>
      <xdr:row>11</xdr:row>
      <xdr:rowOff>177800</xdr:rowOff>
    </xdr:from>
    <xdr:to>
      <xdr:col>2</xdr:col>
      <xdr:colOff>238887</xdr:colOff>
      <xdr:row>13</xdr:row>
      <xdr:rowOff>172720</xdr:rowOff>
    </xdr:to>
    <xdr:cxnSp macro="">
      <xdr:nvCxnSpPr>
        <xdr:cNvPr id="31" name="PTObj_DBranchDLine_1_8">
          <a:extLst>
            <a:ext uri="{FF2B5EF4-FFF2-40B4-BE49-F238E27FC236}">
              <a16:creationId xmlns:a16="http://schemas.microsoft.com/office/drawing/2014/main" id="{49BE743A-4393-4FD6-A92C-EE3BF195133E}"/>
            </a:ext>
          </a:extLst>
        </xdr:cNvPr>
        <xdr:cNvCxnSpPr/>
      </xdr:nvCxnSpPr>
      <xdr:spPr bwMode="auto">
        <a:xfrm flipV="1">
          <a:off x="3965067" y="3652520"/>
          <a:ext cx="152400" cy="7264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238887</xdr:colOff>
      <xdr:row>13</xdr:row>
      <xdr:rowOff>177800</xdr:rowOff>
    </xdr:from>
    <xdr:to>
      <xdr:col>2</xdr:col>
      <xdr:colOff>127</xdr:colOff>
      <xdr:row>13</xdr:row>
      <xdr:rowOff>177800</xdr:rowOff>
    </xdr:to>
    <xdr:cxnSp macro="">
      <xdr:nvCxnSpPr>
        <xdr:cNvPr id="32" name="PTObj_DBranchHLine_1_2">
          <a:extLst>
            <a:ext uri="{FF2B5EF4-FFF2-40B4-BE49-F238E27FC236}">
              <a16:creationId xmlns:a16="http://schemas.microsoft.com/office/drawing/2014/main" id="{2BF1A964-F9FF-480F-B217-9453C772313F}"/>
            </a:ext>
          </a:extLst>
        </xdr:cNvPr>
        <xdr:cNvCxnSpPr/>
      </xdr:nvCxnSpPr>
      <xdr:spPr bwMode="auto">
        <a:xfrm>
          <a:off x="2593467" y="4384040"/>
          <a:ext cx="12852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86487</xdr:colOff>
      <xdr:row>13</xdr:row>
      <xdr:rowOff>177800</xdr:rowOff>
    </xdr:from>
    <xdr:to>
      <xdr:col>1</xdr:col>
      <xdr:colOff>238887</xdr:colOff>
      <xdr:row>27</xdr:row>
      <xdr:rowOff>172720</xdr:rowOff>
    </xdr:to>
    <xdr:cxnSp macro="">
      <xdr:nvCxnSpPr>
        <xdr:cNvPr id="33" name="PTObj_DBranchDLine_1_2">
          <a:extLst>
            <a:ext uri="{FF2B5EF4-FFF2-40B4-BE49-F238E27FC236}">
              <a16:creationId xmlns:a16="http://schemas.microsoft.com/office/drawing/2014/main" id="{68A3A424-D800-450C-B798-D46ED9598E33}"/>
            </a:ext>
          </a:extLst>
        </xdr:cNvPr>
        <xdr:cNvCxnSpPr/>
      </xdr:nvCxnSpPr>
      <xdr:spPr bwMode="auto">
        <a:xfrm flipV="1">
          <a:off x="2441067" y="4384040"/>
          <a:ext cx="152400" cy="40182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177800</xdr:colOff>
      <xdr:row>27</xdr:row>
      <xdr:rowOff>177800</xdr:rowOff>
    </xdr:from>
    <xdr:to>
      <xdr:col>1</xdr:col>
      <xdr:colOff>127</xdr:colOff>
      <xdr:row>27</xdr:row>
      <xdr:rowOff>177800</xdr:rowOff>
    </xdr:to>
    <xdr:cxnSp macro="">
      <xdr:nvCxnSpPr>
        <xdr:cNvPr id="44" name="PTObj_DBranchHLine_1_1">
          <a:extLst>
            <a:ext uri="{FF2B5EF4-FFF2-40B4-BE49-F238E27FC236}">
              <a16:creationId xmlns:a16="http://schemas.microsoft.com/office/drawing/2014/main" id="{EAC53607-63F9-40B8-BB29-92A0160EF561}"/>
            </a:ext>
          </a:extLst>
        </xdr:cNvPr>
        <xdr:cNvCxnSpPr/>
      </xdr:nvCxnSpPr>
      <xdr:spPr bwMode="auto">
        <a:xfrm>
          <a:off x="177800" y="8407400"/>
          <a:ext cx="217690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1</xdr:col>
      <xdr:colOff>127</xdr:colOff>
      <xdr:row>27</xdr:row>
      <xdr:rowOff>86360</xdr:rowOff>
    </xdr:from>
    <xdr:to>
      <xdr:col>1</xdr:col>
      <xdr:colOff>183007</xdr:colOff>
      <xdr:row>28</xdr:row>
      <xdr:rowOff>86360</xdr:rowOff>
    </xdr:to>
    <xdr:sp macro="" textlink="">
      <xdr:nvSpPr>
        <xdr:cNvPr id="45" name="PTObj_DNode_1_1">
          <a:extLst>
            <a:ext uri="{FF2B5EF4-FFF2-40B4-BE49-F238E27FC236}">
              <a16:creationId xmlns:a16="http://schemas.microsoft.com/office/drawing/2014/main" id="{21F5CC8A-A6A6-4A82-8B74-90B9FD1C552F}"/>
            </a:ext>
          </a:extLst>
        </xdr:cNvPr>
        <xdr:cNvSpPr/>
      </xdr:nvSpPr>
      <xdr:spPr bwMode="auto">
        <a:xfrm>
          <a:off x="2354707" y="8315960"/>
          <a:ext cx="182880" cy="182880"/>
        </a:xfrm>
        <a:prstGeom prst="rect">
          <a:avLst/>
        </a:prstGeom>
        <a:solidFill>
          <a:srgbClr val="008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0</xdr:col>
      <xdr:colOff>215900</xdr:colOff>
      <xdr:row>27</xdr:row>
      <xdr:rowOff>87486</xdr:rowOff>
    </xdr:from>
    <xdr:ext cx="1013931" cy="180627"/>
    <xdr:sp macro="" textlink="">
      <xdr:nvSpPr>
        <xdr:cNvPr id="46" name="PTObj_DBranchName_1_1">
          <a:extLst>
            <a:ext uri="{FF2B5EF4-FFF2-40B4-BE49-F238E27FC236}">
              <a16:creationId xmlns:a16="http://schemas.microsoft.com/office/drawing/2014/main" id="{006400DC-5238-4B9D-A3BF-08F8F42412EA}"/>
            </a:ext>
          </a:extLst>
        </xdr:cNvPr>
        <xdr:cNvSpPr txBox="1"/>
      </xdr:nvSpPr>
      <xdr:spPr>
        <a:xfrm>
          <a:off x="215900" y="8317086"/>
          <a:ext cx="101393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New Product Decisions</a:t>
          </a:r>
          <a:endParaRPr lang="zh-CN" altLang="en-US" sz="800"/>
        </a:p>
      </xdr:txBody>
    </xdr:sp>
    <xdr:clientData/>
  </xdr:oneCellAnchor>
  <xdr:twoCellAnchor editAs="oneCell">
    <xdr:from>
      <xdr:col>2</xdr:col>
      <xdr:colOff>127</xdr:colOff>
      <xdr:row>13</xdr:row>
      <xdr:rowOff>86360</xdr:rowOff>
    </xdr:from>
    <xdr:to>
      <xdr:col>2</xdr:col>
      <xdr:colOff>183007</xdr:colOff>
      <xdr:row>14</xdr:row>
      <xdr:rowOff>86360</xdr:rowOff>
    </xdr:to>
    <xdr:sp macro="" textlink="">
      <xdr:nvSpPr>
        <xdr:cNvPr id="57" name="PTObj_DNode_1_2">
          <a:extLst>
            <a:ext uri="{FF2B5EF4-FFF2-40B4-BE49-F238E27FC236}">
              <a16:creationId xmlns:a16="http://schemas.microsoft.com/office/drawing/2014/main" id="{C258F07D-7F5C-4C46-B10D-DF462351D11C}"/>
            </a:ext>
          </a:extLst>
        </xdr:cNvPr>
        <xdr:cNvSpPr/>
      </xdr:nvSpPr>
      <xdr:spPr bwMode="auto">
        <a:xfrm>
          <a:off x="3878707" y="4292600"/>
          <a:ext cx="182880" cy="182880"/>
        </a:xfrm>
        <a:prstGeom prst="ellipse">
          <a:avLst/>
        </a:prstGeom>
        <a:solidFill>
          <a:srgbClr val="800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</xdr:col>
      <xdr:colOff>276987</xdr:colOff>
      <xdr:row>13</xdr:row>
      <xdr:rowOff>87486</xdr:rowOff>
    </xdr:from>
    <xdr:ext cx="196592" cy="180627"/>
    <xdr:sp macro="" textlink="">
      <xdr:nvSpPr>
        <xdr:cNvPr id="58" name="PTObj_DBranchName_1_2">
          <a:extLst>
            <a:ext uri="{FF2B5EF4-FFF2-40B4-BE49-F238E27FC236}">
              <a16:creationId xmlns:a16="http://schemas.microsoft.com/office/drawing/2014/main" id="{7A719EAD-96F3-4D12-8549-82F4521D08B8}"/>
            </a:ext>
          </a:extLst>
        </xdr:cNvPr>
        <xdr:cNvSpPr txBox="1"/>
      </xdr:nvSpPr>
      <xdr:spPr>
        <a:xfrm>
          <a:off x="2631567" y="429372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Yes</a:t>
          </a:r>
          <a:endParaRPr lang="zh-CN" altLang="en-US" sz="800"/>
        </a:p>
      </xdr:txBody>
    </xdr:sp>
    <xdr:clientData/>
  </xdr:oneCellAnchor>
  <xdr:twoCellAnchor editAs="oneCell">
    <xdr:from>
      <xdr:col>3</xdr:col>
      <xdr:colOff>127</xdr:colOff>
      <xdr:row>11</xdr:row>
      <xdr:rowOff>86360</xdr:rowOff>
    </xdr:from>
    <xdr:to>
      <xdr:col>3</xdr:col>
      <xdr:colOff>183007</xdr:colOff>
      <xdr:row>12</xdr:row>
      <xdr:rowOff>86360</xdr:rowOff>
    </xdr:to>
    <xdr:sp macro="" textlink="">
      <xdr:nvSpPr>
        <xdr:cNvPr id="59" name="PTObj_DNode_1_8">
          <a:extLst>
            <a:ext uri="{FF2B5EF4-FFF2-40B4-BE49-F238E27FC236}">
              <a16:creationId xmlns:a16="http://schemas.microsoft.com/office/drawing/2014/main" id="{9A9EDC6F-47EF-4A02-A5A2-8C3009BAD439}"/>
            </a:ext>
          </a:extLst>
        </xdr:cNvPr>
        <xdr:cNvSpPr/>
      </xdr:nvSpPr>
      <xdr:spPr bwMode="auto">
        <a:xfrm>
          <a:off x="5410327" y="3561080"/>
          <a:ext cx="182880" cy="182880"/>
        </a:xfrm>
        <a:prstGeom prst="rect">
          <a:avLst/>
        </a:prstGeom>
        <a:solidFill>
          <a:srgbClr val="008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276987</xdr:colOff>
      <xdr:row>11</xdr:row>
      <xdr:rowOff>87486</xdr:rowOff>
    </xdr:from>
    <xdr:ext cx="465512" cy="180627"/>
    <xdr:sp macro="" textlink="">
      <xdr:nvSpPr>
        <xdr:cNvPr id="60" name="PTObj_DBranchName_1_8">
          <a:extLst>
            <a:ext uri="{FF2B5EF4-FFF2-40B4-BE49-F238E27FC236}">
              <a16:creationId xmlns:a16="http://schemas.microsoft.com/office/drawing/2014/main" id="{F9B07F7B-E128-4F80-8586-E0D94F8B86A0}"/>
            </a:ext>
          </a:extLst>
        </xdr:cNvPr>
        <xdr:cNvSpPr txBox="1"/>
      </xdr:nvSpPr>
      <xdr:spPr>
        <a:xfrm>
          <a:off x="4155567" y="3562206"/>
          <a:ext cx="46551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Favorable</a:t>
          </a:r>
          <a:endParaRPr lang="zh-CN" altLang="en-US" sz="800"/>
        </a:p>
      </xdr:txBody>
    </xdr:sp>
    <xdr:clientData/>
  </xdr:oneCellAnchor>
  <xdr:twoCellAnchor editAs="oneCell">
    <xdr:from>
      <xdr:col>4</xdr:col>
      <xdr:colOff>127</xdr:colOff>
      <xdr:row>7</xdr:row>
      <xdr:rowOff>86360</xdr:rowOff>
    </xdr:from>
    <xdr:to>
      <xdr:col>4</xdr:col>
      <xdr:colOff>183007</xdr:colOff>
      <xdr:row>8</xdr:row>
      <xdr:rowOff>86360</xdr:rowOff>
    </xdr:to>
    <xdr:sp macro="" textlink="">
      <xdr:nvSpPr>
        <xdr:cNvPr id="63" name="PTObj_DNode_1_11">
          <a:extLst>
            <a:ext uri="{FF2B5EF4-FFF2-40B4-BE49-F238E27FC236}">
              <a16:creationId xmlns:a16="http://schemas.microsoft.com/office/drawing/2014/main" id="{A7454A9D-7ACC-464B-8531-0D0814620E37}"/>
            </a:ext>
          </a:extLst>
        </xdr:cNvPr>
        <xdr:cNvSpPr/>
      </xdr:nvSpPr>
      <xdr:spPr bwMode="auto">
        <a:xfrm>
          <a:off x="6941947" y="2829560"/>
          <a:ext cx="182880" cy="182880"/>
        </a:xfrm>
        <a:prstGeom prst="ellipse">
          <a:avLst/>
        </a:prstGeom>
        <a:solidFill>
          <a:srgbClr val="800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276987</xdr:colOff>
      <xdr:row>7</xdr:row>
      <xdr:rowOff>87486</xdr:rowOff>
    </xdr:from>
    <xdr:ext cx="196592" cy="180627"/>
    <xdr:sp macro="" textlink="">
      <xdr:nvSpPr>
        <xdr:cNvPr id="64" name="PTObj_DBranchName_1_11">
          <a:extLst>
            <a:ext uri="{FF2B5EF4-FFF2-40B4-BE49-F238E27FC236}">
              <a16:creationId xmlns:a16="http://schemas.microsoft.com/office/drawing/2014/main" id="{F21DC270-6942-4BC1-ADE4-CDF7688C661E}"/>
            </a:ext>
          </a:extLst>
        </xdr:cNvPr>
        <xdr:cNvSpPr txBox="1"/>
      </xdr:nvSpPr>
      <xdr:spPr>
        <a:xfrm>
          <a:off x="5687187" y="283068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Yes</a:t>
          </a:r>
          <a:endParaRPr lang="zh-CN" altLang="en-US" sz="800"/>
        </a:p>
      </xdr:txBody>
    </xdr:sp>
    <xdr:clientData/>
  </xdr:oneCellAnchor>
  <xdr:twoCellAnchor editAs="oneCell">
    <xdr:from>
      <xdr:col>5</xdr:col>
      <xdr:colOff>128</xdr:colOff>
      <xdr:row>5</xdr:row>
      <xdr:rowOff>86359</xdr:rowOff>
    </xdr:from>
    <xdr:to>
      <xdr:col>5</xdr:col>
      <xdr:colOff>183008</xdr:colOff>
      <xdr:row>6</xdr:row>
      <xdr:rowOff>86360</xdr:rowOff>
    </xdr:to>
    <xdr:sp macro="" textlink="">
      <xdr:nvSpPr>
        <xdr:cNvPr id="65" name="PTObj_DNode_1_13">
          <a:extLst>
            <a:ext uri="{FF2B5EF4-FFF2-40B4-BE49-F238E27FC236}">
              <a16:creationId xmlns:a16="http://schemas.microsoft.com/office/drawing/2014/main" id="{9A6E919B-A586-4D38-9881-EFAD8DA0AF11}"/>
            </a:ext>
          </a:extLst>
        </xdr:cNvPr>
        <xdr:cNvSpPr/>
      </xdr:nvSpPr>
      <xdr:spPr bwMode="auto">
        <a:xfrm rot="-5400000">
          <a:off x="8465947" y="2463800"/>
          <a:ext cx="182881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276987</xdr:colOff>
      <xdr:row>5</xdr:row>
      <xdr:rowOff>87486</xdr:rowOff>
    </xdr:from>
    <xdr:ext cx="374590" cy="180627"/>
    <xdr:sp macro="" textlink="">
      <xdr:nvSpPr>
        <xdr:cNvPr id="66" name="PTObj_DBranchName_1_13">
          <a:extLst>
            <a:ext uri="{FF2B5EF4-FFF2-40B4-BE49-F238E27FC236}">
              <a16:creationId xmlns:a16="http://schemas.microsoft.com/office/drawing/2014/main" id="{DD3C108C-C835-457F-9B02-6D0DE217AECB}"/>
            </a:ext>
          </a:extLst>
        </xdr:cNvPr>
        <xdr:cNvSpPr txBox="1"/>
      </xdr:nvSpPr>
      <xdr:spPr>
        <a:xfrm>
          <a:off x="7218807" y="2464926"/>
          <a:ext cx="37459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Success</a:t>
          </a:r>
          <a:endParaRPr lang="zh-CN" altLang="en-US" sz="800"/>
        </a:p>
      </xdr:txBody>
    </xdr:sp>
    <xdr:clientData/>
  </xdr:oneCellAnchor>
  <xdr:twoCellAnchor editAs="oneCell">
    <xdr:from>
      <xdr:col>5</xdr:col>
      <xdr:colOff>128</xdr:colOff>
      <xdr:row>9</xdr:row>
      <xdr:rowOff>86359</xdr:rowOff>
    </xdr:from>
    <xdr:to>
      <xdr:col>5</xdr:col>
      <xdr:colOff>183008</xdr:colOff>
      <xdr:row>10</xdr:row>
      <xdr:rowOff>86360</xdr:rowOff>
    </xdr:to>
    <xdr:sp macro="" textlink="">
      <xdr:nvSpPr>
        <xdr:cNvPr id="67" name="PTObj_DNode_1_14">
          <a:extLst>
            <a:ext uri="{FF2B5EF4-FFF2-40B4-BE49-F238E27FC236}">
              <a16:creationId xmlns:a16="http://schemas.microsoft.com/office/drawing/2014/main" id="{00D682AF-3EA8-45D0-9E1A-4C25195A2F85}"/>
            </a:ext>
          </a:extLst>
        </xdr:cNvPr>
        <xdr:cNvSpPr/>
      </xdr:nvSpPr>
      <xdr:spPr bwMode="auto">
        <a:xfrm rot="-5400000">
          <a:off x="8465947" y="3195320"/>
          <a:ext cx="182881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276987</xdr:colOff>
      <xdr:row>9</xdr:row>
      <xdr:rowOff>87487</xdr:rowOff>
    </xdr:from>
    <xdr:ext cx="339452" cy="180627"/>
    <xdr:sp macro="" textlink="">
      <xdr:nvSpPr>
        <xdr:cNvPr id="68" name="PTObj_DBranchName_1_14">
          <a:extLst>
            <a:ext uri="{FF2B5EF4-FFF2-40B4-BE49-F238E27FC236}">
              <a16:creationId xmlns:a16="http://schemas.microsoft.com/office/drawing/2014/main" id="{5C35015C-3D4B-41EC-815D-2F0AC753A25F}"/>
            </a:ext>
          </a:extLst>
        </xdr:cNvPr>
        <xdr:cNvSpPr txBox="1"/>
      </xdr:nvSpPr>
      <xdr:spPr>
        <a:xfrm>
          <a:off x="7218807" y="3196447"/>
          <a:ext cx="33945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Failure</a:t>
          </a:r>
          <a:endParaRPr lang="zh-CN" altLang="en-US" sz="800"/>
        </a:p>
      </xdr:txBody>
    </xdr:sp>
    <xdr:clientData/>
  </xdr:oneCellAnchor>
  <xdr:twoCellAnchor editAs="oneCell">
    <xdr:from>
      <xdr:col>3</xdr:col>
      <xdr:colOff>127</xdr:colOff>
      <xdr:row>21</xdr:row>
      <xdr:rowOff>86360</xdr:rowOff>
    </xdr:from>
    <xdr:to>
      <xdr:col>3</xdr:col>
      <xdr:colOff>183007</xdr:colOff>
      <xdr:row>22</xdr:row>
      <xdr:rowOff>86360</xdr:rowOff>
    </xdr:to>
    <xdr:sp macro="" textlink="">
      <xdr:nvSpPr>
        <xdr:cNvPr id="69" name="PTObj_DNode_1_9">
          <a:extLst>
            <a:ext uri="{FF2B5EF4-FFF2-40B4-BE49-F238E27FC236}">
              <a16:creationId xmlns:a16="http://schemas.microsoft.com/office/drawing/2014/main" id="{9F25AF55-8CD9-4627-9A35-D0927FFCF374}"/>
            </a:ext>
          </a:extLst>
        </xdr:cNvPr>
        <xdr:cNvSpPr/>
      </xdr:nvSpPr>
      <xdr:spPr bwMode="auto">
        <a:xfrm>
          <a:off x="5410327" y="5755640"/>
          <a:ext cx="182880" cy="182880"/>
        </a:xfrm>
        <a:prstGeom prst="rect">
          <a:avLst/>
        </a:prstGeom>
        <a:solidFill>
          <a:srgbClr val="008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276987</xdr:colOff>
      <xdr:row>21</xdr:row>
      <xdr:rowOff>87486</xdr:rowOff>
    </xdr:from>
    <xdr:ext cx="369395" cy="180627"/>
    <xdr:sp macro="" textlink="">
      <xdr:nvSpPr>
        <xdr:cNvPr id="70" name="PTObj_DBranchName_1_9">
          <a:extLst>
            <a:ext uri="{FF2B5EF4-FFF2-40B4-BE49-F238E27FC236}">
              <a16:creationId xmlns:a16="http://schemas.microsoft.com/office/drawing/2014/main" id="{7906BA58-49A8-413C-B9D2-09E00536E3A0}"/>
            </a:ext>
          </a:extLst>
        </xdr:cNvPr>
        <xdr:cNvSpPr txBox="1"/>
      </xdr:nvSpPr>
      <xdr:spPr>
        <a:xfrm>
          <a:off x="4155567" y="5756766"/>
          <a:ext cx="36939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Neutral</a:t>
          </a:r>
          <a:endParaRPr lang="zh-CN" altLang="en-US" sz="800"/>
        </a:p>
      </xdr:txBody>
    </xdr:sp>
    <xdr:clientData/>
  </xdr:oneCellAnchor>
  <xdr:twoCellAnchor editAs="oneCell">
    <xdr:from>
      <xdr:col>4</xdr:col>
      <xdr:colOff>127</xdr:colOff>
      <xdr:row>17</xdr:row>
      <xdr:rowOff>86360</xdr:rowOff>
    </xdr:from>
    <xdr:to>
      <xdr:col>4</xdr:col>
      <xdr:colOff>183007</xdr:colOff>
      <xdr:row>18</xdr:row>
      <xdr:rowOff>86360</xdr:rowOff>
    </xdr:to>
    <xdr:sp macro="" textlink="">
      <xdr:nvSpPr>
        <xdr:cNvPr id="71" name="PTObj_DNode_1_15">
          <a:extLst>
            <a:ext uri="{FF2B5EF4-FFF2-40B4-BE49-F238E27FC236}">
              <a16:creationId xmlns:a16="http://schemas.microsoft.com/office/drawing/2014/main" id="{502E8179-ED72-405E-AF83-925346B5CB13}"/>
            </a:ext>
          </a:extLst>
        </xdr:cNvPr>
        <xdr:cNvSpPr/>
      </xdr:nvSpPr>
      <xdr:spPr bwMode="auto">
        <a:xfrm>
          <a:off x="6941947" y="5024120"/>
          <a:ext cx="182880" cy="182880"/>
        </a:xfrm>
        <a:prstGeom prst="ellipse">
          <a:avLst/>
        </a:prstGeom>
        <a:solidFill>
          <a:srgbClr val="800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276987</xdr:colOff>
      <xdr:row>17</xdr:row>
      <xdr:rowOff>87486</xdr:rowOff>
    </xdr:from>
    <xdr:ext cx="196592" cy="180627"/>
    <xdr:sp macro="" textlink="">
      <xdr:nvSpPr>
        <xdr:cNvPr id="72" name="PTObj_DBranchName_1_15">
          <a:extLst>
            <a:ext uri="{FF2B5EF4-FFF2-40B4-BE49-F238E27FC236}">
              <a16:creationId xmlns:a16="http://schemas.microsoft.com/office/drawing/2014/main" id="{08B2A106-99F8-4FC0-A419-71FE88E87E1A}"/>
            </a:ext>
          </a:extLst>
        </xdr:cNvPr>
        <xdr:cNvSpPr txBox="1"/>
      </xdr:nvSpPr>
      <xdr:spPr>
        <a:xfrm>
          <a:off x="5687187" y="502524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Yes</a:t>
          </a:r>
          <a:endParaRPr lang="zh-CN" altLang="en-US" sz="800"/>
        </a:p>
      </xdr:txBody>
    </xdr:sp>
    <xdr:clientData/>
  </xdr:oneCellAnchor>
  <xdr:twoCellAnchor editAs="oneCell">
    <xdr:from>
      <xdr:col>5</xdr:col>
      <xdr:colOff>127</xdr:colOff>
      <xdr:row>15</xdr:row>
      <xdr:rowOff>86360</xdr:rowOff>
    </xdr:from>
    <xdr:to>
      <xdr:col>5</xdr:col>
      <xdr:colOff>183007</xdr:colOff>
      <xdr:row>16</xdr:row>
      <xdr:rowOff>86360</xdr:rowOff>
    </xdr:to>
    <xdr:sp macro="" textlink="">
      <xdr:nvSpPr>
        <xdr:cNvPr id="73" name="PTObj_DNode_1_16">
          <a:extLst>
            <a:ext uri="{FF2B5EF4-FFF2-40B4-BE49-F238E27FC236}">
              <a16:creationId xmlns:a16="http://schemas.microsoft.com/office/drawing/2014/main" id="{3016C2DB-9242-4E7D-B7AC-5031EE2CCB71}"/>
            </a:ext>
          </a:extLst>
        </xdr:cNvPr>
        <xdr:cNvSpPr/>
      </xdr:nvSpPr>
      <xdr:spPr bwMode="auto">
        <a:xfrm rot="-5400000">
          <a:off x="8465947" y="4658360"/>
          <a:ext cx="182880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276987</xdr:colOff>
      <xdr:row>15</xdr:row>
      <xdr:rowOff>87487</xdr:rowOff>
    </xdr:from>
    <xdr:ext cx="374590" cy="180627"/>
    <xdr:sp macro="" textlink="">
      <xdr:nvSpPr>
        <xdr:cNvPr id="74" name="PTObj_DBranchName_1_16">
          <a:extLst>
            <a:ext uri="{FF2B5EF4-FFF2-40B4-BE49-F238E27FC236}">
              <a16:creationId xmlns:a16="http://schemas.microsoft.com/office/drawing/2014/main" id="{A2547E44-65E5-4783-84DD-45AE5BFC34AE}"/>
            </a:ext>
          </a:extLst>
        </xdr:cNvPr>
        <xdr:cNvSpPr txBox="1"/>
      </xdr:nvSpPr>
      <xdr:spPr>
        <a:xfrm>
          <a:off x="7218807" y="4659487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Success</a:t>
          </a:r>
          <a:endParaRPr lang="zh-CN" altLang="en-US" sz="800"/>
        </a:p>
      </xdr:txBody>
    </xdr:sp>
    <xdr:clientData/>
  </xdr:oneCellAnchor>
  <xdr:twoCellAnchor editAs="oneCell">
    <xdr:from>
      <xdr:col>5</xdr:col>
      <xdr:colOff>127</xdr:colOff>
      <xdr:row>19</xdr:row>
      <xdr:rowOff>86360</xdr:rowOff>
    </xdr:from>
    <xdr:to>
      <xdr:col>5</xdr:col>
      <xdr:colOff>183007</xdr:colOff>
      <xdr:row>20</xdr:row>
      <xdr:rowOff>86360</xdr:rowOff>
    </xdr:to>
    <xdr:sp macro="" textlink="">
      <xdr:nvSpPr>
        <xdr:cNvPr id="75" name="PTObj_DNode_1_17">
          <a:extLst>
            <a:ext uri="{FF2B5EF4-FFF2-40B4-BE49-F238E27FC236}">
              <a16:creationId xmlns:a16="http://schemas.microsoft.com/office/drawing/2014/main" id="{06B99376-3EFA-409D-B5CD-4BAEDAB023C1}"/>
            </a:ext>
          </a:extLst>
        </xdr:cNvPr>
        <xdr:cNvSpPr/>
      </xdr:nvSpPr>
      <xdr:spPr bwMode="auto">
        <a:xfrm rot="-5400000">
          <a:off x="8465947" y="5389880"/>
          <a:ext cx="182880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276987</xdr:colOff>
      <xdr:row>19</xdr:row>
      <xdr:rowOff>87487</xdr:rowOff>
    </xdr:from>
    <xdr:ext cx="339452" cy="180627"/>
    <xdr:sp macro="" textlink="">
      <xdr:nvSpPr>
        <xdr:cNvPr id="76" name="PTObj_DBranchName_1_17">
          <a:extLst>
            <a:ext uri="{FF2B5EF4-FFF2-40B4-BE49-F238E27FC236}">
              <a16:creationId xmlns:a16="http://schemas.microsoft.com/office/drawing/2014/main" id="{3CD5BA85-9A82-45B8-A502-8750E7129BDA}"/>
            </a:ext>
          </a:extLst>
        </xdr:cNvPr>
        <xdr:cNvSpPr txBox="1"/>
      </xdr:nvSpPr>
      <xdr:spPr>
        <a:xfrm>
          <a:off x="7218807" y="5391007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Failure</a:t>
          </a:r>
          <a:endParaRPr lang="zh-CN" altLang="en-US" sz="800"/>
        </a:p>
      </xdr:txBody>
    </xdr:sp>
    <xdr:clientData/>
  </xdr:oneCellAnchor>
  <xdr:twoCellAnchor editAs="oneCell">
    <xdr:from>
      <xdr:col>3</xdr:col>
      <xdr:colOff>127</xdr:colOff>
      <xdr:row>23</xdr:row>
      <xdr:rowOff>86360</xdr:rowOff>
    </xdr:from>
    <xdr:to>
      <xdr:col>3</xdr:col>
      <xdr:colOff>183007</xdr:colOff>
      <xdr:row>24</xdr:row>
      <xdr:rowOff>86360</xdr:rowOff>
    </xdr:to>
    <xdr:sp macro="" textlink="">
      <xdr:nvSpPr>
        <xdr:cNvPr id="79" name="PTObj_DNode_1_10">
          <a:extLst>
            <a:ext uri="{FF2B5EF4-FFF2-40B4-BE49-F238E27FC236}">
              <a16:creationId xmlns:a16="http://schemas.microsoft.com/office/drawing/2014/main" id="{E48C1292-A08D-4AA6-979C-50DB43A3FEEC}"/>
            </a:ext>
          </a:extLst>
        </xdr:cNvPr>
        <xdr:cNvSpPr/>
      </xdr:nvSpPr>
      <xdr:spPr bwMode="auto">
        <a:xfrm>
          <a:off x="5410327" y="7584440"/>
          <a:ext cx="182880" cy="182880"/>
        </a:xfrm>
        <a:prstGeom prst="rect">
          <a:avLst/>
        </a:prstGeom>
        <a:solidFill>
          <a:srgbClr val="008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276987</xdr:colOff>
      <xdr:row>23</xdr:row>
      <xdr:rowOff>87486</xdr:rowOff>
    </xdr:from>
    <xdr:ext cx="569450" cy="180627"/>
    <xdr:sp macro="" textlink="">
      <xdr:nvSpPr>
        <xdr:cNvPr id="80" name="PTObj_DBranchName_1_10">
          <a:extLst>
            <a:ext uri="{FF2B5EF4-FFF2-40B4-BE49-F238E27FC236}">
              <a16:creationId xmlns:a16="http://schemas.microsoft.com/office/drawing/2014/main" id="{3888067D-89B6-43FB-BA50-1C4FBF0908CE}"/>
            </a:ext>
          </a:extLst>
        </xdr:cNvPr>
        <xdr:cNvSpPr txBox="1"/>
      </xdr:nvSpPr>
      <xdr:spPr>
        <a:xfrm>
          <a:off x="4155567" y="7585566"/>
          <a:ext cx="56945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Unfavorable</a:t>
          </a:r>
          <a:endParaRPr lang="zh-CN" altLang="en-US" sz="800"/>
        </a:p>
      </xdr:txBody>
    </xdr:sp>
    <xdr:clientData/>
  </xdr:oneCellAnchor>
  <xdr:twoCellAnchor editAs="oneCell">
    <xdr:from>
      <xdr:col>4</xdr:col>
      <xdr:colOff>127</xdr:colOff>
      <xdr:row>25</xdr:row>
      <xdr:rowOff>86360</xdr:rowOff>
    </xdr:from>
    <xdr:to>
      <xdr:col>4</xdr:col>
      <xdr:colOff>183007</xdr:colOff>
      <xdr:row>26</xdr:row>
      <xdr:rowOff>86360</xdr:rowOff>
    </xdr:to>
    <xdr:sp macro="" textlink="">
      <xdr:nvSpPr>
        <xdr:cNvPr id="87" name="PTObj_DNode_1_22">
          <a:extLst>
            <a:ext uri="{FF2B5EF4-FFF2-40B4-BE49-F238E27FC236}">
              <a16:creationId xmlns:a16="http://schemas.microsoft.com/office/drawing/2014/main" id="{7AD3A2F4-0430-45CD-8AC4-F6B4C785806D}"/>
            </a:ext>
          </a:extLst>
        </xdr:cNvPr>
        <xdr:cNvSpPr/>
      </xdr:nvSpPr>
      <xdr:spPr bwMode="auto">
        <a:xfrm rot="-5400000">
          <a:off x="6941947" y="7950200"/>
          <a:ext cx="182880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276987</xdr:colOff>
      <xdr:row>25</xdr:row>
      <xdr:rowOff>87486</xdr:rowOff>
    </xdr:from>
    <xdr:ext cx="175753" cy="180627"/>
    <xdr:sp macro="" textlink="">
      <xdr:nvSpPr>
        <xdr:cNvPr id="88" name="PTObj_DBranchName_1_22">
          <a:extLst>
            <a:ext uri="{FF2B5EF4-FFF2-40B4-BE49-F238E27FC236}">
              <a16:creationId xmlns:a16="http://schemas.microsoft.com/office/drawing/2014/main" id="{8686AF09-CBBF-4D07-B7A5-CC3F78BA5485}"/>
            </a:ext>
          </a:extLst>
        </xdr:cNvPr>
        <xdr:cNvSpPr txBox="1"/>
      </xdr:nvSpPr>
      <xdr:spPr>
        <a:xfrm>
          <a:off x="5687187" y="795132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No</a:t>
          </a:r>
          <a:endParaRPr lang="zh-CN" altLang="en-US" sz="8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238887</xdr:colOff>
      <xdr:row>25</xdr:row>
      <xdr:rowOff>177800</xdr:rowOff>
    </xdr:from>
    <xdr:to>
      <xdr:col>4</xdr:col>
      <xdr:colOff>127</xdr:colOff>
      <xdr:row>25</xdr:row>
      <xdr:rowOff>177800</xdr:rowOff>
    </xdr:to>
    <xdr:cxnSp macro="">
      <xdr:nvCxnSpPr>
        <xdr:cNvPr id="2" name="PTObj_DBranchHLine_1_22">
          <a:extLst>
            <a:ext uri="{FF2B5EF4-FFF2-40B4-BE49-F238E27FC236}">
              <a16:creationId xmlns:a16="http://schemas.microsoft.com/office/drawing/2014/main" id="{FE18FA68-A31C-44E2-AEF0-6AEB7E148EEE}"/>
            </a:ext>
          </a:extLst>
        </xdr:cNvPr>
        <xdr:cNvCxnSpPr/>
      </xdr:nvCxnSpPr>
      <xdr:spPr bwMode="auto">
        <a:xfrm>
          <a:off x="5649087" y="804164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86487</xdr:colOff>
      <xdr:row>23</xdr:row>
      <xdr:rowOff>172720</xdr:rowOff>
    </xdr:from>
    <xdr:to>
      <xdr:col>3</xdr:col>
      <xdr:colOff>238887</xdr:colOff>
      <xdr:row>25</xdr:row>
      <xdr:rowOff>177800</xdr:rowOff>
    </xdr:to>
    <xdr:cxnSp macro="">
      <xdr:nvCxnSpPr>
        <xdr:cNvPr id="3" name="PTObj_DBranchDLine_1_22">
          <a:extLst>
            <a:ext uri="{FF2B5EF4-FFF2-40B4-BE49-F238E27FC236}">
              <a16:creationId xmlns:a16="http://schemas.microsoft.com/office/drawing/2014/main" id="{D45BCF90-D505-4B4E-953D-023F61776B39}"/>
            </a:ext>
          </a:extLst>
        </xdr:cNvPr>
        <xdr:cNvCxnSpPr/>
      </xdr:nvCxnSpPr>
      <xdr:spPr bwMode="auto">
        <a:xfrm>
          <a:off x="5496687" y="7670800"/>
          <a:ext cx="152400" cy="3708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238887</xdr:colOff>
      <xdr:row>23</xdr:row>
      <xdr:rowOff>177800</xdr:rowOff>
    </xdr:from>
    <xdr:to>
      <xdr:col>3</xdr:col>
      <xdr:colOff>127</xdr:colOff>
      <xdr:row>23</xdr:row>
      <xdr:rowOff>177800</xdr:rowOff>
    </xdr:to>
    <xdr:cxnSp macro="">
      <xdr:nvCxnSpPr>
        <xdr:cNvPr id="10" name="PTObj_DBranchHLine_1_10">
          <a:extLst>
            <a:ext uri="{FF2B5EF4-FFF2-40B4-BE49-F238E27FC236}">
              <a16:creationId xmlns:a16="http://schemas.microsoft.com/office/drawing/2014/main" id="{988EF086-FA12-432A-95BF-562B4C168392}"/>
            </a:ext>
          </a:extLst>
        </xdr:cNvPr>
        <xdr:cNvCxnSpPr/>
      </xdr:nvCxnSpPr>
      <xdr:spPr bwMode="auto">
        <a:xfrm>
          <a:off x="4117467" y="767588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86487</xdr:colOff>
      <xdr:row>13</xdr:row>
      <xdr:rowOff>172720</xdr:rowOff>
    </xdr:from>
    <xdr:to>
      <xdr:col>2</xdr:col>
      <xdr:colOff>238887</xdr:colOff>
      <xdr:row>23</xdr:row>
      <xdr:rowOff>177800</xdr:rowOff>
    </xdr:to>
    <xdr:cxnSp macro="">
      <xdr:nvCxnSpPr>
        <xdr:cNvPr id="11" name="PTObj_DBranchDLine_1_10">
          <a:extLst>
            <a:ext uri="{FF2B5EF4-FFF2-40B4-BE49-F238E27FC236}">
              <a16:creationId xmlns:a16="http://schemas.microsoft.com/office/drawing/2014/main" id="{9CE76CDF-7283-44E0-9BF2-F2072F2EAC55}"/>
            </a:ext>
          </a:extLst>
        </xdr:cNvPr>
        <xdr:cNvCxnSpPr/>
      </xdr:nvCxnSpPr>
      <xdr:spPr bwMode="auto">
        <a:xfrm>
          <a:off x="3965067" y="4378960"/>
          <a:ext cx="152400" cy="329692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238887</xdr:colOff>
      <xdr:row>19</xdr:row>
      <xdr:rowOff>177800</xdr:rowOff>
    </xdr:from>
    <xdr:to>
      <xdr:col>5</xdr:col>
      <xdr:colOff>127</xdr:colOff>
      <xdr:row>19</xdr:row>
      <xdr:rowOff>177800</xdr:rowOff>
    </xdr:to>
    <xdr:cxnSp macro="">
      <xdr:nvCxnSpPr>
        <xdr:cNvPr id="14" name="PTObj_DBranchHLine_1_17">
          <a:extLst>
            <a:ext uri="{FF2B5EF4-FFF2-40B4-BE49-F238E27FC236}">
              <a16:creationId xmlns:a16="http://schemas.microsoft.com/office/drawing/2014/main" id="{AD0D8F78-F08E-4489-A50F-6E341A3B0552}"/>
            </a:ext>
          </a:extLst>
        </xdr:cNvPr>
        <xdr:cNvCxnSpPr/>
      </xdr:nvCxnSpPr>
      <xdr:spPr bwMode="auto">
        <a:xfrm>
          <a:off x="7180707" y="5481320"/>
          <a:ext cx="12852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86487</xdr:colOff>
      <xdr:row>17</xdr:row>
      <xdr:rowOff>172720</xdr:rowOff>
    </xdr:from>
    <xdr:to>
      <xdr:col>4</xdr:col>
      <xdr:colOff>238887</xdr:colOff>
      <xdr:row>19</xdr:row>
      <xdr:rowOff>177800</xdr:rowOff>
    </xdr:to>
    <xdr:cxnSp macro="">
      <xdr:nvCxnSpPr>
        <xdr:cNvPr id="15" name="PTObj_DBranchDLine_1_17">
          <a:extLst>
            <a:ext uri="{FF2B5EF4-FFF2-40B4-BE49-F238E27FC236}">
              <a16:creationId xmlns:a16="http://schemas.microsoft.com/office/drawing/2014/main" id="{ECFDBDD1-FBED-4A21-84DD-87C98A96F700}"/>
            </a:ext>
          </a:extLst>
        </xdr:cNvPr>
        <xdr:cNvCxnSpPr/>
      </xdr:nvCxnSpPr>
      <xdr:spPr bwMode="auto">
        <a:xfrm>
          <a:off x="7028307" y="5110480"/>
          <a:ext cx="152400" cy="3708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238887</xdr:colOff>
      <xdr:row>15</xdr:row>
      <xdr:rowOff>177800</xdr:rowOff>
    </xdr:from>
    <xdr:to>
      <xdr:col>5</xdr:col>
      <xdr:colOff>127</xdr:colOff>
      <xdr:row>15</xdr:row>
      <xdr:rowOff>177800</xdr:rowOff>
    </xdr:to>
    <xdr:cxnSp macro="">
      <xdr:nvCxnSpPr>
        <xdr:cNvPr id="16" name="PTObj_DBranchHLine_1_16">
          <a:extLst>
            <a:ext uri="{FF2B5EF4-FFF2-40B4-BE49-F238E27FC236}">
              <a16:creationId xmlns:a16="http://schemas.microsoft.com/office/drawing/2014/main" id="{D905D864-40B1-4F0A-9CD3-544D30C47389}"/>
            </a:ext>
          </a:extLst>
        </xdr:cNvPr>
        <xdr:cNvCxnSpPr/>
      </xdr:nvCxnSpPr>
      <xdr:spPr bwMode="auto">
        <a:xfrm>
          <a:off x="7180707" y="4749800"/>
          <a:ext cx="12852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86487</xdr:colOff>
      <xdr:row>15</xdr:row>
      <xdr:rowOff>177800</xdr:rowOff>
    </xdr:from>
    <xdr:to>
      <xdr:col>4</xdr:col>
      <xdr:colOff>238887</xdr:colOff>
      <xdr:row>17</xdr:row>
      <xdr:rowOff>172720</xdr:rowOff>
    </xdr:to>
    <xdr:cxnSp macro="">
      <xdr:nvCxnSpPr>
        <xdr:cNvPr id="17" name="PTObj_DBranchDLine_1_16">
          <a:extLst>
            <a:ext uri="{FF2B5EF4-FFF2-40B4-BE49-F238E27FC236}">
              <a16:creationId xmlns:a16="http://schemas.microsoft.com/office/drawing/2014/main" id="{A946CBF7-A6B9-4D08-8359-9D502A140611}"/>
            </a:ext>
          </a:extLst>
        </xdr:cNvPr>
        <xdr:cNvCxnSpPr/>
      </xdr:nvCxnSpPr>
      <xdr:spPr bwMode="auto">
        <a:xfrm flipV="1">
          <a:off x="7028307" y="4749800"/>
          <a:ext cx="152400" cy="3606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238887</xdr:colOff>
      <xdr:row>17</xdr:row>
      <xdr:rowOff>177800</xdr:rowOff>
    </xdr:from>
    <xdr:to>
      <xdr:col>4</xdr:col>
      <xdr:colOff>127</xdr:colOff>
      <xdr:row>17</xdr:row>
      <xdr:rowOff>177800</xdr:rowOff>
    </xdr:to>
    <xdr:cxnSp macro="">
      <xdr:nvCxnSpPr>
        <xdr:cNvPr id="18" name="PTObj_DBranchHLine_1_15">
          <a:extLst>
            <a:ext uri="{FF2B5EF4-FFF2-40B4-BE49-F238E27FC236}">
              <a16:creationId xmlns:a16="http://schemas.microsoft.com/office/drawing/2014/main" id="{0B7EB9C4-0B2E-4134-B0CB-57FFD0CADA46}"/>
            </a:ext>
          </a:extLst>
        </xdr:cNvPr>
        <xdr:cNvCxnSpPr/>
      </xdr:nvCxnSpPr>
      <xdr:spPr bwMode="auto">
        <a:xfrm>
          <a:off x="5649087" y="511556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86487</xdr:colOff>
      <xdr:row>17</xdr:row>
      <xdr:rowOff>177800</xdr:rowOff>
    </xdr:from>
    <xdr:to>
      <xdr:col>3</xdr:col>
      <xdr:colOff>238887</xdr:colOff>
      <xdr:row>21</xdr:row>
      <xdr:rowOff>172720</xdr:rowOff>
    </xdr:to>
    <xdr:cxnSp macro="">
      <xdr:nvCxnSpPr>
        <xdr:cNvPr id="19" name="PTObj_DBranchDLine_1_15">
          <a:extLst>
            <a:ext uri="{FF2B5EF4-FFF2-40B4-BE49-F238E27FC236}">
              <a16:creationId xmlns:a16="http://schemas.microsoft.com/office/drawing/2014/main" id="{B9436740-52A7-44DA-92A6-5133EAA5DFD0}"/>
            </a:ext>
          </a:extLst>
        </xdr:cNvPr>
        <xdr:cNvCxnSpPr/>
      </xdr:nvCxnSpPr>
      <xdr:spPr bwMode="auto">
        <a:xfrm flipV="1">
          <a:off x="5496687" y="5115560"/>
          <a:ext cx="152400" cy="7264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238887</xdr:colOff>
      <xdr:row>21</xdr:row>
      <xdr:rowOff>177800</xdr:rowOff>
    </xdr:from>
    <xdr:to>
      <xdr:col>3</xdr:col>
      <xdr:colOff>127</xdr:colOff>
      <xdr:row>21</xdr:row>
      <xdr:rowOff>177800</xdr:rowOff>
    </xdr:to>
    <xdr:cxnSp macro="">
      <xdr:nvCxnSpPr>
        <xdr:cNvPr id="20" name="PTObj_DBranchHLine_1_9">
          <a:extLst>
            <a:ext uri="{FF2B5EF4-FFF2-40B4-BE49-F238E27FC236}">
              <a16:creationId xmlns:a16="http://schemas.microsoft.com/office/drawing/2014/main" id="{1DCA97B7-8205-436B-8B35-4C71EDF208D0}"/>
            </a:ext>
          </a:extLst>
        </xdr:cNvPr>
        <xdr:cNvCxnSpPr/>
      </xdr:nvCxnSpPr>
      <xdr:spPr bwMode="auto">
        <a:xfrm>
          <a:off x="4117467" y="584708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86487</xdr:colOff>
      <xdr:row>13</xdr:row>
      <xdr:rowOff>172720</xdr:rowOff>
    </xdr:from>
    <xdr:to>
      <xdr:col>2</xdr:col>
      <xdr:colOff>238887</xdr:colOff>
      <xdr:row>21</xdr:row>
      <xdr:rowOff>177800</xdr:rowOff>
    </xdr:to>
    <xdr:cxnSp macro="">
      <xdr:nvCxnSpPr>
        <xdr:cNvPr id="21" name="PTObj_DBranchDLine_1_9">
          <a:extLst>
            <a:ext uri="{FF2B5EF4-FFF2-40B4-BE49-F238E27FC236}">
              <a16:creationId xmlns:a16="http://schemas.microsoft.com/office/drawing/2014/main" id="{EEBB2DF2-604D-4014-8592-169891A87D41}"/>
            </a:ext>
          </a:extLst>
        </xdr:cNvPr>
        <xdr:cNvCxnSpPr/>
      </xdr:nvCxnSpPr>
      <xdr:spPr bwMode="auto">
        <a:xfrm>
          <a:off x="3965067" y="4378960"/>
          <a:ext cx="152400" cy="146812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238887</xdr:colOff>
      <xdr:row>9</xdr:row>
      <xdr:rowOff>177800</xdr:rowOff>
    </xdr:from>
    <xdr:to>
      <xdr:col>5</xdr:col>
      <xdr:colOff>127</xdr:colOff>
      <xdr:row>9</xdr:row>
      <xdr:rowOff>177800</xdr:rowOff>
    </xdr:to>
    <xdr:cxnSp macro="">
      <xdr:nvCxnSpPr>
        <xdr:cNvPr id="22" name="PTObj_DBranchHLine_1_14">
          <a:extLst>
            <a:ext uri="{FF2B5EF4-FFF2-40B4-BE49-F238E27FC236}">
              <a16:creationId xmlns:a16="http://schemas.microsoft.com/office/drawing/2014/main" id="{D3C0E349-B0A5-4DB9-B15F-9DCC94516DDC}"/>
            </a:ext>
          </a:extLst>
        </xdr:cNvPr>
        <xdr:cNvCxnSpPr/>
      </xdr:nvCxnSpPr>
      <xdr:spPr bwMode="auto">
        <a:xfrm>
          <a:off x="7180707" y="3286760"/>
          <a:ext cx="12852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86487</xdr:colOff>
      <xdr:row>7</xdr:row>
      <xdr:rowOff>172720</xdr:rowOff>
    </xdr:from>
    <xdr:to>
      <xdr:col>4</xdr:col>
      <xdr:colOff>238887</xdr:colOff>
      <xdr:row>9</xdr:row>
      <xdr:rowOff>177800</xdr:rowOff>
    </xdr:to>
    <xdr:cxnSp macro="">
      <xdr:nvCxnSpPr>
        <xdr:cNvPr id="23" name="PTObj_DBranchDLine_1_14">
          <a:extLst>
            <a:ext uri="{FF2B5EF4-FFF2-40B4-BE49-F238E27FC236}">
              <a16:creationId xmlns:a16="http://schemas.microsoft.com/office/drawing/2014/main" id="{CD5E1A78-CA93-4DEB-806C-E409715DB183}"/>
            </a:ext>
          </a:extLst>
        </xdr:cNvPr>
        <xdr:cNvCxnSpPr/>
      </xdr:nvCxnSpPr>
      <xdr:spPr bwMode="auto">
        <a:xfrm>
          <a:off x="7028307" y="2915920"/>
          <a:ext cx="152400" cy="3708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238887</xdr:colOff>
      <xdr:row>5</xdr:row>
      <xdr:rowOff>177800</xdr:rowOff>
    </xdr:from>
    <xdr:to>
      <xdr:col>5</xdr:col>
      <xdr:colOff>127</xdr:colOff>
      <xdr:row>5</xdr:row>
      <xdr:rowOff>177800</xdr:rowOff>
    </xdr:to>
    <xdr:cxnSp macro="">
      <xdr:nvCxnSpPr>
        <xdr:cNvPr id="24" name="PTObj_DBranchHLine_1_13">
          <a:extLst>
            <a:ext uri="{FF2B5EF4-FFF2-40B4-BE49-F238E27FC236}">
              <a16:creationId xmlns:a16="http://schemas.microsoft.com/office/drawing/2014/main" id="{B81959FA-D85E-4E23-879D-497DA537F779}"/>
            </a:ext>
          </a:extLst>
        </xdr:cNvPr>
        <xdr:cNvCxnSpPr/>
      </xdr:nvCxnSpPr>
      <xdr:spPr bwMode="auto">
        <a:xfrm>
          <a:off x="7180707" y="2555240"/>
          <a:ext cx="12852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86487</xdr:colOff>
      <xdr:row>5</xdr:row>
      <xdr:rowOff>177800</xdr:rowOff>
    </xdr:from>
    <xdr:to>
      <xdr:col>4</xdr:col>
      <xdr:colOff>238887</xdr:colOff>
      <xdr:row>7</xdr:row>
      <xdr:rowOff>172720</xdr:rowOff>
    </xdr:to>
    <xdr:cxnSp macro="">
      <xdr:nvCxnSpPr>
        <xdr:cNvPr id="25" name="PTObj_DBranchDLine_1_13">
          <a:extLst>
            <a:ext uri="{FF2B5EF4-FFF2-40B4-BE49-F238E27FC236}">
              <a16:creationId xmlns:a16="http://schemas.microsoft.com/office/drawing/2014/main" id="{998C5EEB-F6B4-4AFB-A007-D585B4ADB2B5}"/>
            </a:ext>
          </a:extLst>
        </xdr:cNvPr>
        <xdr:cNvCxnSpPr/>
      </xdr:nvCxnSpPr>
      <xdr:spPr bwMode="auto">
        <a:xfrm flipV="1">
          <a:off x="7028307" y="2555240"/>
          <a:ext cx="152400" cy="3606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238887</xdr:colOff>
      <xdr:row>7</xdr:row>
      <xdr:rowOff>177800</xdr:rowOff>
    </xdr:from>
    <xdr:to>
      <xdr:col>4</xdr:col>
      <xdr:colOff>127</xdr:colOff>
      <xdr:row>7</xdr:row>
      <xdr:rowOff>177800</xdr:rowOff>
    </xdr:to>
    <xdr:cxnSp macro="">
      <xdr:nvCxnSpPr>
        <xdr:cNvPr id="26" name="PTObj_DBranchHLine_1_11">
          <a:extLst>
            <a:ext uri="{FF2B5EF4-FFF2-40B4-BE49-F238E27FC236}">
              <a16:creationId xmlns:a16="http://schemas.microsoft.com/office/drawing/2014/main" id="{984A54AB-F897-4049-91AE-C68CC52531D2}"/>
            </a:ext>
          </a:extLst>
        </xdr:cNvPr>
        <xdr:cNvCxnSpPr/>
      </xdr:nvCxnSpPr>
      <xdr:spPr bwMode="auto">
        <a:xfrm>
          <a:off x="5649087" y="292100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86487</xdr:colOff>
      <xdr:row>7</xdr:row>
      <xdr:rowOff>177800</xdr:rowOff>
    </xdr:from>
    <xdr:to>
      <xdr:col>3</xdr:col>
      <xdr:colOff>238887</xdr:colOff>
      <xdr:row>11</xdr:row>
      <xdr:rowOff>172720</xdr:rowOff>
    </xdr:to>
    <xdr:cxnSp macro="">
      <xdr:nvCxnSpPr>
        <xdr:cNvPr id="27" name="PTObj_DBranchDLine_1_11">
          <a:extLst>
            <a:ext uri="{FF2B5EF4-FFF2-40B4-BE49-F238E27FC236}">
              <a16:creationId xmlns:a16="http://schemas.microsoft.com/office/drawing/2014/main" id="{1CA2E8E6-7023-471E-81B9-174CA717CCD8}"/>
            </a:ext>
          </a:extLst>
        </xdr:cNvPr>
        <xdr:cNvCxnSpPr/>
      </xdr:nvCxnSpPr>
      <xdr:spPr bwMode="auto">
        <a:xfrm flipV="1">
          <a:off x="5496687" y="2921000"/>
          <a:ext cx="152400" cy="7264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238887</xdr:colOff>
      <xdr:row>11</xdr:row>
      <xdr:rowOff>177800</xdr:rowOff>
    </xdr:from>
    <xdr:to>
      <xdr:col>3</xdr:col>
      <xdr:colOff>127</xdr:colOff>
      <xdr:row>11</xdr:row>
      <xdr:rowOff>177800</xdr:rowOff>
    </xdr:to>
    <xdr:cxnSp macro="">
      <xdr:nvCxnSpPr>
        <xdr:cNvPr id="30" name="PTObj_DBranchHLine_1_8">
          <a:extLst>
            <a:ext uri="{FF2B5EF4-FFF2-40B4-BE49-F238E27FC236}">
              <a16:creationId xmlns:a16="http://schemas.microsoft.com/office/drawing/2014/main" id="{54788D24-D4F1-4645-916B-FA6D8E6DF0A7}"/>
            </a:ext>
          </a:extLst>
        </xdr:cNvPr>
        <xdr:cNvCxnSpPr/>
      </xdr:nvCxnSpPr>
      <xdr:spPr bwMode="auto">
        <a:xfrm>
          <a:off x="4117467" y="365252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86487</xdr:colOff>
      <xdr:row>11</xdr:row>
      <xdr:rowOff>177800</xdr:rowOff>
    </xdr:from>
    <xdr:to>
      <xdr:col>2</xdr:col>
      <xdr:colOff>238887</xdr:colOff>
      <xdr:row>13</xdr:row>
      <xdr:rowOff>172720</xdr:rowOff>
    </xdr:to>
    <xdr:cxnSp macro="">
      <xdr:nvCxnSpPr>
        <xdr:cNvPr id="31" name="PTObj_DBranchDLine_1_8">
          <a:extLst>
            <a:ext uri="{FF2B5EF4-FFF2-40B4-BE49-F238E27FC236}">
              <a16:creationId xmlns:a16="http://schemas.microsoft.com/office/drawing/2014/main" id="{6E8EBE78-25D1-4F8A-AD75-7227B4AA1D34}"/>
            </a:ext>
          </a:extLst>
        </xdr:cNvPr>
        <xdr:cNvCxnSpPr/>
      </xdr:nvCxnSpPr>
      <xdr:spPr bwMode="auto">
        <a:xfrm flipV="1">
          <a:off x="3965067" y="3652520"/>
          <a:ext cx="152400" cy="7264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238887</xdr:colOff>
      <xdr:row>13</xdr:row>
      <xdr:rowOff>177800</xdr:rowOff>
    </xdr:from>
    <xdr:to>
      <xdr:col>2</xdr:col>
      <xdr:colOff>127</xdr:colOff>
      <xdr:row>13</xdr:row>
      <xdr:rowOff>177800</xdr:rowOff>
    </xdr:to>
    <xdr:cxnSp macro="">
      <xdr:nvCxnSpPr>
        <xdr:cNvPr id="32" name="PTObj_DBranchHLine_1_2">
          <a:extLst>
            <a:ext uri="{FF2B5EF4-FFF2-40B4-BE49-F238E27FC236}">
              <a16:creationId xmlns:a16="http://schemas.microsoft.com/office/drawing/2014/main" id="{2162F78F-24AA-419F-80F0-7124B41D0722}"/>
            </a:ext>
          </a:extLst>
        </xdr:cNvPr>
        <xdr:cNvCxnSpPr/>
      </xdr:nvCxnSpPr>
      <xdr:spPr bwMode="auto">
        <a:xfrm>
          <a:off x="2593467" y="4384040"/>
          <a:ext cx="12852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86487</xdr:colOff>
      <xdr:row>13</xdr:row>
      <xdr:rowOff>177800</xdr:rowOff>
    </xdr:from>
    <xdr:to>
      <xdr:col>1</xdr:col>
      <xdr:colOff>238887</xdr:colOff>
      <xdr:row>27</xdr:row>
      <xdr:rowOff>172720</xdr:rowOff>
    </xdr:to>
    <xdr:cxnSp macro="">
      <xdr:nvCxnSpPr>
        <xdr:cNvPr id="33" name="PTObj_DBranchDLine_1_2">
          <a:extLst>
            <a:ext uri="{FF2B5EF4-FFF2-40B4-BE49-F238E27FC236}">
              <a16:creationId xmlns:a16="http://schemas.microsoft.com/office/drawing/2014/main" id="{481AF477-9E2D-433A-8A16-BC3FCFBABD4B}"/>
            </a:ext>
          </a:extLst>
        </xdr:cNvPr>
        <xdr:cNvCxnSpPr/>
      </xdr:nvCxnSpPr>
      <xdr:spPr bwMode="auto">
        <a:xfrm flipV="1">
          <a:off x="2441067" y="4384040"/>
          <a:ext cx="152400" cy="40182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177800</xdr:colOff>
      <xdr:row>27</xdr:row>
      <xdr:rowOff>177800</xdr:rowOff>
    </xdr:from>
    <xdr:to>
      <xdr:col>1</xdr:col>
      <xdr:colOff>127</xdr:colOff>
      <xdr:row>27</xdr:row>
      <xdr:rowOff>177800</xdr:rowOff>
    </xdr:to>
    <xdr:cxnSp macro="">
      <xdr:nvCxnSpPr>
        <xdr:cNvPr id="44" name="PTObj_DBranchHLine_1_1">
          <a:extLst>
            <a:ext uri="{FF2B5EF4-FFF2-40B4-BE49-F238E27FC236}">
              <a16:creationId xmlns:a16="http://schemas.microsoft.com/office/drawing/2014/main" id="{72FF41BA-467B-4992-995C-6C9CE49B087B}"/>
            </a:ext>
          </a:extLst>
        </xdr:cNvPr>
        <xdr:cNvCxnSpPr/>
      </xdr:nvCxnSpPr>
      <xdr:spPr bwMode="auto">
        <a:xfrm>
          <a:off x="177800" y="8407400"/>
          <a:ext cx="217690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1</xdr:col>
      <xdr:colOff>127</xdr:colOff>
      <xdr:row>27</xdr:row>
      <xdr:rowOff>86360</xdr:rowOff>
    </xdr:from>
    <xdr:to>
      <xdr:col>1</xdr:col>
      <xdr:colOff>183007</xdr:colOff>
      <xdr:row>28</xdr:row>
      <xdr:rowOff>86360</xdr:rowOff>
    </xdr:to>
    <xdr:sp macro="" textlink="">
      <xdr:nvSpPr>
        <xdr:cNvPr id="45" name="PTObj_DNode_1_1">
          <a:extLst>
            <a:ext uri="{FF2B5EF4-FFF2-40B4-BE49-F238E27FC236}">
              <a16:creationId xmlns:a16="http://schemas.microsoft.com/office/drawing/2014/main" id="{8F41A414-D5E2-496D-B8EA-EDE3A0DCCF56}"/>
            </a:ext>
          </a:extLst>
        </xdr:cNvPr>
        <xdr:cNvSpPr/>
      </xdr:nvSpPr>
      <xdr:spPr bwMode="auto">
        <a:xfrm>
          <a:off x="2354707" y="8315960"/>
          <a:ext cx="182880" cy="182880"/>
        </a:xfrm>
        <a:prstGeom prst="rect">
          <a:avLst/>
        </a:prstGeom>
        <a:solidFill>
          <a:srgbClr val="008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0</xdr:col>
      <xdr:colOff>215900</xdr:colOff>
      <xdr:row>27</xdr:row>
      <xdr:rowOff>87486</xdr:rowOff>
    </xdr:from>
    <xdr:ext cx="1013931" cy="180627"/>
    <xdr:sp macro="" textlink="">
      <xdr:nvSpPr>
        <xdr:cNvPr id="46" name="PTObj_DBranchName_1_1">
          <a:extLst>
            <a:ext uri="{FF2B5EF4-FFF2-40B4-BE49-F238E27FC236}">
              <a16:creationId xmlns:a16="http://schemas.microsoft.com/office/drawing/2014/main" id="{969874DA-9E3D-4DF6-B1E5-33C327FEB086}"/>
            </a:ext>
          </a:extLst>
        </xdr:cNvPr>
        <xdr:cNvSpPr txBox="1"/>
      </xdr:nvSpPr>
      <xdr:spPr>
        <a:xfrm>
          <a:off x="215900" y="8317086"/>
          <a:ext cx="101393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New Product Decisions</a:t>
          </a:r>
          <a:endParaRPr lang="zh-CN" altLang="en-US" sz="800"/>
        </a:p>
      </xdr:txBody>
    </xdr:sp>
    <xdr:clientData/>
  </xdr:oneCellAnchor>
  <xdr:twoCellAnchor editAs="oneCell">
    <xdr:from>
      <xdr:col>2</xdr:col>
      <xdr:colOff>127</xdr:colOff>
      <xdr:row>13</xdr:row>
      <xdr:rowOff>86360</xdr:rowOff>
    </xdr:from>
    <xdr:to>
      <xdr:col>2</xdr:col>
      <xdr:colOff>183007</xdr:colOff>
      <xdr:row>14</xdr:row>
      <xdr:rowOff>86360</xdr:rowOff>
    </xdr:to>
    <xdr:sp macro="" textlink="">
      <xdr:nvSpPr>
        <xdr:cNvPr id="57" name="PTObj_DNode_1_2">
          <a:extLst>
            <a:ext uri="{FF2B5EF4-FFF2-40B4-BE49-F238E27FC236}">
              <a16:creationId xmlns:a16="http://schemas.microsoft.com/office/drawing/2014/main" id="{C48DC7EF-54CB-4D3D-9736-A901772B34DA}"/>
            </a:ext>
          </a:extLst>
        </xdr:cNvPr>
        <xdr:cNvSpPr/>
      </xdr:nvSpPr>
      <xdr:spPr bwMode="auto">
        <a:xfrm>
          <a:off x="3878707" y="4292600"/>
          <a:ext cx="182880" cy="182880"/>
        </a:xfrm>
        <a:prstGeom prst="ellipse">
          <a:avLst/>
        </a:prstGeom>
        <a:solidFill>
          <a:srgbClr val="800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</xdr:col>
      <xdr:colOff>276987</xdr:colOff>
      <xdr:row>13</xdr:row>
      <xdr:rowOff>87486</xdr:rowOff>
    </xdr:from>
    <xdr:ext cx="196592" cy="180627"/>
    <xdr:sp macro="" textlink="">
      <xdr:nvSpPr>
        <xdr:cNvPr id="58" name="PTObj_DBranchName_1_2">
          <a:extLst>
            <a:ext uri="{FF2B5EF4-FFF2-40B4-BE49-F238E27FC236}">
              <a16:creationId xmlns:a16="http://schemas.microsoft.com/office/drawing/2014/main" id="{B71D3DAE-29E8-4FD3-A6D4-372632CCB3B1}"/>
            </a:ext>
          </a:extLst>
        </xdr:cNvPr>
        <xdr:cNvSpPr txBox="1"/>
      </xdr:nvSpPr>
      <xdr:spPr>
        <a:xfrm>
          <a:off x="2631567" y="429372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Yes</a:t>
          </a:r>
          <a:endParaRPr lang="zh-CN" altLang="en-US" sz="800"/>
        </a:p>
      </xdr:txBody>
    </xdr:sp>
    <xdr:clientData/>
  </xdr:oneCellAnchor>
  <xdr:twoCellAnchor editAs="oneCell">
    <xdr:from>
      <xdr:col>3</xdr:col>
      <xdr:colOff>127</xdr:colOff>
      <xdr:row>11</xdr:row>
      <xdr:rowOff>86360</xdr:rowOff>
    </xdr:from>
    <xdr:to>
      <xdr:col>3</xdr:col>
      <xdr:colOff>183007</xdr:colOff>
      <xdr:row>12</xdr:row>
      <xdr:rowOff>86360</xdr:rowOff>
    </xdr:to>
    <xdr:sp macro="" textlink="">
      <xdr:nvSpPr>
        <xdr:cNvPr id="59" name="PTObj_DNode_1_8">
          <a:extLst>
            <a:ext uri="{FF2B5EF4-FFF2-40B4-BE49-F238E27FC236}">
              <a16:creationId xmlns:a16="http://schemas.microsoft.com/office/drawing/2014/main" id="{53CEE523-B5A0-4144-834E-6C9B9B930A74}"/>
            </a:ext>
          </a:extLst>
        </xdr:cNvPr>
        <xdr:cNvSpPr/>
      </xdr:nvSpPr>
      <xdr:spPr bwMode="auto">
        <a:xfrm>
          <a:off x="5410327" y="3561080"/>
          <a:ext cx="182880" cy="182880"/>
        </a:xfrm>
        <a:prstGeom prst="rect">
          <a:avLst/>
        </a:prstGeom>
        <a:solidFill>
          <a:srgbClr val="008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276987</xdr:colOff>
      <xdr:row>11</xdr:row>
      <xdr:rowOff>87486</xdr:rowOff>
    </xdr:from>
    <xdr:ext cx="465512" cy="180627"/>
    <xdr:sp macro="" textlink="">
      <xdr:nvSpPr>
        <xdr:cNvPr id="60" name="PTObj_DBranchName_1_8">
          <a:extLst>
            <a:ext uri="{FF2B5EF4-FFF2-40B4-BE49-F238E27FC236}">
              <a16:creationId xmlns:a16="http://schemas.microsoft.com/office/drawing/2014/main" id="{35841FAC-8435-4E5F-9778-D7D666F14E70}"/>
            </a:ext>
          </a:extLst>
        </xdr:cNvPr>
        <xdr:cNvSpPr txBox="1"/>
      </xdr:nvSpPr>
      <xdr:spPr>
        <a:xfrm>
          <a:off x="4155567" y="3562206"/>
          <a:ext cx="46551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Favorable</a:t>
          </a:r>
          <a:endParaRPr lang="zh-CN" altLang="en-US" sz="800"/>
        </a:p>
      </xdr:txBody>
    </xdr:sp>
    <xdr:clientData/>
  </xdr:oneCellAnchor>
  <xdr:twoCellAnchor editAs="oneCell">
    <xdr:from>
      <xdr:col>4</xdr:col>
      <xdr:colOff>127</xdr:colOff>
      <xdr:row>7</xdr:row>
      <xdr:rowOff>86360</xdr:rowOff>
    </xdr:from>
    <xdr:to>
      <xdr:col>4</xdr:col>
      <xdr:colOff>183007</xdr:colOff>
      <xdr:row>8</xdr:row>
      <xdr:rowOff>86360</xdr:rowOff>
    </xdr:to>
    <xdr:sp macro="" textlink="">
      <xdr:nvSpPr>
        <xdr:cNvPr id="63" name="PTObj_DNode_1_11">
          <a:extLst>
            <a:ext uri="{FF2B5EF4-FFF2-40B4-BE49-F238E27FC236}">
              <a16:creationId xmlns:a16="http://schemas.microsoft.com/office/drawing/2014/main" id="{06CDE838-BCEF-4C66-B9EF-5EBFAA6A3B3C}"/>
            </a:ext>
          </a:extLst>
        </xdr:cNvPr>
        <xdr:cNvSpPr/>
      </xdr:nvSpPr>
      <xdr:spPr bwMode="auto">
        <a:xfrm>
          <a:off x="6941947" y="2829560"/>
          <a:ext cx="182880" cy="182880"/>
        </a:xfrm>
        <a:prstGeom prst="ellipse">
          <a:avLst/>
        </a:prstGeom>
        <a:solidFill>
          <a:srgbClr val="800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276987</xdr:colOff>
      <xdr:row>7</xdr:row>
      <xdr:rowOff>87486</xdr:rowOff>
    </xdr:from>
    <xdr:ext cx="196592" cy="180627"/>
    <xdr:sp macro="" textlink="">
      <xdr:nvSpPr>
        <xdr:cNvPr id="64" name="PTObj_DBranchName_1_11">
          <a:extLst>
            <a:ext uri="{FF2B5EF4-FFF2-40B4-BE49-F238E27FC236}">
              <a16:creationId xmlns:a16="http://schemas.microsoft.com/office/drawing/2014/main" id="{78486818-688B-4D99-85B6-F54B5E713070}"/>
            </a:ext>
          </a:extLst>
        </xdr:cNvPr>
        <xdr:cNvSpPr txBox="1"/>
      </xdr:nvSpPr>
      <xdr:spPr>
        <a:xfrm>
          <a:off x="5687187" y="283068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Yes</a:t>
          </a:r>
          <a:endParaRPr lang="zh-CN" altLang="en-US" sz="800"/>
        </a:p>
      </xdr:txBody>
    </xdr:sp>
    <xdr:clientData/>
  </xdr:oneCellAnchor>
  <xdr:twoCellAnchor editAs="oneCell">
    <xdr:from>
      <xdr:col>5</xdr:col>
      <xdr:colOff>128</xdr:colOff>
      <xdr:row>5</xdr:row>
      <xdr:rowOff>86359</xdr:rowOff>
    </xdr:from>
    <xdr:to>
      <xdr:col>5</xdr:col>
      <xdr:colOff>183008</xdr:colOff>
      <xdr:row>6</xdr:row>
      <xdr:rowOff>86360</xdr:rowOff>
    </xdr:to>
    <xdr:sp macro="" textlink="">
      <xdr:nvSpPr>
        <xdr:cNvPr id="65" name="PTObj_DNode_1_13">
          <a:extLst>
            <a:ext uri="{FF2B5EF4-FFF2-40B4-BE49-F238E27FC236}">
              <a16:creationId xmlns:a16="http://schemas.microsoft.com/office/drawing/2014/main" id="{138A8447-A3FA-4A40-833B-0C1C699DF692}"/>
            </a:ext>
          </a:extLst>
        </xdr:cNvPr>
        <xdr:cNvSpPr/>
      </xdr:nvSpPr>
      <xdr:spPr bwMode="auto">
        <a:xfrm rot="-5400000">
          <a:off x="8465947" y="2463800"/>
          <a:ext cx="182881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276987</xdr:colOff>
      <xdr:row>5</xdr:row>
      <xdr:rowOff>87486</xdr:rowOff>
    </xdr:from>
    <xdr:ext cx="374590" cy="180627"/>
    <xdr:sp macro="" textlink="">
      <xdr:nvSpPr>
        <xdr:cNvPr id="66" name="PTObj_DBranchName_1_13">
          <a:extLst>
            <a:ext uri="{FF2B5EF4-FFF2-40B4-BE49-F238E27FC236}">
              <a16:creationId xmlns:a16="http://schemas.microsoft.com/office/drawing/2014/main" id="{62206857-0962-4EA1-9BDF-9BC49C8C5814}"/>
            </a:ext>
          </a:extLst>
        </xdr:cNvPr>
        <xdr:cNvSpPr txBox="1"/>
      </xdr:nvSpPr>
      <xdr:spPr>
        <a:xfrm>
          <a:off x="7218807" y="2464926"/>
          <a:ext cx="37459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Success</a:t>
          </a:r>
          <a:endParaRPr lang="zh-CN" altLang="en-US" sz="800"/>
        </a:p>
      </xdr:txBody>
    </xdr:sp>
    <xdr:clientData/>
  </xdr:oneCellAnchor>
  <xdr:twoCellAnchor editAs="oneCell">
    <xdr:from>
      <xdr:col>5</xdr:col>
      <xdr:colOff>128</xdr:colOff>
      <xdr:row>9</xdr:row>
      <xdr:rowOff>86359</xdr:rowOff>
    </xdr:from>
    <xdr:to>
      <xdr:col>5</xdr:col>
      <xdr:colOff>183008</xdr:colOff>
      <xdr:row>10</xdr:row>
      <xdr:rowOff>86360</xdr:rowOff>
    </xdr:to>
    <xdr:sp macro="" textlink="">
      <xdr:nvSpPr>
        <xdr:cNvPr id="67" name="PTObj_DNode_1_14">
          <a:extLst>
            <a:ext uri="{FF2B5EF4-FFF2-40B4-BE49-F238E27FC236}">
              <a16:creationId xmlns:a16="http://schemas.microsoft.com/office/drawing/2014/main" id="{0A8F7FE6-E758-4A26-9E28-B113172A51D6}"/>
            </a:ext>
          </a:extLst>
        </xdr:cNvPr>
        <xdr:cNvSpPr/>
      </xdr:nvSpPr>
      <xdr:spPr bwMode="auto">
        <a:xfrm rot="-5400000">
          <a:off x="8465947" y="3195320"/>
          <a:ext cx="182881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276987</xdr:colOff>
      <xdr:row>9</xdr:row>
      <xdr:rowOff>87487</xdr:rowOff>
    </xdr:from>
    <xdr:ext cx="339452" cy="180627"/>
    <xdr:sp macro="" textlink="">
      <xdr:nvSpPr>
        <xdr:cNvPr id="68" name="PTObj_DBranchName_1_14">
          <a:extLst>
            <a:ext uri="{FF2B5EF4-FFF2-40B4-BE49-F238E27FC236}">
              <a16:creationId xmlns:a16="http://schemas.microsoft.com/office/drawing/2014/main" id="{A11F0C2A-1666-4698-BE01-F8E24FD3036C}"/>
            </a:ext>
          </a:extLst>
        </xdr:cNvPr>
        <xdr:cNvSpPr txBox="1"/>
      </xdr:nvSpPr>
      <xdr:spPr>
        <a:xfrm>
          <a:off x="7218807" y="3196447"/>
          <a:ext cx="33945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Failure</a:t>
          </a:r>
          <a:endParaRPr lang="zh-CN" altLang="en-US" sz="800"/>
        </a:p>
      </xdr:txBody>
    </xdr:sp>
    <xdr:clientData/>
  </xdr:oneCellAnchor>
  <xdr:twoCellAnchor editAs="oneCell">
    <xdr:from>
      <xdr:col>3</xdr:col>
      <xdr:colOff>127</xdr:colOff>
      <xdr:row>21</xdr:row>
      <xdr:rowOff>86360</xdr:rowOff>
    </xdr:from>
    <xdr:to>
      <xdr:col>3</xdr:col>
      <xdr:colOff>183007</xdr:colOff>
      <xdr:row>22</xdr:row>
      <xdr:rowOff>86360</xdr:rowOff>
    </xdr:to>
    <xdr:sp macro="" textlink="">
      <xdr:nvSpPr>
        <xdr:cNvPr id="69" name="PTObj_DNode_1_9">
          <a:extLst>
            <a:ext uri="{FF2B5EF4-FFF2-40B4-BE49-F238E27FC236}">
              <a16:creationId xmlns:a16="http://schemas.microsoft.com/office/drawing/2014/main" id="{A761A73F-2B22-4000-84E4-5A21566B5A39}"/>
            </a:ext>
          </a:extLst>
        </xdr:cNvPr>
        <xdr:cNvSpPr/>
      </xdr:nvSpPr>
      <xdr:spPr bwMode="auto">
        <a:xfrm>
          <a:off x="5410327" y="5755640"/>
          <a:ext cx="182880" cy="182880"/>
        </a:xfrm>
        <a:prstGeom prst="rect">
          <a:avLst/>
        </a:prstGeom>
        <a:solidFill>
          <a:srgbClr val="008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276987</xdr:colOff>
      <xdr:row>21</xdr:row>
      <xdr:rowOff>87486</xdr:rowOff>
    </xdr:from>
    <xdr:ext cx="369395" cy="180627"/>
    <xdr:sp macro="" textlink="">
      <xdr:nvSpPr>
        <xdr:cNvPr id="70" name="PTObj_DBranchName_1_9">
          <a:extLst>
            <a:ext uri="{FF2B5EF4-FFF2-40B4-BE49-F238E27FC236}">
              <a16:creationId xmlns:a16="http://schemas.microsoft.com/office/drawing/2014/main" id="{AA566B28-1C56-4BF0-B2A4-973B5A9D1D67}"/>
            </a:ext>
          </a:extLst>
        </xdr:cNvPr>
        <xdr:cNvSpPr txBox="1"/>
      </xdr:nvSpPr>
      <xdr:spPr>
        <a:xfrm>
          <a:off x="4155567" y="5756766"/>
          <a:ext cx="36939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Neutral</a:t>
          </a:r>
          <a:endParaRPr lang="zh-CN" altLang="en-US" sz="800"/>
        </a:p>
      </xdr:txBody>
    </xdr:sp>
    <xdr:clientData/>
  </xdr:oneCellAnchor>
  <xdr:twoCellAnchor editAs="oneCell">
    <xdr:from>
      <xdr:col>4</xdr:col>
      <xdr:colOff>127</xdr:colOff>
      <xdr:row>17</xdr:row>
      <xdr:rowOff>86360</xdr:rowOff>
    </xdr:from>
    <xdr:to>
      <xdr:col>4</xdr:col>
      <xdr:colOff>183007</xdr:colOff>
      <xdr:row>18</xdr:row>
      <xdr:rowOff>86360</xdr:rowOff>
    </xdr:to>
    <xdr:sp macro="" textlink="">
      <xdr:nvSpPr>
        <xdr:cNvPr id="71" name="PTObj_DNode_1_15">
          <a:extLst>
            <a:ext uri="{FF2B5EF4-FFF2-40B4-BE49-F238E27FC236}">
              <a16:creationId xmlns:a16="http://schemas.microsoft.com/office/drawing/2014/main" id="{670CF51F-F142-4993-96FE-871CAC223F99}"/>
            </a:ext>
          </a:extLst>
        </xdr:cNvPr>
        <xdr:cNvSpPr/>
      </xdr:nvSpPr>
      <xdr:spPr bwMode="auto">
        <a:xfrm>
          <a:off x="6941947" y="5024120"/>
          <a:ext cx="182880" cy="182880"/>
        </a:xfrm>
        <a:prstGeom prst="ellipse">
          <a:avLst/>
        </a:prstGeom>
        <a:solidFill>
          <a:srgbClr val="800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276987</xdr:colOff>
      <xdr:row>17</xdr:row>
      <xdr:rowOff>87486</xdr:rowOff>
    </xdr:from>
    <xdr:ext cx="196592" cy="180627"/>
    <xdr:sp macro="" textlink="">
      <xdr:nvSpPr>
        <xdr:cNvPr id="72" name="PTObj_DBranchName_1_15">
          <a:extLst>
            <a:ext uri="{FF2B5EF4-FFF2-40B4-BE49-F238E27FC236}">
              <a16:creationId xmlns:a16="http://schemas.microsoft.com/office/drawing/2014/main" id="{970AF4C1-8CB1-46FD-BB6F-678D035E2463}"/>
            </a:ext>
          </a:extLst>
        </xdr:cNvPr>
        <xdr:cNvSpPr txBox="1"/>
      </xdr:nvSpPr>
      <xdr:spPr>
        <a:xfrm>
          <a:off x="5687187" y="502524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Yes</a:t>
          </a:r>
          <a:endParaRPr lang="zh-CN" altLang="en-US" sz="800"/>
        </a:p>
      </xdr:txBody>
    </xdr:sp>
    <xdr:clientData/>
  </xdr:oneCellAnchor>
  <xdr:twoCellAnchor editAs="oneCell">
    <xdr:from>
      <xdr:col>5</xdr:col>
      <xdr:colOff>127</xdr:colOff>
      <xdr:row>15</xdr:row>
      <xdr:rowOff>86360</xdr:rowOff>
    </xdr:from>
    <xdr:to>
      <xdr:col>5</xdr:col>
      <xdr:colOff>183007</xdr:colOff>
      <xdr:row>16</xdr:row>
      <xdr:rowOff>86360</xdr:rowOff>
    </xdr:to>
    <xdr:sp macro="" textlink="">
      <xdr:nvSpPr>
        <xdr:cNvPr id="73" name="PTObj_DNode_1_16">
          <a:extLst>
            <a:ext uri="{FF2B5EF4-FFF2-40B4-BE49-F238E27FC236}">
              <a16:creationId xmlns:a16="http://schemas.microsoft.com/office/drawing/2014/main" id="{9D7A3187-487D-42A1-8259-98F3F4966D89}"/>
            </a:ext>
          </a:extLst>
        </xdr:cNvPr>
        <xdr:cNvSpPr/>
      </xdr:nvSpPr>
      <xdr:spPr bwMode="auto">
        <a:xfrm rot="-5400000">
          <a:off x="8465947" y="4658360"/>
          <a:ext cx="182880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276987</xdr:colOff>
      <xdr:row>15</xdr:row>
      <xdr:rowOff>87487</xdr:rowOff>
    </xdr:from>
    <xdr:ext cx="374590" cy="180627"/>
    <xdr:sp macro="" textlink="">
      <xdr:nvSpPr>
        <xdr:cNvPr id="74" name="PTObj_DBranchName_1_16">
          <a:extLst>
            <a:ext uri="{FF2B5EF4-FFF2-40B4-BE49-F238E27FC236}">
              <a16:creationId xmlns:a16="http://schemas.microsoft.com/office/drawing/2014/main" id="{81CE5D5E-1B15-4592-AC6F-762533DFC99A}"/>
            </a:ext>
          </a:extLst>
        </xdr:cNvPr>
        <xdr:cNvSpPr txBox="1"/>
      </xdr:nvSpPr>
      <xdr:spPr>
        <a:xfrm>
          <a:off x="7218807" y="4659487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Success</a:t>
          </a:r>
          <a:endParaRPr lang="zh-CN" altLang="en-US" sz="800"/>
        </a:p>
      </xdr:txBody>
    </xdr:sp>
    <xdr:clientData/>
  </xdr:oneCellAnchor>
  <xdr:twoCellAnchor editAs="oneCell">
    <xdr:from>
      <xdr:col>5</xdr:col>
      <xdr:colOff>127</xdr:colOff>
      <xdr:row>19</xdr:row>
      <xdr:rowOff>86360</xdr:rowOff>
    </xdr:from>
    <xdr:to>
      <xdr:col>5</xdr:col>
      <xdr:colOff>183007</xdr:colOff>
      <xdr:row>20</xdr:row>
      <xdr:rowOff>86360</xdr:rowOff>
    </xdr:to>
    <xdr:sp macro="" textlink="">
      <xdr:nvSpPr>
        <xdr:cNvPr id="75" name="PTObj_DNode_1_17">
          <a:extLst>
            <a:ext uri="{FF2B5EF4-FFF2-40B4-BE49-F238E27FC236}">
              <a16:creationId xmlns:a16="http://schemas.microsoft.com/office/drawing/2014/main" id="{2AF4C33B-19CE-4C78-9585-9670C189B2C7}"/>
            </a:ext>
          </a:extLst>
        </xdr:cNvPr>
        <xdr:cNvSpPr/>
      </xdr:nvSpPr>
      <xdr:spPr bwMode="auto">
        <a:xfrm rot="-5400000">
          <a:off x="8465947" y="5389880"/>
          <a:ext cx="182880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276987</xdr:colOff>
      <xdr:row>19</xdr:row>
      <xdr:rowOff>87487</xdr:rowOff>
    </xdr:from>
    <xdr:ext cx="339452" cy="180627"/>
    <xdr:sp macro="" textlink="">
      <xdr:nvSpPr>
        <xdr:cNvPr id="76" name="PTObj_DBranchName_1_17">
          <a:extLst>
            <a:ext uri="{FF2B5EF4-FFF2-40B4-BE49-F238E27FC236}">
              <a16:creationId xmlns:a16="http://schemas.microsoft.com/office/drawing/2014/main" id="{A4A4F6F3-BCDC-412D-AD8C-521D06051965}"/>
            </a:ext>
          </a:extLst>
        </xdr:cNvPr>
        <xdr:cNvSpPr txBox="1"/>
      </xdr:nvSpPr>
      <xdr:spPr>
        <a:xfrm>
          <a:off x="7218807" y="5391007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Failure</a:t>
          </a:r>
          <a:endParaRPr lang="zh-CN" altLang="en-US" sz="800"/>
        </a:p>
      </xdr:txBody>
    </xdr:sp>
    <xdr:clientData/>
  </xdr:oneCellAnchor>
  <xdr:twoCellAnchor editAs="oneCell">
    <xdr:from>
      <xdr:col>3</xdr:col>
      <xdr:colOff>127</xdr:colOff>
      <xdr:row>23</xdr:row>
      <xdr:rowOff>86360</xdr:rowOff>
    </xdr:from>
    <xdr:to>
      <xdr:col>3</xdr:col>
      <xdr:colOff>183007</xdr:colOff>
      <xdr:row>24</xdr:row>
      <xdr:rowOff>86360</xdr:rowOff>
    </xdr:to>
    <xdr:sp macro="" textlink="">
      <xdr:nvSpPr>
        <xdr:cNvPr id="79" name="PTObj_DNode_1_10">
          <a:extLst>
            <a:ext uri="{FF2B5EF4-FFF2-40B4-BE49-F238E27FC236}">
              <a16:creationId xmlns:a16="http://schemas.microsoft.com/office/drawing/2014/main" id="{BC91E529-9253-4B00-8BAC-5F00D55C354F}"/>
            </a:ext>
          </a:extLst>
        </xdr:cNvPr>
        <xdr:cNvSpPr/>
      </xdr:nvSpPr>
      <xdr:spPr bwMode="auto">
        <a:xfrm>
          <a:off x="5410327" y="7584440"/>
          <a:ext cx="182880" cy="182880"/>
        </a:xfrm>
        <a:prstGeom prst="rect">
          <a:avLst/>
        </a:prstGeom>
        <a:solidFill>
          <a:srgbClr val="008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276987</xdr:colOff>
      <xdr:row>23</xdr:row>
      <xdr:rowOff>87486</xdr:rowOff>
    </xdr:from>
    <xdr:ext cx="569450" cy="180627"/>
    <xdr:sp macro="" textlink="">
      <xdr:nvSpPr>
        <xdr:cNvPr id="80" name="PTObj_DBranchName_1_10">
          <a:extLst>
            <a:ext uri="{FF2B5EF4-FFF2-40B4-BE49-F238E27FC236}">
              <a16:creationId xmlns:a16="http://schemas.microsoft.com/office/drawing/2014/main" id="{DF27919E-E94B-4C37-BF39-5B1F0063B8F6}"/>
            </a:ext>
          </a:extLst>
        </xdr:cNvPr>
        <xdr:cNvSpPr txBox="1"/>
      </xdr:nvSpPr>
      <xdr:spPr>
        <a:xfrm>
          <a:off x="4155567" y="7585566"/>
          <a:ext cx="56945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Unfavorable</a:t>
          </a:r>
          <a:endParaRPr lang="zh-CN" altLang="en-US" sz="800"/>
        </a:p>
      </xdr:txBody>
    </xdr:sp>
    <xdr:clientData/>
  </xdr:oneCellAnchor>
  <xdr:twoCellAnchor editAs="oneCell">
    <xdr:from>
      <xdr:col>4</xdr:col>
      <xdr:colOff>127</xdr:colOff>
      <xdr:row>25</xdr:row>
      <xdr:rowOff>86360</xdr:rowOff>
    </xdr:from>
    <xdr:to>
      <xdr:col>4</xdr:col>
      <xdr:colOff>183007</xdr:colOff>
      <xdr:row>26</xdr:row>
      <xdr:rowOff>86360</xdr:rowOff>
    </xdr:to>
    <xdr:sp macro="" textlink="">
      <xdr:nvSpPr>
        <xdr:cNvPr id="87" name="PTObj_DNode_1_22">
          <a:extLst>
            <a:ext uri="{FF2B5EF4-FFF2-40B4-BE49-F238E27FC236}">
              <a16:creationId xmlns:a16="http://schemas.microsoft.com/office/drawing/2014/main" id="{F6730338-CFA4-4F11-B082-83E8DA7FBA3D}"/>
            </a:ext>
          </a:extLst>
        </xdr:cNvPr>
        <xdr:cNvSpPr/>
      </xdr:nvSpPr>
      <xdr:spPr bwMode="auto">
        <a:xfrm rot="-5400000">
          <a:off x="6941947" y="7950200"/>
          <a:ext cx="182880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276987</xdr:colOff>
      <xdr:row>25</xdr:row>
      <xdr:rowOff>87486</xdr:rowOff>
    </xdr:from>
    <xdr:ext cx="175753" cy="180627"/>
    <xdr:sp macro="" textlink="">
      <xdr:nvSpPr>
        <xdr:cNvPr id="88" name="PTObj_DBranchName_1_22">
          <a:extLst>
            <a:ext uri="{FF2B5EF4-FFF2-40B4-BE49-F238E27FC236}">
              <a16:creationId xmlns:a16="http://schemas.microsoft.com/office/drawing/2014/main" id="{4F28C529-41F4-4C4E-BA08-84939C1C1C3F}"/>
            </a:ext>
          </a:extLst>
        </xdr:cNvPr>
        <xdr:cNvSpPr txBox="1"/>
      </xdr:nvSpPr>
      <xdr:spPr>
        <a:xfrm>
          <a:off x="5687187" y="795132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No</a:t>
          </a:r>
          <a:endParaRPr lang="zh-CN" altLang="en-US" sz="8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12</xdr:col>
      <xdr:colOff>10160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0D42F-7D23-44FC-B886-82FCD719E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32753          ">
          <a:extLst xmlns:a="http://schemas.openxmlformats.org/drawingml/2006/main">
            <a:ext uri="{FF2B5EF4-FFF2-40B4-BE49-F238E27FC236}">
              <a16:creationId xmlns:a16="http://schemas.microsoft.com/office/drawing/2014/main" id="{4A35E501-6090-4A33-83A8-E1364B935FF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Maryland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32753         ">
          <a:extLst xmlns:a="http://schemas.openxmlformats.org/drawingml/2006/main">
            <a:ext uri="{FF2B5EF4-FFF2-40B4-BE49-F238E27FC236}">
              <a16:creationId xmlns:a16="http://schemas.microsoft.com/office/drawing/2014/main" id="{4813EC76-136B-4FFB-99BA-2314BC353015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Maryland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32753        ">
          <a:extLst xmlns:a="http://schemas.openxmlformats.org/drawingml/2006/main">
            <a:ext uri="{FF2B5EF4-FFF2-40B4-BE49-F238E27FC236}">
              <a16:creationId xmlns:a16="http://schemas.microsoft.com/office/drawing/2014/main" id="{92E407F1-7F6D-4D12-8B83-6FD276F55EA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Maryland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32753       ">
          <a:extLst xmlns:a="http://schemas.openxmlformats.org/drawingml/2006/main">
            <a:ext uri="{FF2B5EF4-FFF2-40B4-BE49-F238E27FC236}">
              <a16:creationId xmlns:a16="http://schemas.microsoft.com/office/drawing/2014/main" id="{2D8C27B6-F272-4DB0-BEA6-C71B6657BFC1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Maryland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32753      ">
          <a:extLst xmlns:a="http://schemas.openxmlformats.org/drawingml/2006/main">
            <a:ext uri="{FF2B5EF4-FFF2-40B4-BE49-F238E27FC236}">
              <a16:creationId xmlns:a16="http://schemas.microsoft.com/office/drawing/2014/main" id="{141FE0ED-DFDA-4361-8153-CC78B2B64D40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Maryland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238887</xdr:colOff>
      <xdr:row>21</xdr:row>
      <xdr:rowOff>177800</xdr:rowOff>
    </xdr:from>
    <xdr:to>
      <xdr:col>4</xdr:col>
      <xdr:colOff>127</xdr:colOff>
      <xdr:row>21</xdr:row>
      <xdr:rowOff>177800</xdr:rowOff>
    </xdr:to>
    <xdr:cxnSp macro="">
      <xdr:nvCxnSpPr>
        <xdr:cNvPr id="2" name="PTObj_DBranchHLine_1_22">
          <a:extLst>
            <a:ext uri="{FF2B5EF4-FFF2-40B4-BE49-F238E27FC236}">
              <a16:creationId xmlns:a16="http://schemas.microsoft.com/office/drawing/2014/main" id="{8284D07A-3EFF-4751-939B-A849AEC3C2B0}"/>
            </a:ext>
          </a:extLst>
        </xdr:cNvPr>
        <xdr:cNvCxnSpPr/>
      </xdr:nvCxnSpPr>
      <xdr:spPr bwMode="auto">
        <a:xfrm>
          <a:off x="5649087" y="804164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86487</xdr:colOff>
      <xdr:row>19</xdr:row>
      <xdr:rowOff>172720</xdr:rowOff>
    </xdr:from>
    <xdr:to>
      <xdr:col>3</xdr:col>
      <xdr:colOff>238887</xdr:colOff>
      <xdr:row>21</xdr:row>
      <xdr:rowOff>177800</xdr:rowOff>
    </xdr:to>
    <xdr:cxnSp macro="">
      <xdr:nvCxnSpPr>
        <xdr:cNvPr id="3" name="PTObj_DBranchDLine_1_22">
          <a:extLst>
            <a:ext uri="{FF2B5EF4-FFF2-40B4-BE49-F238E27FC236}">
              <a16:creationId xmlns:a16="http://schemas.microsoft.com/office/drawing/2014/main" id="{03AA6CE8-966C-43E8-A678-381BE6EE515C}"/>
            </a:ext>
          </a:extLst>
        </xdr:cNvPr>
        <xdr:cNvCxnSpPr/>
      </xdr:nvCxnSpPr>
      <xdr:spPr bwMode="auto">
        <a:xfrm>
          <a:off x="5496687" y="7670800"/>
          <a:ext cx="152400" cy="3708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238887</xdr:colOff>
      <xdr:row>19</xdr:row>
      <xdr:rowOff>177800</xdr:rowOff>
    </xdr:from>
    <xdr:to>
      <xdr:col>3</xdr:col>
      <xdr:colOff>127</xdr:colOff>
      <xdr:row>19</xdr:row>
      <xdr:rowOff>177800</xdr:rowOff>
    </xdr:to>
    <xdr:cxnSp macro="">
      <xdr:nvCxnSpPr>
        <xdr:cNvPr id="10" name="PTObj_DBranchHLine_1_10">
          <a:extLst>
            <a:ext uri="{FF2B5EF4-FFF2-40B4-BE49-F238E27FC236}">
              <a16:creationId xmlns:a16="http://schemas.microsoft.com/office/drawing/2014/main" id="{89E3CD22-1018-4D93-94F0-C9604557FE9A}"/>
            </a:ext>
          </a:extLst>
        </xdr:cNvPr>
        <xdr:cNvCxnSpPr/>
      </xdr:nvCxnSpPr>
      <xdr:spPr bwMode="auto">
        <a:xfrm>
          <a:off x="4117467" y="767588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86487</xdr:colOff>
      <xdr:row>13</xdr:row>
      <xdr:rowOff>172720</xdr:rowOff>
    </xdr:from>
    <xdr:to>
      <xdr:col>2</xdr:col>
      <xdr:colOff>238887</xdr:colOff>
      <xdr:row>19</xdr:row>
      <xdr:rowOff>177800</xdr:rowOff>
    </xdr:to>
    <xdr:cxnSp macro="">
      <xdr:nvCxnSpPr>
        <xdr:cNvPr id="11" name="PTObj_DBranchDLine_1_10">
          <a:extLst>
            <a:ext uri="{FF2B5EF4-FFF2-40B4-BE49-F238E27FC236}">
              <a16:creationId xmlns:a16="http://schemas.microsoft.com/office/drawing/2014/main" id="{22A34A5D-740A-4141-8ED7-AB9BA779F2CE}"/>
            </a:ext>
          </a:extLst>
        </xdr:cNvPr>
        <xdr:cNvCxnSpPr/>
      </xdr:nvCxnSpPr>
      <xdr:spPr bwMode="auto">
        <a:xfrm>
          <a:off x="3965067" y="4378960"/>
          <a:ext cx="152400" cy="329692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238887</xdr:colOff>
      <xdr:row>17</xdr:row>
      <xdr:rowOff>177800</xdr:rowOff>
    </xdr:from>
    <xdr:to>
      <xdr:col>4</xdr:col>
      <xdr:colOff>127</xdr:colOff>
      <xdr:row>17</xdr:row>
      <xdr:rowOff>177800</xdr:rowOff>
    </xdr:to>
    <xdr:cxnSp macro="">
      <xdr:nvCxnSpPr>
        <xdr:cNvPr id="12" name="PTObj_DBranchHLine_1_18">
          <a:extLst>
            <a:ext uri="{FF2B5EF4-FFF2-40B4-BE49-F238E27FC236}">
              <a16:creationId xmlns:a16="http://schemas.microsoft.com/office/drawing/2014/main" id="{B050443C-EE7C-49EF-A75D-C712353CE1CC}"/>
            </a:ext>
          </a:extLst>
        </xdr:cNvPr>
        <xdr:cNvCxnSpPr/>
      </xdr:nvCxnSpPr>
      <xdr:spPr bwMode="auto">
        <a:xfrm>
          <a:off x="5649087" y="621284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86487</xdr:colOff>
      <xdr:row>15</xdr:row>
      <xdr:rowOff>172720</xdr:rowOff>
    </xdr:from>
    <xdr:to>
      <xdr:col>3</xdr:col>
      <xdr:colOff>238887</xdr:colOff>
      <xdr:row>17</xdr:row>
      <xdr:rowOff>177800</xdr:rowOff>
    </xdr:to>
    <xdr:cxnSp macro="">
      <xdr:nvCxnSpPr>
        <xdr:cNvPr id="13" name="PTObj_DBranchDLine_1_18">
          <a:extLst>
            <a:ext uri="{FF2B5EF4-FFF2-40B4-BE49-F238E27FC236}">
              <a16:creationId xmlns:a16="http://schemas.microsoft.com/office/drawing/2014/main" id="{937896A7-D9A2-4C5D-89D8-945324DAB838}"/>
            </a:ext>
          </a:extLst>
        </xdr:cNvPr>
        <xdr:cNvCxnSpPr/>
      </xdr:nvCxnSpPr>
      <xdr:spPr bwMode="auto">
        <a:xfrm>
          <a:off x="5496687" y="5842000"/>
          <a:ext cx="152400" cy="3708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238887</xdr:colOff>
      <xdr:row>15</xdr:row>
      <xdr:rowOff>177800</xdr:rowOff>
    </xdr:from>
    <xdr:to>
      <xdr:col>3</xdr:col>
      <xdr:colOff>127</xdr:colOff>
      <xdr:row>15</xdr:row>
      <xdr:rowOff>177800</xdr:rowOff>
    </xdr:to>
    <xdr:cxnSp macro="">
      <xdr:nvCxnSpPr>
        <xdr:cNvPr id="20" name="PTObj_DBranchHLine_1_9">
          <a:extLst>
            <a:ext uri="{FF2B5EF4-FFF2-40B4-BE49-F238E27FC236}">
              <a16:creationId xmlns:a16="http://schemas.microsoft.com/office/drawing/2014/main" id="{FB76F87A-D469-43EE-9E64-C1D6D12E26B6}"/>
            </a:ext>
          </a:extLst>
        </xdr:cNvPr>
        <xdr:cNvCxnSpPr/>
      </xdr:nvCxnSpPr>
      <xdr:spPr bwMode="auto">
        <a:xfrm>
          <a:off x="4117467" y="584708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86487</xdr:colOff>
      <xdr:row>13</xdr:row>
      <xdr:rowOff>172720</xdr:rowOff>
    </xdr:from>
    <xdr:to>
      <xdr:col>2</xdr:col>
      <xdr:colOff>238887</xdr:colOff>
      <xdr:row>15</xdr:row>
      <xdr:rowOff>177800</xdr:rowOff>
    </xdr:to>
    <xdr:cxnSp macro="">
      <xdr:nvCxnSpPr>
        <xdr:cNvPr id="21" name="PTObj_DBranchDLine_1_9">
          <a:extLst>
            <a:ext uri="{FF2B5EF4-FFF2-40B4-BE49-F238E27FC236}">
              <a16:creationId xmlns:a16="http://schemas.microsoft.com/office/drawing/2014/main" id="{629DB12F-98A8-4DE8-81CF-55A2577AC29B}"/>
            </a:ext>
          </a:extLst>
        </xdr:cNvPr>
        <xdr:cNvCxnSpPr/>
      </xdr:nvCxnSpPr>
      <xdr:spPr bwMode="auto">
        <a:xfrm>
          <a:off x="3965067" y="4378960"/>
          <a:ext cx="152400" cy="146812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238887</xdr:colOff>
      <xdr:row>9</xdr:row>
      <xdr:rowOff>177800</xdr:rowOff>
    </xdr:from>
    <xdr:to>
      <xdr:col>5</xdr:col>
      <xdr:colOff>127</xdr:colOff>
      <xdr:row>9</xdr:row>
      <xdr:rowOff>177800</xdr:rowOff>
    </xdr:to>
    <xdr:cxnSp macro="">
      <xdr:nvCxnSpPr>
        <xdr:cNvPr id="22" name="PTObj_DBranchHLine_1_14">
          <a:extLst>
            <a:ext uri="{FF2B5EF4-FFF2-40B4-BE49-F238E27FC236}">
              <a16:creationId xmlns:a16="http://schemas.microsoft.com/office/drawing/2014/main" id="{BE2AFC20-8511-435A-808A-1CB0340F9159}"/>
            </a:ext>
          </a:extLst>
        </xdr:cNvPr>
        <xdr:cNvCxnSpPr/>
      </xdr:nvCxnSpPr>
      <xdr:spPr bwMode="auto">
        <a:xfrm>
          <a:off x="7180707" y="3286760"/>
          <a:ext cx="12852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86487</xdr:colOff>
      <xdr:row>7</xdr:row>
      <xdr:rowOff>172720</xdr:rowOff>
    </xdr:from>
    <xdr:to>
      <xdr:col>4</xdr:col>
      <xdr:colOff>238887</xdr:colOff>
      <xdr:row>9</xdr:row>
      <xdr:rowOff>177800</xdr:rowOff>
    </xdr:to>
    <xdr:cxnSp macro="">
      <xdr:nvCxnSpPr>
        <xdr:cNvPr id="23" name="PTObj_DBranchDLine_1_14">
          <a:extLst>
            <a:ext uri="{FF2B5EF4-FFF2-40B4-BE49-F238E27FC236}">
              <a16:creationId xmlns:a16="http://schemas.microsoft.com/office/drawing/2014/main" id="{54997073-A788-46DE-879F-B378C2221936}"/>
            </a:ext>
          </a:extLst>
        </xdr:cNvPr>
        <xdr:cNvCxnSpPr/>
      </xdr:nvCxnSpPr>
      <xdr:spPr bwMode="auto">
        <a:xfrm>
          <a:off x="7028307" y="2915920"/>
          <a:ext cx="152400" cy="3708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238887</xdr:colOff>
      <xdr:row>5</xdr:row>
      <xdr:rowOff>177800</xdr:rowOff>
    </xdr:from>
    <xdr:to>
      <xdr:col>5</xdr:col>
      <xdr:colOff>127</xdr:colOff>
      <xdr:row>5</xdr:row>
      <xdr:rowOff>177800</xdr:rowOff>
    </xdr:to>
    <xdr:cxnSp macro="">
      <xdr:nvCxnSpPr>
        <xdr:cNvPr id="24" name="PTObj_DBranchHLine_1_13">
          <a:extLst>
            <a:ext uri="{FF2B5EF4-FFF2-40B4-BE49-F238E27FC236}">
              <a16:creationId xmlns:a16="http://schemas.microsoft.com/office/drawing/2014/main" id="{EF5BF6FA-8C1F-4A18-9843-C506291B66B0}"/>
            </a:ext>
          </a:extLst>
        </xdr:cNvPr>
        <xdr:cNvCxnSpPr/>
      </xdr:nvCxnSpPr>
      <xdr:spPr bwMode="auto">
        <a:xfrm>
          <a:off x="7180707" y="2555240"/>
          <a:ext cx="12852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86487</xdr:colOff>
      <xdr:row>5</xdr:row>
      <xdr:rowOff>177800</xdr:rowOff>
    </xdr:from>
    <xdr:to>
      <xdr:col>4</xdr:col>
      <xdr:colOff>238887</xdr:colOff>
      <xdr:row>7</xdr:row>
      <xdr:rowOff>172720</xdr:rowOff>
    </xdr:to>
    <xdr:cxnSp macro="">
      <xdr:nvCxnSpPr>
        <xdr:cNvPr id="25" name="PTObj_DBranchDLine_1_13">
          <a:extLst>
            <a:ext uri="{FF2B5EF4-FFF2-40B4-BE49-F238E27FC236}">
              <a16:creationId xmlns:a16="http://schemas.microsoft.com/office/drawing/2014/main" id="{CE1E3018-2A1B-4B11-AE52-2BC88A08ADE3}"/>
            </a:ext>
          </a:extLst>
        </xdr:cNvPr>
        <xdr:cNvCxnSpPr/>
      </xdr:nvCxnSpPr>
      <xdr:spPr bwMode="auto">
        <a:xfrm flipV="1">
          <a:off x="7028307" y="2555240"/>
          <a:ext cx="152400" cy="3606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238887</xdr:colOff>
      <xdr:row>7</xdr:row>
      <xdr:rowOff>177800</xdr:rowOff>
    </xdr:from>
    <xdr:to>
      <xdr:col>4</xdr:col>
      <xdr:colOff>127</xdr:colOff>
      <xdr:row>7</xdr:row>
      <xdr:rowOff>177800</xdr:rowOff>
    </xdr:to>
    <xdr:cxnSp macro="">
      <xdr:nvCxnSpPr>
        <xdr:cNvPr id="26" name="PTObj_DBranchHLine_1_11">
          <a:extLst>
            <a:ext uri="{FF2B5EF4-FFF2-40B4-BE49-F238E27FC236}">
              <a16:creationId xmlns:a16="http://schemas.microsoft.com/office/drawing/2014/main" id="{70FB124B-B6FA-4F17-8F78-80D45CDA2EBC}"/>
            </a:ext>
          </a:extLst>
        </xdr:cNvPr>
        <xdr:cNvCxnSpPr/>
      </xdr:nvCxnSpPr>
      <xdr:spPr bwMode="auto">
        <a:xfrm>
          <a:off x="5649087" y="292100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86487</xdr:colOff>
      <xdr:row>7</xdr:row>
      <xdr:rowOff>177800</xdr:rowOff>
    </xdr:from>
    <xdr:to>
      <xdr:col>3</xdr:col>
      <xdr:colOff>238887</xdr:colOff>
      <xdr:row>11</xdr:row>
      <xdr:rowOff>172720</xdr:rowOff>
    </xdr:to>
    <xdr:cxnSp macro="">
      <xdr:nvCxnSpPr>
        <xdr:cNvPr id="27" name="PTObj_DBranchDLine_1_11">
          <a:extLst>
            <a:ext uri="{FF2B5EF4-FFF2-40B4-BE49-F238E27FC236}">
              <a16:creationId xmlns:a16="http://schemas.microsoft.com/office/drawing/2014/main" id="{93533A6B-645C-4210-B85D-D00340745F64}"/>
            </a:ext>
          </a:extLst>
        </xdr:cNvPr>
        <xdr:cNvCxnSpPr/>
      </xdr:nvCxnSpPr>
      <xdr:spPr bwMode="auto">
        <a:xfrm flipV="1">
          <a:off x="5496687" y="2921000"/>
          <a:ext cx="152400" cy="7264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238887</xdr:colOff>
      <xdr:row>11</xdr:row>
      <xdr:rowOff>177800</xdr:rowOff>
    </xdr:from>
    <xdr:to>
      <xdr:col>3</xdr:col>
      <xdr:colOff>127</xdr:colOff>
      <xdr:row>11</xdr:row>
      <xdr:rowOff>177800</xdr:rowOff>
    </xdr:to>
    <xdr:cxnSp macro="">
      <xdr:nvCxnSpPr>
        <xdr:cNvPr id="30" name="PTObj_DBranchHLine_1_8">
          <a:extLst>
            <a:ext uri="{FF2B5EF4-FFF2-40B4-BE49-F238E27FC236}">
              <a16:creationId xmlns:a16="http://schemas.microsoft.com/office/drawing/2014/main" id="{97E345D2-318A-4DBF-87A6-7EB645B0B6F9}"/>
            </a:ext>
          </a:extLst>
        </xdr:cNvPr>
        <xdr:cNvCxnSpPr/>
      </xdr:nvCxnSpPr>
      <xdr:spPr bwMode="auto">
        <a:xfrm>
          <a:off x="4117467" y="3652520"/>
          <a:ext cx="129286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86487</xdr:colOff>
      <xdr:row>11</xdr:row>
      <xdr:rowOff>177800</xdr:rowOff>
    </xdr:from>
    <xdr:to>
      <xdr:col>2</xdr:col>
      <xdr:colOff>238887</xdr:colOff>
      <xdr:row>13</xdr:row>
      <xdr:rowOff>172720</xdr:rowOff>
    </xdr:to>
    <xdr:cxnSp macro="">
      <xdr:nvCxnSpPr>
        <xdr:cNvPr id="31" name="PTObj_DBranchDLine_1_8">
          <a:extLst>
            <a:ext uri="{FF2B5EF4-FFF2-40B4-BE49-F238E27FC236}">
              <a16:creationId xmlns:a16="http://schemas.microsoft.com/office/drawing/2014/main" id="{658644DD-46C9-4C38-9CE6-F32884EE5015}"/>
            </a:ext>
          </a:extLst>
        </xdr:cNvPr>
        <xdr:cNvCxnSpPr/>
      </xdr:nvCxnSpPr>
      <xdr:spPr bwMode="auto">
        <a:xfrm flipV="1">
          <a:off x="3965067" y="3652520"/>
          <a:ext cx="152400" cy="72644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238887</xdr:colOff>
      <xdr:row>13</xdr:row>
      <xdr:rowOff>177800</xdr:rowOff>
    </xdr:from>
    <xdr:to>
      <xdr:col>2</xdr:col>
      <xdr:colOff>127</xdr:colOff>
      <xdr:row>13</xdr:row>
      <xdr:rowOff>177800</xdr:rowOff>
    </xdr:to>
    <xdr:cxnSp macro="">
      <xdr:nvCxnSpPr>
        <xdr:cNvPr id="32" name="PTObj_DBranchHLine_1_2">
          <a:extLst>
            <a:ext uri="{FF2B5EF4-FFF2-40B4-BE49-F238E27FC236}">
              <a16:creationId xmlns:a16="http://schemas.microsoft.com/office/drawing/2014/main" id="{B16B1DB3-8B47-4F2A-9E23-50018EE9B5E5}"/>
            </a:ext>
          </a:extLst>
        </xdr:cNvPr>
        <xdr:cNvCxnSpPr/>
      </xdr:nvCxnSpPr>
      <xdr:spPr bwMode="auto">
        <a:xfrm>
          <a:off x="2593467" y="4384040"/>
          <a:ext cx="12852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86487</xdr:colOff>
      <xdr:row>13</xdr:row>
      <xdr:rowOff>177800</xdr:rowOff>
    </xdr:from>
    <xdr:to>
      <xdr:col>1</xdr:col>
      <xdr:colOff>238887</xdr:colOff>
      <xdr:row>23</xdr:row>
      <xdr:rowOff>172720</xdr:rowOff>
    </xdr:to>
    <xdr:cxnSp macro="">
      <xdr:nvCxnSpPr>
        <xdr:cNvPr id="33" name="PTObj_DBranchDLine_1_2">
          <a:extLst>
            <a:ext uri="{FF2B5EF4-FFF2-40B4-BE49-F238E27FC236}">
              <a16:creationId xmlns:a16="http://schemas.microsoft.com/office/drawing/2014/main" id="{88C28651-99A7-4E1C-A4E5-FD1BD315CC01}"/>
            </a:ext>
          </a:extLst>
        </xdr:cNvPr>
        <xdr:cNvCxnSpPr/>
      </xdr:nvCxnSpPr>
      <xdr:spPr bwMode="auto">
        <a:xfrm flipV="1">
          <a:off x="2441067" y="4384040"/>
          <a:ext cx="152400" cy="40182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177800</xdr:colOff>
      <xdr:row>23</xdr:row>
      <xdr:rowOff>177800</xdr:rowOff>
    </xdr:from>
    <xdr:to>
      <xdr:col>1</xdr:col>
      <xdr:colOff>127</xdr:colOff>
      <xdr:row>23</xdr:row>
      <xdr:rowOff>177800</xdr:rowOff>
    </xdr:to>
    <xdr:cxnSp macro="">
      <xdr:nvCxnSpPr>
        <xdr:cNvPr id="44" name="PTObj_DBranchHLine_1_1">
          <a:extLst>
            <a:ext uri="{FF2B5EF4-FFF2-40B4-BE49-F238E27FC236}">
              <a16:creationId xmlns:a16="http://schemas.microsoft.com/office/drawing/2014/main" id="{72E80099-CB07-4E11-971F-F46DCA9DD2BD}"/>
            </a:ext>
          </a:extLst>
        </xdr:cNvPr>
        <xdr:cNvCxnSpPr/>
      </xdr:nvCxnSpPr>
      <xdr:spPr bwMode="auto">
        <a:xfrm>
          <a:off x="177800" y="8407400"/>
          <a:ext cx="217690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1</xdr:col>
      <xdr:colOff>127</xdr:colOff>
      <xdr:row>23</xdr:row>
      <xdr:rowOff>86360</xdr:rowOff>
    </xdr:from>
    <xdr:to>
      <xdr:col>1</xdr:col>
      <xdr:colOff>183007</xdr:colOff>
      <xdr:row>24</xdr:row>
      <xdr:rowOff>86360</xdr:rowOff>
    </xdr:to>
    <xdr:sp macro="" textlink="">
      <xdr:nvSpPr>
        <xdr:cNvPr id="45" name="PTObj_DNode_1_1">
          <a:extLst>
            <a:ext uri="{FF2B5EF4-FFF2-40B4-BE49-F238E27FC236}">
              <a16:creationId xmlns:a16="http://schemas.microsoft.com/office/drawing/2014/main" id="{42DCC44A-5BD9-4E6F-BEDB-B20D6671BBFD}"/>
            </a:ext>
          </a:extLst>
        </xdr:cNvPr>
        <xdr:cNvSpPr/>
      </xdr:nvSpPr>
      <xdr:spPr bwMode="auto">
        <a:xfrm>
          <a:off x="2354707" y="8315960"/>
          <a:ext cx="182880" cy="182880"/>
        </a:xfrm>
        <a:prstGeom prst="rect">
          <a:avLst/>
        </a:prstGeom>
        <a:solidFill>
          <a:srgbClr val="008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0</xdr:col>
      <xdr:colOff>215900</xdr:colOff>
      <xdr:row>23</xdr:row>
      <xdr:rowOff>87486</xdr:rowOff>
    </xdr:from>
    <xdr:ext cx="1013931" cy="180627"/>
    <xdr:sp macro="" textlink="">
      <xdr:nvSpPr>
        <xdr:cNvPr id="46" name="PTObj_DBranchName_1_1">
          <a:extLst>
            <a:ext uri="{FF2B5EF4-FFF2-40B4-BE49-F238E27FC236}">
              <a16:creationId xmlns:a16="http://schemas.microsoft.com/office/drawing/2014/main" id="{E09D2BDB-2AC1-4C89-8B8A-621CC4B85298}"/>
            </a:ext>
          </a:extLst>
        </xdr:cNvPr>
        <xdr:cNvSpPr txBox="1"/>
      </xdr:nvSpPr>
      <xdr:spPr>
        <a:xfrm>
          <a:off x="215900" y="8317086"/>
          <a:ext cx="101393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New Product Decisions</a:t>
          </a:r>
          <a:endParaRPr lang="zh-CN" altLang="en-US" sz="800"/>
        </a:p>
      </xdr:txBody>
    </xdr:sp>
    <xdr:clientData/>
  </xdr:oneCellAnchor>
  <xdr:twoCellAnchor editAs="oneCell">
    <xdr:from>
      <xdr:col>2</xdr:col>
      <xdr:colOff>127</xdr:colOff>
      <xdr:row>13</xdr:row>
      <xdr:rowOff>86360</xdr:rowOff>
    </xdr:from>
    <xdr:to>
      <xdr:col>2</xdr:col>
      <xdr:colOff>183007</xdr:colOff>
      <xdr:row>14</xdr:row>
      <xdr:rowOff>86360</xdr:rowOff>
    </xdr:to>
    <xdr:sp macro="" textlink="">
      <xdr:nvSpPr>
        <xdr:cNvPr id="57" name="PTObj_DNode_1_2">
          <a:extLst>
            <a:ext uri="{FF2B5EF4-FFF2-40B4-BE49-F238E27FC236}">
              <a16:creationId xmlns:a16="http://schemas.microsoft.com/office/drawing/2014/main" id="{368DDD20-E3E6-424C-A253-E524AFB5E0A0}"/>
            </a:ext>
          </a:extLst>
        </xdr:cNvPr>
        <xdr:cNvSpPr/>
      </xdr:nvSpPr>
      <xdr:spPr bwMode="auto">
        <a:xfrm>
          <a:off x="3878707" y="4292600"/>
          <a:ext cx="182880" cy="182880"/>
        </a:xfrm>
        <a:prstGeom prst="ellipse">
          <a:avLst/>
        </a:prstGeom>
        <a:solidFill>
          <a:srgbClr val="800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</xdr:col>
      <xdr:colOff>276987</xdr:colOff>
      <xdr:row>13</xdr:row>
      <xdr:rowOff>87486</xdr:rowOff>
    </xdr:from>
    <xdr:ext cx="196592" cy="180627"/>
    <xdr:sp macro="" textlink="">
      <xdr:nvSpPr>
        <xdr:cNvPr id="58" name="PTObj_DBranchName_1_2">
          <a:extLst>
            <a:ext uri="{FF2B5EF4-FFF2-40B4-BE49-F238E27FC236}">
              <a16:creationId xmlns:a16="http://schemas.microsoft.com/office/drawing/2014/main" id="{294C7C13-5042-4D83-985F-9778335A2DE6}"/>
            </a:ext>
          </a:extLst>
        </xdr:cNvPr>
        <xdr:cNvSpPr txBox="1"/>
      </xdr:nvSpPr>
      <xdr:spPr>
        <a:xfrm>
          <a:off x="2631567" y="429372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Yes</a:t>
          </a:r>
          <a:endParaRPr lang="zh-CN" altLang="en-US" sz="800"/>
        </a:p>
      </xdr:txBody>
    </xdr:sp>
    <xdr:clientData/>
  </xdr:oneCellAnchor>
  <xdr:twoCellAnchor editAs="oneCell">
    <xdr:from>
      <xdr:col>3</xdr:col>
      <xdr:colOff>127</xdr:colOff>
      <xdr:row>11</xdr:row>
      <xdr:rowOff>86360</xdr:rowOff>
    </xdr:from>
    <xdr:to>
      <xdr:col>3</xdr:col>
      <xdr:colOff>183007</xdr:colOff>
      <xdr:row>12</xdr:row>
      <xdr:rowOff>86360</xdr:rowOff>
    </xdr:to>
    <xdr:sp macro="" textlink="">
      <xdr:nvSpPr>
        <xdr:cNvPr id="59" name="PTObj_DNode_1_8">
          <a:extLst>
            <a:ext uri="{FF2B5EF4-FFF2-40B4-BE49-F238E27FC236}">
              <a16:creationId xmlns:a16="http://schemas.microsoft.com/office/drawing/2014/main" id="{E84CA49A-F8A8-4E2C-8076-B332E2766942}"/>
            </a:ext>
          </a:extLst>
        </xdr:cNvPr>
        <xdr:cNvSpPr/>
      </xdr:nvSpPr>
      <xdr:spPr bwMode="auto">
        <a:xfrm>
          <a:off x="5410327" y="3561080"/>
          <a:ext cx="182880" cy="182880"/>
        </a:xfrm>
        <a:prstGeom prst="rect">
          <a:avLst/>
        </a:prstGeom>
        <a:solidFill>
          <a:srgbClr val="008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276987</xdr:colOff>
      <xdr:row>11</xdr:row>
      <xdr:rowOff>87486</xdr:rowOff>
    </xdr:from>
    <xdr:ext cx="465512" cy="180627"/>
    <xdr:sp macro="" textlink="">
      <xdr:nvSpPr>
        <xdr:cNvPr id="60" name="PTObj_DBranchName_1_8">
          <a:extLst>
            <a:ext uri="{FF2B5EF4-FFF2-40B4-BE49-F238E27FC236}">
              <a16:creationId xmlns:a16="http://schemas.microsoft.com/office/drawing/2014/main" id="{9643B0B5-0423-4693-B719-D1F79C3B5C4B}"/>
            </a:ext>
          </a:extLst>
        </xdr:cNvPr>
        <xdr:cNvSpPr txBox="1"/>
      </xdr:nvSpPr>
      <xdr:spPr>
        <a:xfrm>
          <a:off x="4155567" y="3562206"/>
          <a:ext cx="46551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Favorable</a:t>
          </a:r>
          <a:endParaRPr lang="zh-CN" altLang="en-US" sz="800"/>
        </a:p>
      </xdr:txBody>
    </xdr:sp>
    <xdr:clientData/>
  </xdr:oneCellAnchor>
  <xdr:twoCellAnchor editAs="oneCell">
    <xdr:from>
      <xdr:col>4</xdr:col>
      <xdr:colOff>127</xdr:colOff>
      <xdr:row>7</xdr:row>
      <xdr:rowOff>86360</xdr:rowOff>
    </xdr:from>
    <xdr:to>
      <xdr:col>4</xdr:col>
      <xdr:colOff>183007</xdr:colOff>
      <xdr:row>8</xdr:row>
      <xdr:rowOff>86360</xdr:rowOff>
    </xdr:to>
    <xdr:sp macro="" textlink="">
      <xdr:nvSpPr>
        <xdr:cNvPr id="63" name="PTObj_DNode_1_11">
          <a:extLst>
            <a:ext uri="{FF2B5EF4-FFF2-40B4-BE49-F238E27FC236}">
              <a16:creationId xmlns:a16="http://schemas.microsoft.com/office/drawing/2014/main" id="{432276F8-86BC-4A94-AA4B-F642C9016AFF}"/>
            </a:ext>
          </a:extLst>
        </xdr:cNvPr>
        <xdr:cNvSpPr/>
      </xdr:nvSpPr>
      <xdr:spPr bwMode="auto">
        <a:xfrm>
          <a:off x="6941947" y="2829560"/>
          <a:ext cx="182880" cy="182880"/>
        </a:xfrm>
        <a:prstGeom prst="ellipse">
          <a:avLst/>
        </a:prstGeom>
        <a:solidFill>
          <a:srgbClr val="800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276987</xdr:colOff>
      <xdr:row>7</xdr:row>
      <xdr:rowOff>87486</xdr:rowOff>
    </xdr:from>
    <xdr:ext cx="196592" cy="180627"/>
    <xdr:sp macro="" textlink="">
      <xdr:nvSpPr>
        <xdr:cNvPr id="64" name="PTObj_DBranchName_1_11">
          <a:extLst>
            <a:ext uri="{FF2B5EF4-FFF2-40B4-BE49-F238E27FC236}">
              <a16:creationId xmlns:a16="http://schemas.microsoft.com/office/drawing/2014/main" id="{53ED022D-219C-4423-A960-B94AAF0D515C}"/>
            </a:ext>
          </a:extLst>
        </xdr:cNvPr>
        <xdr:cNvSpPr txBox="1"/>
      </xdr:nvSpPr>
      <xdr:spPr>
        <a:xfrm>
          <a:off x="5687187" y="283068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Yes</a:t>
          </a:r>
          <a:endParaRPr lang="zh-CN" altLang="en-US" sz="800"/>
        </a:p>
      </xdr:txBody>
    </xdr:sp>
    <xdr:clientData/>
  </xdr:oneCellAnchor>
  <xdr:twoCellAnchor editAs="oneCell">
    <xdr:from>
      <xdr:col>5</xdr:col>
      <xdr:colOff>128</xdr:colOff>
      <xdr:row>5</xdr:row>
      <xdr:rowOff>86359</xdr:rowOff>
    </xdr:from>
    <xdr:to>
      <xdr:col>5</xdr:col>
      <xdr:colOff>183008</xdr:colOff>
      <xdr:row>6</xdr:row>
      <xdr:rowOff>86360</xdr:rowOff>
    </xdr:to>
    <xdr:sp macro="" textlink="">
      <xdr:nvSpPr>
        <xdr:cNvPr id="65" name="PTObj_DNode_1_13">
          <a:extLst>
            <a:ext uri="{FF2B5EF4-FFF2-40B4-BE49-F238E27FC236}">
              <a16:creationId xmlns:a16="http://schemas.microsoft.com/office/drawing/2014/main" id="{411730C7-17CE-4B75-845B-4115519BBFDE}"/>
            </a:ext>
          </a:extLst>
        </xdr:cNvPr>
        <xdr:cNvSpPr/>
      </xdr:nvSpPr>
      <xdr:spPr bwMode="auto">
        <a:xfrm rot="-5400000">
          <a:off x="8465947" y="2463800"/>
          <a:ext cx="182881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276987</xdr:colOff>
      <xdr:row>5</xdr:row>
      <xdr:rowOff>87486</xdr:rowOff>
    </xdr:from>
    <xdr:ext cx="374590" cy="180627"/>
    <xdr:sp macro="" textlink="">
      <xdr:nvSpPr>
        <xdr:cNvPr id="66" name="PTObj_DBranchName_1_13">
          <a:extLst>
            <a:ext uri="{FF2B5EF4-FFF2-40B4-BE49-F238E27FC236}">
              <a16:creationId xmlns:a16="http://schemas.microsoft.com/office/drawing/2014/main" id="{729AEA8C-014E-438F-81DD-0B2FC3B497EA}"/>
            </a:ext>
          </a:extLst>
        </xdr:cNvPr>
        <xdr:cNvSpPr txBox="1"/>
      </xdr:nvSpPr>
      <xdr:spPr>
        <a:xfrm>
          <a:off x="7218807" y="2464926"/>
          <a:ext cx="37459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Success</a:t>
          </a:r>
          <a:endParaRPr lang="zh-CN" altLang="en-US" sz="800"/>
        </a:p>
      </xdr:txBody>
    </xdr:sp>
    <xdr:clientData/>
  </xdr:oneCellAnchor>
  <xdr:twoCellAnchor editAs="oneCell">
    <xdr:from>
      <xdr:col>5</xdr:col>
      <xdr:colOff>128</xdr:colOff>
      <xdr:row>9</xdr:row>
      <xdr:rowOff>86359</xdr:rowOff>
    </xdr:from>
    <xdr:to>
      <xdr:col>5</xdr:col>
      <xdr:colOff>183008</xdr:colOff>
      <xdr:row>10</xdr:row>
      <xdr:rowOff>86360</xdr:rowOff>
    </xdr:to>
    <xdr:sp macro="" textlink="">
      <xdr:nvSpPr>
        <xdr:cNvPr id="67" name="PTObj_DNode_1_14">
          <a:extLst>
            <a:ext uri="{FF2B5EF4-FFF2-40B4-BE49-F238E27FC236}">
              <a16:creationId xmlns:a16="http://schemas.microsoft.com/office/drawing/2014/main" id="{38701B1B-5480-412E-B823-EC7DF5723CF2}"/>
            </a:ext>
          </a:extLst>
        </xdr:cNvPr>
        <xdr:cNvSpPr/>
      </xdr:nvSpPr>
      <xdr:spPr bwMode="auto">
        <a:xfrm rot="-5400000">
          <a:off x="8465947" y="3195320"/>
          <a:ext cx="182881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276987</xdr:colOff>
      <xdr:row>9</xdr:row>
      <xdr:rowOff>87487</xdr:rowOff>
    </xdr:from>
    <xdr:ext cx="339452" cy="180627"/>
    <xdr:sp macro="" textlink="">
      <xdr:nvSpPr>
        <xdr:cNvPr id="68" name="PTObj_DBranchName_1_14">
          <a:extLst>
            <a:ext uri="{FF2B5EF4-FFF2-40B4-BE49-F238E27FC236}">
              <a16:creationId xmlns:a16="http://schemas.microsoft.com/office/drawing/2014/main" id="{C9AB663D-805A-44E4-A644-9DFCAB230E8A}"/>
            </a:ext>
          </a:extLst>
        </xdr:cNvPr>
        <xdr:cNvSpPr txBox="1"/>
      </xdr:nvSpPr>
      <xdr:spPr>
        <a:xfrm>
          <a:off x="7218807" y="3196447"/>
          <a:ext cx="33945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Failure</a:t>
          </a:r>
          <a:endParaRPr lang="zh-CN" altLang="en-US" sz="800"/>
        </a:p>
      </xdr:txBody>
    </xdr:sp>
    <xdr:clientData/>
  </xdr:oneCellAnchor>
  <xdr:twoCellAnchor editAs="oneCell">
    <xdr:from>
      <xdr:col>3</xdr:col>
      <xdr:colOff>127</xdr:colOff>
      <xdr:row>15</xdr:row>
      <xdr:rowOff>86360</xdr:rowOff>
    </xdr:from>
    <xdr:to>
      <xdr:col>3</xdr:col>
      <xdr:colOff>183007</xdr:colOff>
      <xdr:row>16</xdr:row>
      <xdr:rowOff>86360</xdr:rowOff>
    </xdr:to>
    <xdr:sp macro="" textlink="">
      <xdr:nvSpPr>
        <xdr:cNvPr id="69" name="PTObj_DNode_1_9">
          <a:extLst>
            <a:ext uri="{FF2B5EF4-FFF2-40B4-BE49-F238E27FC236}">
              <a16:creationId xmlns:a16="http://schemas.microsoft.com/office/drawing/2014/main" id="{97C8F5FA-6BD4-43EA-A7C0-7819E8A62CA9}"/>
            </a:ext>
          </a:extLst>
        </xdr:cNvPr>
        <xdr:cNvSpPr/>
      </xdr:nvSpPr>
      <xdr:spPr bwMode="auto">
        <a:xfrm>
          <a:off x="5410327" y="5755640"/>
          <a:ext cx="182880" cy="182880"/>
        </a:xfrm>
        <a:prstGeom prst="rect">
          <a:avLst/>
        </a:prstGeom>
        <a:solidFill>
          <a:srgbClr val="008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276987</xdr:colOff>
      <xdr:row>15</xdr:row>
      <xdr:rowOff>87486</xdr:rowOff>
    </xdr:from>
    <xdr:ext cx="369395" cy="180627"/>
    <xdr:sp macro="" textlink="">
      <xdr:nvSpPr>
        <xdr:cNvPr id="70" name="PTObj_DBranchName_1_9">
          <a:extLst>
            <a:ext uri="{FF2B5EF4-FFF2-40B4-BE49-F238E27FC236}">
              <a16:creationId xmlns:a16="http://schemas.microsoft.com/office/drawing/2014/main" id="{28826697-7F32-4066-B24E-8C663F3AC659}"/>
            </a:ext>
          </a:extLst>
        </xdr:cNvPr>
        <xdr:cNvSpPr txBox="1"/>
      </xdr:nvSpPr>
      <xdr:spPr>
        <a:xfrm>
          <a:off x="4155567" y="5756766"/>
          <a:ext cx="36939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Neutral</a:t>
          </a:r>
          <a:endParaRPr lang="zh-CN" altLang="en-US" sz="800"/>
        </a:p>
      </xdr:txBody>
    </xdr:sp>
    <xdr:clientData/>
  </xdr:oneCellAnchor>
  <xdr:twoCellAnchor editAs="oneCell">
    <xdr:from>
      <xdr:col>4</xdr:col>
      <xdr:colOff>127</xdr:colOff>
      <xdr:row>17</xdr:row>
      <xdr:rowOff>86360</xdr:rowOff>
    </xdr:from>
    <xdr:to>
      <xdr:col>4</xdr:col>
      <xdr:colOff>183007</xdr:colOff>
      <xdr:row>18</xdr:row>
      <xdr:rowOff>86360</xdr:rowOff>
    </xdr:to>
    <xdr:sp macro="" textlink="">
      <xdr:nvSpPr>
        <xdr:cNvPr id="77" name="PTObj_DNode_1_18">
          <a:extLst>
            <a:ext uri="{FF2B5EF4-FFF2-40B4-BE49-F238E27FC236}">
              <a16:creationId xmlns:a16="http://schemas.microsoft.com/office/drawing/2014/main" id="{B87839E5-5542-4CFB-B599-49C70B92A302}"/>
            </a:ext>
          </a:extLst>
        </xdr:cNvPr>
        <xdr:cNvSpPr/>
      </xdr:nvSpPr>
      <xdr:spPr bwMode="auto">
        <a:xfrm rot="-5400000">
          <a:off x="6941947" y="6121400"/>
          <a:ext cx="182880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276987</xdr:colOff>
      <xdr:row>17</xdr:row>
      <xdr:rowOff>87487</xdr:rowOff>
    </xdr:from>
    <xdr:ext cx="175753" cy="180627"/>
    <xdr:sp macro="" textlink="">
      <xdr:nvSpPr>
        <xdr:cNvPr id="78" name="PTObj_DBranchName_1_18">
          <a:extLst>
            <a:ext uri="{FF2B5EF4-FFF2-40B4-BE49-F238E27FC236}">
              <a16:creationId xmlns:a16="http://schemas.microsoft.com/office/drawing/2014/main" id="{9E9648B9-0A21-40EA-B0C7-586C49F782F7}"/>
            </a:ext>
          </a:extLst>
        </xdr:cNvPr>
        <xdr:cNvSpPr txBox="1"/>
      </xdr:nvSpPr>
      <xdr:spPr>
        <a:xfrm>
          <a:off x="5687187" y="612252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No</a:t>
          </a:r>
          <a:endParaRPr lang="zh-CN" altLang="en-US" sz="800"/>
        </a:p>
      </xdr:txBody>
    </xdr:sp>
    <xdr:clientData/>
  </xdr:oneCellAnchor>
  <xdr:twoCellAnchor editAs="oneCell">
    <xdr:from>
      <xdr:col>3</xdr:col>
      <xdr:colOff>127</xdr:colOff>
      <xdr:row>19</xdr:row>
      <xdr:rowOff>86360</xdr:rowOff>
    </xdr:from>
    <xdr:to>
      <xdr:col>3</xdr:col>
      <xdr:colOff>183007</xdr:colOff>
      <xdr:row>20</xdr:row>
      <xdr:rowOff>86360</xdr:rowOff>
    </xdr:to>
    <xdr:sp macro="" textlink="">
      <xdr:nvSpPr>
        <xdr:cNvPr id="79" name="PTObj_DNode_1_10">
          <a:extLst>
            <a:ext uri="{FF2B5EF4-FFF2-40B4-BE49-F238E27FC236}">
              <a16:creationId xmlns:a16="http://schemas.microsoft.com/office/drawing/2014/main" id="{22F7B579-5A4E-4B18-9A33-B580E279334A}"/>
            </a:ext>
          </a:extLst>
        </xdr:cNvPr>
        <xdr:cNvSpPr/>
      </xdr:nvSpPr>
      <xdr:spPr bwMode="auto">
        <a:xfrm>
          <a:off x="5410327" y="7584440"/>
          <a:ext cx="182880" cy="182880"/>
        </a:xfrm>
        <a:prstGeom prst="rect">
          <a:avLst/>
        </a:prstGeom>
        <a:solidFill>
          <a:srgbClr val="00800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276987</xdr:colOff>
      <xdr:row>19</xdr:row>
      <xdr:rowOff>87486</xdr:rowOff>
    </xdr:from>
    <xdr:ext cx="569450" cy="180627"/>
    <xdr:sp macro="" textlink="">
      <xdr:nvSpPr>
        <xdr:cNvPr id="80" name="PTObj_DBranchName_1_10">
          <a:extLst>
            <a:ext uri="{FF2B5EF4-FFF2-40B4-BE49-F238E27FC236}">
              <a16:creationId xmlns:a16="http://schemas.microsoft.com/office/drawing/2014/main" id="{A14A7EB8-C193-4FD2-B349-D0DF7662CB62}"/>
            </a:ext>
          </a:extLst>
        </xdr:cNvPr>
        <xdr:cNvSpPr txBox="1"/>
      </xdr:nvSpPr>
      <xdr:spPr>
        <a:xfrm>
          <a:off x="4155567" y="7585566"/>
          <a:ext cx="56945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Unfavorable</a:t>
          </a:r>
          <a:endParaRPr lang="zh-CN" altLang="en-US" sz="800"/>
        </a:p>
      </xdr:txBody>
    </xdr:sp>
    <xdr:clientData/>
  </xdr:oneCellAnchor>
  <xdr:twoCellAnchor editAs="oneCell">
    <xdr:from>
      <xdr:col>4</xdr:col>
      <xdr:colOff>127</xdr:colOff>
      <xdr:row>21</xdr:row>
      <xdr:rowOff>86360</xdr:rowOff>
    </xdr:from>
    <xdr:to>
      <xdr:col>4</xdr:col>
      <xdr:colOff>183007</xdr:colOff>
      <xdr:row>22</xdr:row>
      <xdr:rowOff>86360</xdr:rowOff>
    </xdr:to>
    <xdr:sp macro="" textlink="">
      <xdr:nvSpPr>
        <xdr:cNvPr id="87" name="PTObj_DNode_1_22">
          <a:extLst>
            <a:ext uri="{FF2B5EF4-FFF2-40B4-BE49-F238E27FC236}">
              <a16:creationId xmlns:a16="http://schemas.microsoft.com/office/drawing/2014/main" id="{CB468EF5-D01E-4C6E-AD3A-397AD6978FFE}"/>
            </a:ext>
          </a:extLst>
        </xdr:cNvPr>
        <xdr:cNvSpPr/>
      </xdr:nvSpPr>
      <xdr:spPr bwMode="auto">
        <a:xfrm rot="-5400000">
          <a:off x="6941947" y="7950200"/>
          <a:ext cx="182880" cy="182880"/>
        </a:xfrm>
        <a:prstGeom prst="triangle">
          <a:avLst/>
        </a:prstGeom>
        <a:solidFill>
          <a:srgbClr val="000080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276987</xdr:colOff>
      <xdr:row>21</xdr:row>
      <xdr:rowOff>87486</xdr:rowOff>
    </xdr:from>
    <xdr:ext cx="175753" cy="180627"/>
    <xdr:sp macro="" textlink="">
      <xdr:nvSpPr>
        <xdr:cNvPr id="88" name="PTObj_DBranchName_1_22">
          <a:extLst>
            <a:ext uri="{FF2B5EF4-FFF2-40B4-BE49-F238E27FC236}">
              <a16:creationId xmlns:a16="http://schemas.microsoft.com/office/drawing/2014/main" id="{5A74AC39-5515-4278-A5DB-88FB904251ED}"/>
            </a:ext>
          </a:extLst>
        </xdr:cNvPr>
        <xdr:cNvSpPr txBox="1"/>
      </xdr:nvSpPr>
      <xdr:spPr>
        <a:xfrm>
          <a:off x="5687187" y="795132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altLang="zh-CN" sz="800"/>
            <a:t>No</a:t>
          </a:r>
          <a:endParaRPr lang="zh-CN" altLang="en-US" sz="8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109220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C1C5E-170E-401C-B7B0-DEA522D64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5453          ">
          <a:extLst xmlns:a="http://schemas.openxmlformats.org/drawingml/2006/main">
            <a:ext uri="{FF2B5EF4-FFF2-40B4-BE49-F238E27FC236}">
              <a16:creationId xmlns:a16="http://schemas.microsoft.com/office/drawing/2014/main" id="{55E553D0-8FDF-4ED2-A613-E03A0961E891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Maryland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5453         ">
          <a:extLst xmlns:a="http://schemas.openxmlformats.org/drawingml/2006/main">
            <a:ext uri="{FF2B5EF4-FFF2-40B4-BE49-F238E27FC236}">
              <a16:creationId xmlns:a16="http://schemas.microsoft.com/office/drawing/2014/main" id="{CD295760-CE48-41AD-B113-169650417D8F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Maryland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5453        ">
          <a:extLst xmlns:a="http://schemas.openxmlformats.org/drawingml/2006/main">
            <a:ext uri="{FF2B5EF4-FFF2-40B4-BE49-F238E27FC236}">
              <a16:creationId xmlns:a16="http://schemas.microsoft.com/office/drawing/2014/main" id="{0BA5B0CB-69C4-4027-BEA9-A384B1CE438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Maryland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5453       ">
          <a:extLst xmlns:a="http://schemas.openxmlformats.org/drawingml/2006/main">
            <a:ext uri="{FF2B5EF4-FFF2-40B4-BE49-F238E27FC236}">
              <a16:creationId xmlns:a16="http://schemas.microsoft.com/office/drawing/2014/main" id="{501D2B89-FA43-45F3-B8F5-C57DB70E9F3A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Maryland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5453      ">
          <a:extLst xmlns:a="http://schemas.openxmlformats.org/drawingml/2006/main">
            <a:ext uri="{FF2B5EF4-FFF2-40B4-BE49-F238E27FC236}">
              <a16:creationId xmlns:a16="http://schemas.microsoft.com/office/drawing/2014/main" id="{E4F20ED3-C90B-4D9A-84B8-8798DC656993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niversity of Maryland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Palisade\PrecisionTree8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I12"/>
  <sheetViews>
    <sheetView workbookViewId="0"/>
  </sheetViews>
  <sheetFormatPr defaultColWidth="9.109375" defaultRowHeight="14.4"/>
  <cols>
    <col min="1" max="16384" width="9.109375" style="1"/>
  </cols>
  <sheetData>
    <row r="1" spans="1:9">
      <c r="A1" s="1">
        <v>2</v>
      </c>
      <c r="B1" s="1">
        <v>1</v>
      </c>
      <c r="C1" s="1" t="e">
        <f>'Exhibit A'!#REF!</f>
        <v>#REF!</v>
      </c>
      <c r="D1" s="1" t="s">
        <v>4</v>
      </c>
    </row>
    <row r="11" spans="1:9">
      <c r="A11" s="1" t="s">
        <v>0</v>
      </c>
      <c r="B11" s="1" t="e">
        <f>'Exhibit A'!#REF!</f>
        <v>#REF!</v>
      </c>
      <c r="C11" s="1">
        <v>0</v>
      </c>
      <c r="D11" s="1">
        <v>0</v>
      </c>
      <c r="E11" s="1">
        <v>200000</v>
      </c>
      <c r="F11" s="1">
        <v>0</v>
      </c>
      <c r="G11" s="1">
        <v>10</v>
      </c>
      <c r="H11" s="1">
        <v>0</v>
      </c>
      <c r="I11" s="1">
        <v>15000</v>
      </c>
    </row>
    <row r="12" spans="1:9">
      <c r="A12" s="1" t="s">
        <v>5</v>
      </c>
      <c r="B12" s="2" t="e">
        <f>'Exhibit A'!#REF!</f>
        <v>#REF!</v>
      </c>
      <c r="C12" s="1">
        <v>0</v>
      </c>
      <c r="D12" s="1">
        <v>0</v>
      </c>
      <c r="E12" s="1">
        <v>1</v>
      </c>
      <c r="F12" s="1">
        <v>0</v>
      </c>
      <c r="G12" s="1">
        <v>10</v>
      </c>
      <c r="H12" s="1">
        <v>-1</v>
      </c>
      <c r="I12" s="1">
        <v>0.4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O64"/>
  <sheetViews>
    <sheetView topLeftCell="A13" zoomScale="64" zoomScaleNormal="64" workbookViewId="0">
      <selection activeCell="O6" sqref="O6"/>
    </sheetView>
  </sheetViews>
  <sheetFormatPr defaultColWidth="9.109375" defaultRowHeight="14.4"/>
  <cols>
    <col min="1" max="1" width="34.33203125" style="1" customWidth="1"/>
    <col min="2" max="2" width="22.21875" style="1" customWidth="1"/>
    <col min="3" max="4" width="22.33203125" style="1" customWidth="1"/>
    <col min="5" max="5" width="22.21875" style="16" customWidth="1"/>
    <col min="6" max="6" width="23.77734375" style="1" customWidth="1"/>
    <col min="7" max="7" width="13.21875" style="1" customWidth="1"/>
    <col min="8" max="8" width="12.5546875" style="1" customWidth="1"/>
    <col min="9" max="9" width="11.77734375" style="1" bestFit="1" customWidth="1"/>
    <col min="10" max="10" width="9.109375" style="1"/>
    <col min="11" max="11" width="13.44140625" style="1" bestFit="1" customWidth="1"/>
    <col min="12" max="16384" width="9.109375" style="1"/>
  </cols>
  <sheetData>
    <row r="1" spans="1:15">
      <c r="A1" s="3" t="s">
        <v>6</v>
      </c>
    </row>
    <row r="2" spans="1:15">
      <c r="A2" s="4"/>
    </row>
    <row r="3" spans="1:15">
      <c r="A3" s="15"/>
      <c r="B3" s="16"/>
      <c r="D3" s="3"/>
      <c r="E3" s="15"/>
      <c r="F3" s="3"/>
    </row>
    <row r="4" spans="1:15">
      <c r="F4" s="17" t="s">
        <v>14</v>
      </c>
      <c r="G4" s="17"/>
      <c r="H4" s="16"/>
      <c r="I4" s="16"/>
    </row>
    <row r="5" spans="1:15">
      <c r="A5" t="s">
        <v>7</v>
      </c>
      <c r="B5" s="5">
        <v>0.5</v>
      </c>
      <c r="F5" s="16"/>
      <c r="G5" s="18" t="s">
        <v>1</v>
      </c>
      <c r="H5" s="18" t="s">
        <v>2</v>
      </c>
      <c r="I5" s="18" t="s">
        <v>3</v>
      </c>
    </row>
    <row r="6" spans="1:15">
      <c r="A6" t="s">
        <v>8</v>
      </c>
      <c r="B6" s="5">
        <f>1-B5</f>
        <v>0.5</v>
      </c>
      <c r="F6" s="17"/>
      <c r="G6" s="14">
        <f>SUMPRODUCT($B$5:$B$6,B10:B11)</f>
        <v>0.35</v>
      </c>
      <c r="H6" s="14">
        <f>SUMPRODUCT($B$5:$B$6,C10:C11)</f>
        <v>0.25</v>
      </c>
      <c r="I6" s="14">
        <f>SUMPRODUCT($B$5:$B$6,D10:D11)</f>
        <v>0.39999999999999997</v>
      </c>
      <c r="K6" s="1" t="s">
        <v>15</v>
      </c>
      <c r="L6" s="1">
        <v>15000</v>
      </c>
      <c r="N6" s="7" t="s">
        <v>122</v>
      </c>
      <c r="O6" s="1">
        <v>500000</v>
      </c>
    </row>
    <row r="7" spans="1:15">
      <c r="B7" s="6"/>
      <c r="F7" s="15"/>
      <c r="G7" s="16"/>
      <c r="H7" s="16"/>
      <c r="I7" s="16"/>
      <c r="K7" s="1" t="s">
        <v>16</v>
      </c>
      <c r="L7" s="1">
        <v>450000</v>
      </c>
    </row>
    <row r="8" spans="1:15">
      <c r="A8" t="s">
        <v>12</v>
      </c>
      <c r="B8" s="10"/>
      <c r="C8" s="10"/>
      <c r="E8" s="18"/>
      <c r="F8" s="17" t="s">
        <v>9</v>
      </c>
      <c r="G8" s="16"/>
      <c r="H8" s="16"/>
      <c r="I8" s="16"/>
      <c r="K8" s="1" t="s">
        <v>17</v>
      </c>
      <c r="L8" s="1">
        <v>750000</v>
      </c>
    </row>
    <row r="9" spans="1:15">
      <c r="A9" t="s">
        <v>13</v>
      </c>
      <c r="B9" s="8" t="s">
        <v>1</v>
      </c>
      <c r="C9" s="8" t="s">
        <v>2</v>
      </c>
      <c r="D9" s="8" t="s">
        <v>3</v>
      </c>
      <c r="E9" s="11"/>
      <c r="F9" s="17" t="s">
        <v>13</v>
      </c>
      <c r="G9" s="18" t="s">
        <v>1</v>
      </c>
      <c r="H9" s="18" t="s">
        <v>2</v>
      </c>
      <c r="I9" s="18" t="s">
        <v>3</v>
      </c>
    </row>
    <row r="10" spans="1:15">
      <c r="A10" t="s">
        <v>10</v>
      </c>
      <c r="B10" s="9">
        <v>0.6</v>
      </c>
      <c r="C10" s="9">
        <v>0.3</v>
      </c>
      <c r="D10" s="9">
        <v>0.1</v>
      </c>
      <c r="E10" s="11"/>
      <c r="F10" s="17" t="s">
        <v>10</v>
      </c>
      <c r="G10" s="12">
        <f t="shared" ref="G10:I11" si="0">B10*$B5/G$6</f>
        <v>0.85714285714285721</v>
      </c>
      <c r="H10" s="13">
        <f t="shared" si="0"/>
        <v>0.6</v>
      </c>
      <c r="I10" s="13">
        <f t="shared" si="0"/>
        <v>0.12500000000000003</v>
      </c>
    </row>
    <row r="11" spans="1:15">
      <c r="A11" t="s">
        <v>11</v>
      </c>
      <c r="B11" s="9">
        <v>0.1</v>
      </c>
      <c r="C11" s="9">
        <v>0.2</v>
      </c>
      <c r="D11" s="9">
        <v>0.7</v>
      </c>
      <c r="F11" s="17" t="s">
        <v>11</v>
      </c>
      <c r="G11" s="12">
        <f t="shared" si="0"/>
        <v>0.14285714285714288</v>
      </c>
      <c r="H11" s="12">
        <f t="shared" si="0"/>
        <v>0.4</v>
      </c>
      <c r="I11" s="12">
        <f t="shared" si="0"/>
        <v>0.875</v>
      </c>
    </row>
    <row r="12" spans="1:15">
      <c r="F12" s="7"/>
      <c r="G12" s="8"/>
    </row>
    <row r="13" spans="1:15">
      <c r="F13" s="7"/>
    </row>
    <row r="14" spans="1:15" customFormat="1" ht="14.4" customHeight="1">
      <c r="E14" s="30">
        <f>$G$10</f>
        <v>0.85714285714285721</v>
      </c>
      <c r="F14" s="23">
        <f>_xll.PTreeNodeProbability(treeCalc_1!$F$2,13)</f>
        <v>0.3</v>
      </c>
    </row>
    <row r="15" spans="1:15" customFormat="1" ht="14.4" customHeight="1">
      <c r="E15" s="24">
        <f>$L$8</f>
        <v>750000</v>
      </c>
      <c r="F15" s="22">
        <f>_xll.PTreeNodeValue(treeCalc_1!$F$2,13)</f>
        <v>0.77007451481327616</v>
      </c>
    </row>
    <row r="16" spans="1:15" customFormat="1" ht="14.4" customHeight="1">
      <c r="D16" s="27" t="b">
        <f>_xll.PTreeNodeDecision(treeCalc_1!$F$2,11)</f>
        <v>1</v>
      </c>
      <c r="E16" s="28" t="s">
        <v>73</v>
      </c>
    </row>
    <row r="17" spans="2:6" customFormat="1" ht="14.4" customHeight="1">
      <c r="D17" s="24">
        <v>0</v>
      </c>
      <c r="E17" s="29">
        <f>_xll.PTreeNodeValue(treeCalc_1!$F$2,11)</f>
        <v>0.44084827303740026</v>
      </c>
    </row>
    <row r="18" spans="2:6" customFormat="1" ht="14.4" customHeight="1">
      <c r="E18" s="30">
        <f>$G$11</f>
        <v>0.14285714285714288</v>
      </c>
      <c r="F18" s="23">
        <f>_xll.PTreeNodeProbability(treeCalc_1!$F$2,14)</f>
        <v>0.05</v>
      </c>
    </row>
    <row r="19" spans="2:6" customFormat="1" ht="14.4" customHeight="1">
      <c r="E19" s="24">
        <f>-$L$7</f>
        <v>-450000</v>
      </c>
      <c r="F19" s="22">
        <f>_xll.PTreeNodeValue(treeCalc_1!$F$2,14)</f>
        <v>-1.534509177617855</v>
      </c>
    </row>
    <row r="20" spans="2:6" customFormat="1" ht="14.4" customHeight="1">
      <c r="C20" s="30">
        <f>$G$6</f>
        <v>0.35</v>
      </c>
      <c r="D20" s="25" t="s">
        <v>70</v>
      </c>
    </row>
    <row r="21" spans="2:6" customFormat="1" ht="14.4" customHeight="1">
      <c r="C21" s="24">
        <v>0</v>
      </c>
      <c r="D21" s="26">
        <f>_xll.PTreeNodeValue(treeCalc_1!$F$2,8)</f>
        <v>0.44084827303740026</v>
      </c>
    </row>
    <row r="22" spans="2:6" customFormat="1" ht="14.4" customHeight="1">
      <c r="D22" s="27" t="b">
        <f>_xll.PTreeNodeDecision(treeCalc_1!$F$2,12)</f>
        <v>0</v>
      </c>
      <c r="E22" s="23">
        <f>_xll.PTreeNodeProbability(treeCalc_1!$F$2,12)</f>
        <v>0</v>
      </c>
    </row>
    <row r="23" spans="2:6" customFormat="1" ht="14.4" customHeight="1">
      <c r="D23" s="24">
        <v>0</v>
      </c>
      <c r="E23" s="22">
        <f>_xll.PTreeNodeValue(treeCalc_1!$F$2,12)</f>
        <v>-3.0454533953516938E-2</v>
      </c>
    </row>
    <row r="24" spans="2:6" customFormat="1" ht="14.4" customHeight="1">
      <c r="B24" s="27" t="b">
        <f>_xll.PTreeNodeDecision(treeCalc_1!$F$2,2)</f>
        <v>1</v>
      </c>
      <c r="C24" s="28" t="s">
        <v>78</v>
      </c>
    </row>
    <row r="25" spans="2:6" customFormat="1" ht="14.4" customHeight="1">
      <c r="B25" s="24">
        <f>-$L$6</f>
        <v>-15000</v>
      </c>
      <c r="C25" s="29">
        <f>_xll.PTreeNodeValue(treeCalc_1!$F$2,2)</f>
        <v>0.13450144849330409</v>
      </c>
    </row>
    <row r="26" spans="2:6" customFormat="1" ht="14.4" customHeight="1">
      <c r="E26" s="30">
        <f>$H$10</f>
        <v>0.6</v>
      </c>
      <c r="F26" s="23">
        <f>_xll.PTreeNodeProbability(treeCalc_1!$F$2,16)</f>
        <v>0</v>
      </c>
    </row>
    <row r="27" spans="2:6" customFormat="1" ht="14.4" customHeight="1">
      <c r="E27" s="24">
        <f>$L$8</f>
        <v>750000</v>
      </c>
      <c r="F27" s="22">
        <f>_xll.PTreeNodeValue(treeCalc_1!$F$2,16)</f>
        <v>0.77007451481327616</v>
      </c>
    </row>
    <row r="28" spans="2:6" customFormat="1" ht="14.4" customHeight="1">
      <c r="D28" s="27" t="b">
        <f>_xll.PTreeNodeDecision(treeCalc_1!$F$2,15)</f>
        <v>0</v>
      </c>
      <c r="E28" s="31" t="s">
        <v>73</v>
      </c>
    </row>
    <row r="29" spans="2:6" customFormat="1" ht="14.4" customHeight="1">
      <c r="D29" s="24">
        <v>0</v>
      </c>
      <c r="E29" s="29">
        <f>_xll.PTreeNodeValue(treeCalc_1!$F$2,15)</f>
        <v>-0.15175896215917639</v>
      </c>
    </row>
    <row r="30" spans="2:6" customFormat="1" ht="14.4" customHeight="1">
      <c r="E30" s="30">
        <f>$H$11</f>
        <v>0.4</v>
      </c>
      <c r="F30" s="23">
        <f>_xll.PTreeNodeProbability(treeCalc_1!$F$2,17)</f>
        <v>0</v>
      </c>
    </row>
    <row r="31" spans="2:6" customFormat="1" ht="14.4" customHeight="1">
      <c r="E31" s="24">
        <f>-$L$7</f>
        <v>-450000</v>
      </c>
      <c r="F31" s="22">
        <f>_xll.PTreeNodeValue(treeCalc_1!$F$2,17)</f>
        <v>-1.534509177617855</v>
      </c>
    </row>
    <row r="32" spans="2:6" customFormat="1" ht="14.4" customHeight="1">
      <c r="C32" s="30">
        <f>$H$6</f>
        <v>0.25</v>
      </c>
      <c r="D32" s="32" t="s">
        <v>69</v>
      </c>
    </row>
    <row r="33" spans="1:6" customFormat="1" ht="14.4" customHeight="1">
      <c r="C33" s="24">
        <v>0</v>
      </c>
      <c r="D33" s="26">
        <f>_xll.PTreeNodeValue(treeCalc_1!$F$2,9)</f>
        <v>-3.0454533953516938E-2</v>
      </c>
    </row>
    <row r="34" spans="1:6" customFormat="1" ht="14.4" customHeight="1">
      <c r="D34" s="27" t="b">
        <f>_xll.PTreeNodeDecision(treeCalc_1!$F$2,18)</f>
        <v>1</v>
      </c>
      <c r="E34" s="23">
        <f>_xll.PTreeNodeProbability(treeCalc_1!$F$2,18)</f>
        <v>0.25</v>
      </c>
    </row>
    <row r="35" spans="1:6" customFormat="1" ht="14.4" customHeight="1">
      <c r="D35" s="24">
        <v>0</v>
      </c>
      <c r="E35" s="22">
        <f>_xll.PTreeNodeValue(treeCalc_1!$F$2,18)</f>
        <v>-3.0454533953516938E-2</v>
      </c>
    </row>
    <row r="36" spans="1:6" customFormat="1" ht="14.4" customHeight="1">
      <c r="E36" s="30">
        <f>$I$10</f>
        <v>0.12500000000000003</v>
      </c>
      <c r="F36" s="23">
        <f>_xll.PTreeNodeProbability(treeCalc_1!$F$2,20)</f>
        <v>0</v>
      </c>
    </row>
    <row r="37" spans="1:6" customFormat="1" ht="14.4" customHeight="1">
      <c r="E37" s="24">
        <f>$L$8</f>
        <v>750000</v>
      </c>
      <c r="F37" s="22">
        <f>_xll.PTreeNodeValue(treeCalc_1!$F$2,20)</f>
        <v>0.77007451481327616</v>
      </c>
    </row>
    <row r="38" spans="1:6" customFormat="1" ht="14.4" customHeight="1">
      <c r="D38" s="27" t="b">
        <f>_xll.PTreeNodeDecision(treeCalc_1!$F$2,19)</f>
        <v>0</v>
      </c>
      <c r="E38" s="31" t="s">
        <v>73</v>
      </c>
    </row>
    <row r="39" spans="1:6" customFormat="1" ht="14.4" customHeight="1">
      <c r="D39" s="24">
        <v>0</v>
      </c>
      <c r="E39" s="29">
        <f>_xll.PTreeNodeValue(treeCalc_1!$F$2,19)</f>
        <v>-1.2464362160639637</v>
      </c>
    </row>
    <row r="40" spans="1:6" customFormat="1" ht="14.4" customHeight="1">
      <c r="E40" s="30">
        <f>$I$11</f>
        <v>0.875</v>
      </c>
      <c r="F40" s="23">
        <f>_xll.PTreeNodeProbability(treeCalc_1!$F$2,21)</f>
        <v>0</v>
      </c>
    </row>
    <row r="41" spans="1:6" customFormat="1" ht="14.4" customHeight="1">
      <c r="E41" s="24">
        <f>-$L$7</f>
        <v>-450000</v>
      </c>
      <c r="F41" s="22">
        <f>_xll.PTreeNodeValue(treeCalc_1!$F$2,21)</f>
        <v>-1.534509177617855</v>
      </c>
    </row>
    <row r="42" spans="1:6" customFormat="1" ht="14.4" customHeight="1">
      <c r="C42" s="30">
        <f>$I$6</f>
        <v>0.39999999999999997</v>
      </c>
      <c r="D42" s="32" t="s">
        <v>69</v>
      </c>
    </row>
    <row r="43" spans="1:6" customFormat="1" ht="14.4" customHeight="1">
      <c r="C43" s="24">
        <v>0</v>
      </c>
      <c r="D43" s="26">
        <f>_xll.PTreeNodeValue(treeCalc_1!$F$2,10)</f>
        <v>-3.0454533953516938E-2</v>
      </c>
    </row>
    <row r="44" spans="1:6" customFormat="1" ht="14.4" customHeight="1">
      <c r="D44" s="27" t="b">
        <f>_xll.PTreeNodeDecision(treeCalc_1!$F$2,22)</f>
        <v>1</v>
      </c>
      <c r="E44" s="23">
        <f>_xll.PTreeNodeProbability(treeCalc_1!$F$2,22)</f>
        <v>0.39999999999999997</v>
      </c>
    </row>
    <row r="45" spans="1:6" customFormat="1" ht="14.4" customHeight="1">
      <c r="D45" s="24">
        <v>0</v>
      </c>
      <c r="E45" s="22">
        <f>_xll.PTreeNodeValue(treeCalc_1!$F$2,22)</f>
        <v>-3.0454533953516938E-2</v>
      </c>
    </row>
    <row r="46" spans="1:6" customFormat="1" ht="14.4" customHeight="1">
      <c r="A46" s="24"/>
      <c r="B46" s="25" t="s">
        <v>63</v>
      </c>
    </row>
    <row r="47" spans="1:6" customFormat="1" ht="14.4" customHeight="1">
      <c r="A47" s="24"/>
      <c r="B47" s="26">
        <f>_xll.PTreeNodeValue(treeCalc_1!$F$2,1)</f>
        <v>0.13450144849330409</v>
      </c>
    </row>
    <row r="48" spans="1:6" customFormat="1" ht="14.4" customHeight="1">
      <c r="D48" s="30">
        <f>$B$5</f>
        <v>0.5</v>
      </c>
      <c r="E48" s="23">
        <f>_xll.PTreeNodeProbability(treeCalc_1!$F$2,6)</f>
        <v>0</v>
      </c>
    </row>
    <row r="49" spans="1:6" customFormat="1" ht="14.4" customHeight="1">
      <c r="D49" s="24">
        <f>$L$8</f>
        <v>750000</v>
      </c>
      <c r="E49" s="22">
        <f>_xll.PTreeNodeValue(treeCalc_1!$F$2,6)</f>
        <v>0.77686983985157021</v>
      </c>
    </row>
    <row r="50" spans="1:6" customFormat="1" ht="14.4" customHeight="1">
      <c r="C50" s="27" t="b">
        <f>_xll.PTreeNodeDecision(treeCalc_1!$F$2,4)</f>
        <v>0</v>
      </c>
      <c r="D50" s="28" t="s">
        <v>73</v>
      </c>
    </row>
    <row r="51" spans="1:6" customFormat="1" ht="14.4" customHeight="1">
      <c r="C51" s="24">
        <v>0</v>
      </c>
      <c r="D51" s="29">
        <f>_xll.PTreeNodeValue(treeCalc_1!$F$2,4)</f>
        <v>-0.34136663565268982</v>
      </c>
    </row>
    <row r="52" spans="1:6" customFormat="1" ht="14.4" customHeight="1">
      <c r="D52" s="30">
        <f>$B$6</f>
        <v>0.5</v>
      </c>
      <c r="E52" s="23">
        <f>_xll.PTreeNodeProbability(treeCalc_1!$F$2,7)</f>
        <v>0</v>
      </c>
    </row>
    <row r="53" spans="1:6" customFormat="1" ht="14.4" customHeight="1">
      <c r="D53" s="24">
        <f>-$L$7</f>
        <v>-450000</v>
      </c>
      <c r="E53" s="22">
        <f>_xll.PTreeNodeValue(treeCalc_1!$F$2,7)</f>
        <v>-1.4596031111569499</v>
      </c>
    </row>
    <row r="54" spans="1:6" customFormat="1" ht="14.4" customHeight="1">
      <c r="B54" s="27" t="b">
        <f>_xll.PTreeNodeDecision(treeCalc_1!$F$2,3)</f>
        <v>0</v>
      </c>
      <c r="C54" s="25" t="s">
        <v>70</v>
      </c>
    </row>
    <row r="55" spans="1:6" customFormat="1" ht="14.4" customHeight="1">
      <c r="B55" s="24">
        <v>0</v>
      </c>
      <c r="C55" s="26">
        <f>_xll.PTreeNodeValue(treeCalc_1!$F$2,3)</f>
        <v>0</v>
      </c>
    </row>
    <row r="56" spans="1:6" customFormat="1" ht="14.4" customHeight="1">
      <c r="C56" s="27" t="b">
        <f>_xll.PTreeNodeDecision(treeCalc_1!$F$2,5)</f>
        <v>1</v>
      </c>
      <c r="D56" s="23">
        <f>_xll.PTreeNodeProbability(treeCalc_1!$F$2,5)</f>
        <v>0</v>
      </c>
    </row>
    <row r="57" spans="1:6" customFormat="1" ht="14.4" customHeight="1">
      <c r="C57" s="24">
        <v>0</v>
      </c>
      <c r="D57" s="22">
        <f>_xll.PTreeNodeValue(treeCalc_1!$F$2,5)</f>
        <v>0</v>
      </c>
    </row>
    <row r="58" spans="1:6">
      <c r="F58" s="7"/>
    </row>
    <row r="59" spans="1:6">
      <c r="F59" s="7"/>
    </row>
    <row r="64" spans="1:6">
      <c r="A64"/>
      <c r="B64" s="11"/>
      <c r="C64" s="11"/>
      <c r="D64" s="11"/>
      <c r="E64" s="11"/>
    </row>
  </sheetData>
  <phoneticPr fontId="0" type="noConversion"/>
  <pageMargins left="0.75" right="0.75" top="1" bottom="1" header="0.5" footer="0.5"/>
  <pageSetup scale="51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14B9-D39A-41CF-9AB1-2A0301F015CA}">
  <dimension ref="A1"/>
  <sheetViews>
    <sheetView workbookViewId="0"/>
  </sheetViews>
  <sheetFormatPr defaultRowHeight="14.4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CDDA-B0A5-4AC4-8F59-00D046AEA0F2}">
  <dimension ref="A1:P32"/>
  <sheetViews>
    <sheetView workbookViewId="0">
      <selection activeCell="K28" sqref="K28"/>
    </sheetView>
  </sheetViews>
  <sheetFormatPr defaultColWidth="15.77734375" defaultRowHeight="14.4"/>
  <cols>
    <col min="1" max="16384" width="15.77734375" style="20"/>
  </cols>
  <sheetData>
    <row r="1" spans="1:16">
      <c r="A1" s="20" t="s">
        <v>19</v>
      </c>
      <c r="B1" s="19" t="s">
        <v>62</v>
      </c>
      <c r="E1" s="20" t="s">
        <v>27</v>
      </c>
      <c r="F1" s="20">
        <v>3</v>
      </c>
      <c r="H1" s="20" t="s">
        <v>34</v>
      </c>
      <c r="I1" s="19" t="s">
        <v>59</v>
      </c>
      <c r="K1" s="20" t="s">
        <v>39</v>
      </c>
      <c r="L1" s="20">
        <f>'Exhibit A'!$O$6</f>
        <v>500000</v>
      </c>
    </row>
    <row r="2" spans="1:16">
      <c r="A2" s="20" t="s">
        <v>20</v>
      </c>
      <c r="B2" s="20" t="e">
        <f>'Exhibit A'!#REF!</f>
        <v>#REF!</v>
      </c>
      <c r="E2" s="20" t="s">
        <v>29</v>
      </c>
      <c r="F2" s="20">
        <f>_xll.PTreeEvaluate5(B3,$L$11:$L$32,$J$11:$J$32,$K$11:$K$32,$N$11:$N$32,$G$11:$G$32,,L1)</f>
        <v>1260673</v>
      </c>
    </row>
    <row r="3" spans="1:16">
      <c r="A3" s="20" t="s">
        <v>21</v>
      </c>
      <c r="B3" s="20" t="s">
        <v>124</v>
      </c>
      <c r="E3" s="20" t="s">
        <v>30</v>
      </c>
      <c r="F3" s="19" t="s">
        <v>56</v>
      </c>
      <c r="H3" s="20" t="s">
        <v>35</v>
      </c>
      <c r="I3" s="21" t="s">
        <v>123</v>
      </c>
    </row>
    <row r="4" spans="1:16">
      <c r="A4" s="20" t="s">
        <v>22</v>
      </c>
      <c r="B4" s="20" t="s">
        <v>55</v>
      </c>
      <c r="E4" s="20" t="s">
        <v>31</v>
      </c>
      <c r="F4" s="19" t="s">
        <v>57</v>
      </c>
      <c r="H4" s="20" t="s">
        <v>36</v>
      </c>
      <c r="I4" s="19" t="s">
        <v>58</v>
      </c>
    </row>
    <row r="5" spans="1:16">
      <c r="A5" s="20" t="s">
        <v>23</v>
      </c>
      <c r="B5" s="20">
        <v>0</v>
      </c>
      <c r="E5" s="20" t="s">
        <v>32</v>
      </c>
      <c r="F5" s="19" t="s">
        <v>57</v>
      </c>
      <c r="H5" s="20" t="s">
        <v>37</v>
      </c>
      <c r="I5" s="21" t="s">
        <v>123</v>
      </c>
    </row>
    <row r="6" spans="1:16">
      <c r="A6" s="20" t="s">
        <v>24</v>
      </c>
      <c r="E6" s="20" t="s">
        <v>33</v>
      </c>
      <c r="F6" s="19" t="s">
        <v>56</v>
      </c>
      <c r="H6" s="20" t="s">
        <v>38</v>
      </c>
      <c r="I6" s="19" t="s">
        <v>58</v>
      </c>
    </row>
    <row r="7" spans="1:16">
      <c r="A7" s="20" t="s">
        <v>25</v>
      </c>
      <c r="E7" s="20" t="s">
        <v>28</v>
      </c>
      <c r="F7" s="19" t="s">
        <v>18</v>
      </c>
    </row>
    <row r="8" spans="1:16">
      <c r="A8" s="20" t="s">
        <v>26</v>
      </c>
      <c r="B8" s="20">
        <v>22</v>
      </c>
    </row>
    <row r="10" spans="1:16">
      <c r="A10" s="20" t="s">
        <v>40</v>
      </c>
      <c r="B10" s="20" t="s">
        <v>41</v>
      </c>
      <c r="C10" s="20" t="s">
        <v>42</v>
      </c>
      <c r="D10" s="20" t="s">
        <v>43</v>
      </c>
      <c r="E10" s="20" t="s">
        <v>44</v>
      </c>
      <c r="F10" s="20" t="s">
        <v>45</v>
      </c>
      <c r="G10" s="20" t="s">
        <v>46</v>
      </c>
      <c r="H10" s="20" t="s">
        <v>47</v>
      </c>
      <c r="I10" s="20" t="s">
        <v>48</v>
      </c>
      <c r="J10" s="20" t="s">
        <v>49</v>
      </c>
      <c r="K10" s="20" t="s">
        <v>50</v>
      </c>
      <c r="L10" s="20" t="s">
        <v>21</v>
      </c>
      <c r="M10" s="20" t="s">
        <v>51</v>
      </c>
      <c r="N10" s="20" t="s">
        <v>52</v>
      </c>
      <c r="O10" s="20" t="s">
        <v>53</v>
      </c>
      <c r="P10" s="20" t="s">
        <v>54</v>
      </c>
    </row>
    <row r="11" spans="1:16">
      <c r="A11" s="20">
        <f>'Exhibit A'!$B$47</f>
        <v>0.13450144849330409</v>
      </c>
      <c r="B11" s="20" t="str">
        <f>B1</f>
        <v>New Product Decisions</v>
      </c>
      <c r="C11" s="20">
        <v>0</v>
      </c>
      <c r="I11" s="20" t="s">
        <v>60</v>
      </c>
      <c r="J11" s="20">
        <f>'Exhibit A'!$A$47</f>
        <v>0</v>
      </c>
      <c r="K11" s="20">
        <f>'Exhibit A'!$A$46</f>
        <v>0</v>
      </c>
      <c r="L11" s="20" t="s">
        <v>64</v>
      </c>
      <c r="M11" s="19" t="s">
        <v>61</v>
      </c>
      <c r="O11" s="20" t="str">
        <f>'Exhibit A'!$B$46</f>
        <v>Do Survey?</v>
      </c>
      <c r="P11" s="20" t="b">
        <v>0</v>
      </c>
    </row>
    <row r="12" spans="1:16">
      <c r="A12" s="20">
        <f>'Exhibit A'!$C$25</f>
        <v>0.13450144849330409</v>
      </c>
      <c r="B12" s="19" t="s">
        <v>66</v>
      </c>
      <c r="C12" s="20">
        <v>0</v>
      </c>
      <c r="I12" s="20" t="s">
        <v>60</v>
      </c>
      <c r="J12" s="20">
        <f>'Exhibit A'!$B$25</f>
        <v>-15000</v>
      </c>
      <c r="L12" s="20" t="s">
        <v>79</v>
      </c>
      <c r="M12" s="19" t="s">
        <v>61</v>
      </c>
      <c r="O12" s="20" t="str">
        <f>'Exhibit A'!$C$24</f>
        <v>Prediction</v>
      </c>
      <c r="P12" s="20" t="b">
        <v>0</v>
      </c>
    </row>
    <row r="13" spans="1:16">
      <c r="A13" s="20">
        <f>'Exhibit A'!$C$55</f>
        <v>0</v>
      </c>
      <c r="B13" s="19" t="s">
        <v>68</v>
      </c>
      <c r="C13" s="20">
        <v>0</v>
      </c>
      <c r="I13" s="20" t="s">
        <v>60</v>
      </c>
      <c r="J13" s="20">
        <f>'Exhibit A'!$B$55</f>
        <v>0</v>
      </c>
      <c r="L13" s="20" t="s">
        <v>72</v>
      </c>
      <c r="M13" s="19" t="s">
        <v>61</v>
      </c>
      <c r="O13" s="20" t="str">
        <f>'Exhibit A'!$C$54</f>
        <v>Market Product?</v>
      </c>
      <c r="P13" s="20" t="b">
        <v>0</v>
      </c>
    </row>
    <row r="14" spans="1:16">
      <c r="A14" s="20">
        <f>'Exhibit A'!$D$51</f>
        <v>-0.34136663565268982</v>
      </c>
      <c r="B14" s="19" t="s">
        <v>66</v>
      </c>
      <c r="C14" s="20">
        <v>0</v>
      </c>
      <c r="I14" s="20" t="s">
        <v>60</v>
      </c>
      <c r="J14" s="20">
        <f>'Exhibit A'!$C$51</f>
        <v>0</v>
      </c>
      <c r="L14" s="20" t="s">
        <v>75</v>
      </c>
      <c r="M14" s="19" t="s">
        <v>61</v>
      </c>
      <c r="O14" s="20" t="str">
        <f>'Exhibit A'!$D$50</f>
        <v>Situation</v>
      </c>
      <c r="P14" s="20" t="b">
        <v>0</v>
      </c>
    </row>
    <row r="15" spans="1:16">
      <c r="A15" s="20">
        <f>'Exhibit A'!$D$57</f>
        <v>0</v>
      </c>
      <c r="B15" s="19" t="s">
        <v>68</v>
      </c>
      <c r="C15" s="20">
        <v>0</v>
      </c>
      <c r="H15" s="20" t="s">
        <v>60</v>
      </c>
      <c r="I15" s="20" t="s">
        <v>60</v>
      </c>
      <c r="J15" s="20">
        <f>'Exhibit A'!$C$57</f>
        <v>0</v>
      </c>
      <c r="L15" s="20" t="s">
        <v>71</v>
      </c>
      <c r="M15" s="19" t="s">
        <v>61</v>
      </c>
      <c r="P15" s="20" t="b">
        <v>0</v>
      </c>
    </row>
    <row r="16" spans="1:16">
      <c r="A16" s="20">
        <f>'Exhibit A'!$E$49</f>
        <v>0.77686983985157021</v>
      </c>
      <c r="B16" s="19" t="s">
        <v>76</v>
      </c>
      <c r="C16" s="20">
        <v>0</v>
      </c>
      <c r="H16" s="20" t="s">
        <v>60</v>
      </c>
      <c r="I16" s="20" t="s">
        <v>60</v>
      </c>
      <c r="J16" s="20">
        <f>'Exhibit A'!$D$49</f>
        <v>750000</v>
      </c>
      <c r="K16" s="20">
        <f>'Exhibit A'!$D$48</f>
        <v>0.5</v>
      </c>
      <c r="L16" s="20" t="s">
        <v>74</v>
      </c>
      <c r="M16" s="19" t="s">
        <v>61</v>
      </c>
      <c r="P16" s="20" t="b">
        <v>0</v>
      </c>
    </row>
    <row r="17" spans="1:16">
      <c r="A17" s="20">
        <f>'Exhibit A'!$E$53</f>
        <v>-1.4596031111569499</v>
      </c>
      <c r="B17" s="19" t="s">
        <v>77</v>
      </c>
      <c r="C17" s="20">
        <v>0</v>
      </c>
      <c r="H17" s="20" t="s">
        <v>60</v>
      </c>
      <c r="I17" s="20" t="s">
        <v>60</v>
      </c>
      <c r="J17" s="20">
        <f>'Exhibit A'!$D$53</f>
        <v>-450000</v>
      </c>
      <c r="K17" s="20">
        <f>'Exhibit A'!$D$52</f>
        <v>0.5</v>
      </c>
      <c r="L17" s="20" t="s">
        <v>74</v>
      </c>
      <c r="M17" s="19" t="s">
        <v>61</v>
      </c>
      <c r="P17" s="20" t="b">
        <v>0</v>
      </c>
    </row>
    <row r="18" spans="1:16">
      <c r="A18" s="20">
        <f>'Exhibit A'!$D$21</f>
        <v>0.44084827303740026</v>
      </c>
      <c r="B18" s="19" t="s">
        <v>80</v>
      </c>
      <c r="C18" s="20">
        <v>0</v>
      </c>
      <c r="I18" s="20" t="s">
        <v>60</v>
      </c>
      <c r="J18" s="20">
        <f>'Exhibit A'!$C$21</f>
        <v>0</v>
      </c>
      <c r="K18" s="20">
        <f>'Exhibit A'!$C$20</f>
        <v>0.35</v>
      </c>
      <c r="L18" s="20" t="s">
        <v>84</v>
      </c>
      <c r="M18" s="19" t="s">
        <v>61</v>
      </c>
      <c r="O18" s="20" t="str">
        <f>'Exhibit A'!$D$20</f>
        <v>Market Product?</v>
      </c>
      <c r="P18" s="20" t="b">
        <v>0</v>
      </c>
    </row>
    <row r="19" spans="1:16">
      <c r="A19" s="20">
        <f>'Exhibit A'!$D$33</f>
        <v>-3.0454533953516938E-2</v>
      </c>
      <c r="B19" s="19" t="s">
        <v>81</v>
      </c>
      <c r="C19" s="20">
        <v>0</v>
      </c>
      <c r="I19" s="20" t="s">
        <v>87</v>
      </c>
      <c r="J19" s="20">
        <f>'Exhibit A'!$C$33</f>
        <v>0</v>
      </c>
      <c r="K19" s="20">
        <f>'Exhibit A'!$C$32</f>
        <v>0.25</v>
      </c>
      <c r="L19" s="20" t="s">
        <v>88</v>
      </c>
      <c r="M19" s="19" t="s">
        <v>61</v>
      </c>
      <c r="O19" s="20" t="str">
        <f>'Exhibit A'!$D$32</f>
        <v>Market Product?</v>
      </c>
      <c r="P19" s="20" t="b">
        <v>0</v>
      </c>
    </row>
    <row r="20" spans="1:16">
      <c r="A20" s="20">
        <f>'Exhibit A'!$D$43</f>
        <v>-3.0454533953516938E-2</v>
      </c>
      <c r="B20" s="19" t="s">
        <v>82</v>
      </c>
      <c r="C20" s="20">
        <v>0</v>
      </c>
      <c r="I20" s="20" t="s">
        <v>87</v>
      </c>
      <c r="J20" s="20">
        <f>'Exhibit A'!$C$43</f>
        <v>0</v>
      </c>
      <c r="K20" s="20">
        <f>'Exhibit A'!$C$42</f>
        <v>0.39999999999999997</v>
      </c>
      <c r="L20" s="20" t="s">
        <v>92</v>
      </c>
      <c r="M20" s="19" t="s">
        <v>61</v>
      </c>
      <c r="O20" s="20" t="str">
        <f>'Exhibit A'!$D$42</f>
        <v>Market Product?</v>
      </c>
      <c r="P20" s="20" t="b">
        <v>0</v>
      </c>
    </row>
    <row r="21" spans="1:16">
      <c r="A21" s="20">
        <f>'Exhibit A'!$E$17</f>
        <v>0.44084827303740026</v>
      </c>
      <c r="B21" s="19" t="s">
        <v>66</v>
      </c>
      <c r="C21" s="20">
        <v>0</v>
      </c>
      <c r="I21" s="20" t="s">
        <v>60</v>
      </c>
      <c r="J21" s="20">
        <f>'Exhibit A'!$D$17</f>
        <v>0</v>
      </c>
      <c r="L21" s="20" t="s">
        <v>86</v>
      </c>
      <c r="M21" s="19" t="s">
        <v>61</v>
      </c>
      <c r="O21" s="20" t="str">
        <f>'Exhibit A'!$E$16</f>
        <v>Situation</v>
      </c>
      <c r="P21" s="20" t="b">
        <v>0</v>
      </c>
    </row>
    <row r="22" spans="1:16">
      <c r="A22" s="20">
        <f>'Exhibit A'!$E$23</f>
        <v>-3.0454533953516938E-2</v>
      </c>
      <c r="B22" s="19" t="s">
        <v>68</v>
      </c>
      <c r="C22" s="20">
        <v>0</v>
      </c>
      <c r="H22" s="20" t="s">
        <v>60</v>
      </c>
      <c r="I22" s="20" t="s">
        <v>60</v>
      </c>
      <c r="J22" s="20">
        <f>'Exhibit A'!$D$23</f>
        <v>0</v>
      </c>
      <c r="L22" s="20" t="s">
        <v>83</v>
      </c>
      <c r="M22" s="19" t="s">
        <v>61</v>
      </c>
      <c r="P22" s="20" t="b">
        <v>0</v>
      </c>
    </row>
    <row r="23" spans="1:16">
      <c r="A23" s="20">
        <f>'Exhibit A'!$F$15</f>
        <v>0.77007451481327616</v>
      </c>
      <c r="B23" s="19" t="s">
        <v>76</v>
      </c>
      <c r="C23" s="20">
        <v>0</v>
      </c>
      <c r="H23" s="20" t="s">
        <v>60</v>
      </c>
      <c r="I23" s="20" t="s">
        <v>60</v>
      </c>
      <c r="J23" s="20">
        <f>'Exhibit A'!$E$15</f>
        <v>750000</v>
      </c>
      <c r="K23" s="20">
        <f>'Exhibit A'!$E$14</f>
        <v>0.85714285714285721</v>
      </c>
      <c r="L23" s="20" t="s">
        <v>85</v>
      </c>
      <c r="M23" s="19" t="s">
        <v>61</v>
      </c>
      <c r="P23" s="20" t="b">
        <v>0</v>
      </c>
    </row>
    <row r="24" spans="1:16">
      <c r="A24" s="20">
        <f>'Exhibit A'!$F$19</f>
        <v>-1.534509177617855</v>
      </c>
      <c r="B24" s="19" t="s">
        <v>77</v>
      </c>
      <c r="C24" s="20">
        <v>0</v>
      </c>
      <c r="H24" s="20" t="s">
        <v>60</v>
      </c>
      <c r="I24" s="20" t="s">
        <v>60</v>
      </c>
      <c r="J24" s="20">
        <f>'Exhibit A'!$E$19</f>
        <v>-450000</v>
      </c>
      <c r="K24" s="20">
        <f>'Exhibit A'!$E$18</f>
        <v>0.14285714285714288</v>
      </c>
      <c r="L24" s="20" t="s">
        <v>85</v>
      </c>
      <c r="M24" s="19" t="s">
        <v>61</v>
      </c>
      <c r="P24" s="20" t="b">
        <v>0</v>
      </c>
    </row>
    <row r="25" spans="1:16">
      <c r="A25" s="20">
        <f>'Exhibit A'!$E$29</f>
        <v>-0.15175896215917639</v>
      </c>
      <c r="B25" s="19" t="s">
        <v>65</v>
      </c>
      <c r="C25" s="20">
        <v>0</v>
      </c>
      <c r="I25" s="20" t="s">
        <v>60</v>
      </c>
      <c r="J25" s="20">
        <f>'Exhibit A'!$D$29</f>
        <v>0</v>
      </c>
      <c r="L25" s="20" t="s">
        <v>89</v>
      </c>
      <c r="M25" s="19" t="s">
        <v>61</v>
      </c>
      <c r="O25" s="20" t="str">
        <f>'Exhibit A'!$E$28</f>
        <v>Situation</v>
      </c>
      <c r="P25" s="20" t="b">
        <v>0</v>
      </c>
    </row>
    <row r="26" spans="1:16">
      <c r="A26" s="20">
        <f>'Exhibit A'!$F$27</f>
        <v>0.77007451481327616</v>
      </c>
      <c r="B26" s="19" t="s">
        <v>10</v>
      </c>
      <c r="C26" s="20">
        <v>0</v>
      </c>
      <c r="H26" s="20" t="s">
        <v>60</v>
      </c>
      <c r="I26" s="20" t="s">
        <v>60</v>
      </c>
      <c r="J26" s="20">
        <f>'Exhibit A'!$E$27</f>
        <v>750000</v>
      </c>
      <c r="K26" s="20">
        <f>'Exhibit A'!$E$26</f>
        <v>0.6</v>
      </c>
      <c r="L26" s="20" t="s">
        <v>90</v>
      </c>
      <c r="M26" s="19" t="s">
        <v>61</v>
      </c>
      <c r="P26" s="20" t="b">
        <v>0</v>
      </c>
    </row>
    <row r="27" spans="1:16">
      <c r="A27" s="20">
        <f>'Exhibit A'!$F$31</f>
        <v>-1.534509177617855</v>
      </c>
      <c r="B27" s="19" t="s">
        <v>11</v>
      </c>
      <c r="C27" s="20">
        <v>0</v>
      </c>
      <c r="H27" s="20" t="s">
        <v>60</v>
      </c>
      <c r="I27" s="20" t="s">
        <v>60</v>
      </c>
      <c r="J27" s="20">
        <f>'Exhibit A'!$E$31</f>
        <v>-450000</v>
      </c>
      <c r="K27" s="20">
        <f>'Exhibit A'!$E$30</f>
        <v>0.4</v>
      </c>
      <c r="L27" s="20" t="s">
        <v>90</v>
      </c>
      <c r="M27" s="19" t="s">
        <v>61</v>
      </c>
      <c r="P27" s="20" t="b">
        <v>0</v>
      </c>
    </row>
    <row r="28" spans="1:16">
      <c r="A28" s="20">
        <f>'Exhibit A'!$E$35</f>
        <v>-3.0454533953516938E-2</v>
      </c>
      <c r="B28" s="19" t="s">
        <v>67</v>
      </c>
      <c r="C28" s="20">
        <v>0</v>
      </c>
      <c r="H28" s="20" t="s">
        <v>60</v>
      </c>
      <c r="I28" s="20" t="s">
        <v>60</v>
      </c>
      <c r="J28" s="20">
        <f>'Exhibit A'!$D$35</f>
        <v>0</v>
      </c>
      <c r="L28" s="20" t="s">
        <v>91</v>
      </c>
      <c r="M28" s="19" t="s">
        <v>61</v>
      </c>
      <c r="P28" s="20" t="b">
        <v>0</v>
      </c>
    </row>
    <row r="29" spans="1:16">
      <c r="A29" s="20">
        <f>'Exhibit A'!$E$39</f>
        <v>-1.2464362160639637</v>
      </c>
      <c r="B29" s="19" t="s">
        <v>65</v>
      </c>
      <c r="C29" s="20">
        <v>0</v>
      </c>
      <c r="I29" s="20" t="s">
        <v>60</v>
      </c>
      <c r="J29" s="20">
        <f>'Exhibit A'!$D$39</f>
        <v>0</v>
      </c>
      <c r="L29" s="20" t="s">
        <v>93</v>
      </c>
      <c r="M29" s="19" t="s">
        <v>61</v>
      </c>
      <c r="O29" s="20" t="str">
        <f>'Exhibit A'!$E$38</f>
        <v>Situation</v>
      </c>
      <c r="P29" s="20" t="b">
        <v>0</v>
      </c>
    </row>
    <row r="30" spans="1:16">
      <c r="A30" s="20">
        <f>'Exhibit A'!$F$37</f>
        <v>0.77007451481327616</v>
      </c>
      <c r="B30" s="19" t="s">
        <v>10</v>
      </c>
      <c r="C30" s="20">
        <v>0</v>
      </c>
      <c r="H30" s="20" t="s">
        <v>60</v>
      </c>
      <c r="I30" s="20" t="s">
        <v>60</v>
      </c>
      <c r="J30" s="20">
        <f>'Exhibit A'!$E$37</f>
        <v>750000</v>
      </c>
      <c r="K30" s="20">
        <f>'Exhibit A'!$E$36</f>
        <v>0.12500000000000003</v>
      </c>
      <c r="L30" s="20" t="s">
        <v>94</v>
      </c>
      <c r="M30" s="19" t="s">
        <v>61</v>
      </c>
      <c r="P30" s="20" t="b">
        <v>0</v>
      </c>
    </row>
    <row r="31" spans="1:16">
      <c r="A31" s="20">
        <f>'Exhibit A'!$F$41</f>
        <v>-1.534509177617855</v>
      </c>
      <c r="B31" s="19" t="s">
        <v>11</v>
      </c>
      <c r="C31" s="20">
        <v>0</v>
      </c>
      <c r="H31" s="20" t="s">
        <v>60</v>
      </c>
      <c r="I31" s="20" t="s">
        <v>60</v>
      </c>
      <c r="J31" s="20">
        <f>'Exhibit A'!$E$41</f>
        <v>-450000</v>
      </c>
      <c r="K31" s="20">
        <f>'Exhibit A'!$E$40</f>
        <v>0.875</v>
      </c>
      <c r="L31" s="20" t="s">
        <v>94</v>
      </c>
      <c r="M31" s="19" t="s">
        <v>61</v>
      </c>
      <c r="P31" s="20" t="b">
        <v>0</v>
      </c>
    </row>
    <row r="32" spans="1:16">
      <c r="A32" s="20">
        <f>'Exhibit A'!$E$45</f>
        <v>-3.0454533953516938E-2</v>
      </c>
      <c r="B32" s="19" t="s">
        <v>67</v>
      </c>
      <c r="C32" s="20">
        <v>0</v>
      </c>
      <c r="H32" s="20" t="s">
        <v>60</v>
      </c>
      <c r="I32" s="20" t="s">
        <v>60</v>
      </c>
      <c r="J32" s="20">
        <f>'Exhibit A'!$D$45</f>
        <v>0</v>
      </c>
      <c r="L32" s="20" t="s">
        <v>95</v>
      </c>
      <c r="M32" s="19" t="s">
        <v>61</v>
      </c>
      <c r="P32" s="20" t="b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9C83-024A-44F1-B916-24BB31B3FF01}">
  <dimension ref="A1:F29"/>
  <sheetViews>
    <sheetView showGridLines="0" zoomScaleNormal="100" workbookViewId="0"/>
  </sheetViews>
  <sheetFormatPr defaultColWidth="9.21875" defaultRowHeight="14.4"/>
  <cols>
    <col min="1" max="1" width="34.33203125" customWidth="1"/>
    <col min="2" max="2" width="22.21875" customWidth="1"/>
    <col min="3" max="4" width="22.33203125" customWidth="1"/>
    <col min="5" max="5" width="22.21875" customWidth="1"/>
    <col min="6" max="6" width="23.77734375" customWidth="1"/>
  </cols>
  <sheetData>
    <row r="1" spans="1:6" s="33" customFormat="1" ht="17.399999999999999">
      <c r="A1" s="36" t="s">
        <v>96</v>
      </c>
    </row>
    <row r="2" spans="1:6" s="34" customFormat="1" ht="10.199999999999999">
      <c r="A2" s="37" t="s">
        <v>97</v>
      </c>
    </row>
    <row r="3" spans="1:6" s="34" customFormat="1" ht="10.199999999999999">
      <c r="A3" s="37" t="s">
        <v>98</v>
      </c>
    </row>
    <row r="4" spans="1:6" s="35" customFormat="1" ht="10.199999999999999">
      <c r="A4" s="38" t="s">
        <v>99</v>
      </c>
    </row>
    <row r="6" spans="1:6" ht="14.4" customHeight="1">
      <c r="E6" s="30">
        <v>0.85714285714285721</v>
      </c>
      <c r="F6" s="23">
        <v>0.3</v>
      </c>
    </row>
    <row r="7" spans="1:6" ht="14.4" customHeight="1">
      <c r="E7" s="24">
        <v>750000</v>
      </c>
      <c r="F7" s="22">
        <v>735000</v>
      </c>
    </row>
    <row r="8" spans="1:6" ht="14.4" customHeight="1">
      <c r="D8" s="27" t="b">
        <v>1</v>
      </c>
      <c r="E8" s="28" t="s">
        <v>100</v>
      </c>
    </row>
    <row r="9" spans="1:6" ht="14.4" customHeight="1">
      <c r="D9" s="24">
        <v>0</v>
      </c>
      <c r="E9" s="29">
        <v>563571.42857142852</v>
      </c>
    </row>
    <row r="10" spans="1:6" ht="14.4" customHeight="1">
      <c r="E10" s="30">
        <v>0.14285714285714288</v>
      </c>
      <c r="F10" s="23">
        <v>0.05</v>
      </c>
    </row>
    <row r="11" spans="1:6" ht="14.4" customHeight="1">
      <c r="E11" s="24">
        <v>-450000</v>
      </c>
      <c r="F11" s="22">
        <v>-465000</v>
      </c>
    </row>
    <row r="12" spans="1:6" ht="14.4" customHeight="1">
      <c r="C12" s="30">
        <v>0.35</v>
      </c>
      <c r="D12" s="25" t="s">
        <v>69</v>
      </c>
    </row>
    <row r="13" spans="1:6" ht="14.4" customHeight="1">
      <c r="C13" s="24">
        <v>0</v>
      </c>
      <c r="D13" s="26">
        <v>563571.42857142852</v>
      </c>
    </row>
    <row r="14" spans="1:6" ht="14.4" customHeight="1">
      <c r="B14" s="27" t="b">
        <v>1</v>
      </c>
      <c r="C14" s="28" t="s">
        <v>101</v>
      </c>
    </row>
    <row r="15" spans="1:6" ht="14.4" customHeight="1">
      <c r="B15" s="24">
        <v>-15000</v>
      </c>
      <c r="C15" s="29">
        <v>254999.99999999997</v>
      </c>
    </row>
    <row r="16" spans="1:6" ht="14.4" customHeight="1">
      <c r="E16" s="30">
        <v>0.6</v>
      </c>
      <c r="F16" s="23">
        <v>0.15</v>
      </c>
    </row>
    <row r="17" spans="1:6" ht="14.4" customHeight="1">
      <c r="E17" s="24">
        <v>750000</v>
      </c>
      <c r="F17" s="22">
        <v>735000</v>
      </c>
    </row>
    <row r="18" spans="1:6" ht="14.4" customHeight="1">
      <c r="D18" s="27" t="b">
        <v>1</v>
      </c>
      <c r="E18" s="31" t="s">
        <v>100</v>
      </c>
    </row>
    <row r="19" spans="1:6" ht="14.4" customHeight="1">
      <c r="D19" s="24">
        <v>0</v>
      </c>
      <c r="E19" s="29">
        <v>255000</v>
      </c>
    </row>
    <row r="20" spans="1:6" ht="14.4" customHeight="1">
      <c r="E20" s="30">
        <v>0.4</v>
      </c>
      <c r="F20" s="23">
        <v>0.1</v>
      </c>
    </row>
    <row r="21" spans="1:6" ht="14.4" customHeight="1">
      <c r="E21" s="24">
        <v>-450000</v>
      </c>
      <c r="F21" s="22">
        <v>-465000</v>
      </c>
    </row>
    <row r="22" spans="1:6" ht="14.4" customHeight="1">
      <c r="C22" s="30">
        <v>0.25</v>
      </c>
      <c r="D22" s="32" t="s">
        <v>69</v>
      </c>
    </row>
    <row r="23" spans="1:6" ht="14.4" customHeight="1">
      <c r="C23" s="24">
        <v>0</v>
      </c>
      <c r="D23" s="26">
        <v>255000</v>
      </c>
    </row>
    <row r="24" spans="1:6" ht="14.4" customHeight="1">
      <c r="C24" s="30">
        <v>0.39999999999999997</v>
      </c>
      <c r="D24" s="32" t="s">
        <v>69</v>
      </c>
    </row>
    <row r="25" spans="1:6" ht="14.4" customHeight="1">
      <c r="C25" s="24">
        <v>0</v>
      </c>
      <c r="D25" s="26">
        <v>-15000</v>
      </c>
    </row>
    <row r="26" spans="1:6" ht="14.4" customHeight="1">
      <c r="D26" s="27" t="b">
        <v>1</v>
      </c>
      <c r="E26" s="23">
        <v>0.39999999999999997</v>
      </c>
    </row>
    <row r="27" spans="1:6" ht="14.4" customHeight="1">
      <c r="D27" s="24">
        <v>0</v>
      </c>
      <c r="E27" s="22">
        <v>-15000</v>
      </c>
    </row>
    <row r="28" spans="1:6" ht="14.4" customHeight="1">
      <c r="A28" s="24"/>
      <c r="B28" s="25" t="s">
        <v>102</v>
      </c>
    </row>
    <row r="29" spans="1:6" ht="14.4" customHeight="1">
      <c r="A29" s="24"/>
      <c r="B29" s="26">
        <v>254999.99999999997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05A8-B7C8-49E9-B0A6-C04C61A781E6}">
  <dimension ref="A1:F29"/>
  <sheetViews>
    <sheetView showGridLines="0" zoomScaleNormal="100" workbookViewId="0"/>
  </sheetViews>
  <sheetFormatPr defaultColWidth="9.21875" defaultRowHeight="14.4"/>
  <cols>
    <col min="1" max="1" width="34.33203125" customWidth="1"/>
    <col min="2" max="2" width="22.21875" customWidth="1"/>
    <col min="3" max="4" width="22.33203125" customWidth="1"/>
    <col min="5" max="5" width="22.21875" customWidth="1"/>
    <col min="6" max="6" width="23.77734375" customWidth="1"/>
  </cols>
  <sheetData>
    <row r="1" spans="1:6" s="33" customFormat="1" ht="17.399999999999999">
      <c r="A1" s="36" t="s">
        <v>96</v>
      </c>
    </row>
    <row r="2" spans="1:6" s="34" customFormat="1" ht="10.199999999999999">
      <c r="A2" s="37" t="s">
        <v>97</v>
      </c>
    </row>
    <row r="3" spans="1:6" s="34" customFormat="1" ht="10.199999999999999">
      <c r="A3" s="37" t="s">
        <v>103</v>
      </c>
    </row>
    <row r="4" spans="1:6" s="35" customFormat="1" ht="10.199999999999999">
      <c r="A4" s="38" t="s">
        <v>99</v>
      </c>
    </row>
    <row r="6" spans="1:6" ht="14.4" customHeight="1">
      <c r="E6" s="30">
        <v>0.85714285714285721</v>
      </c>
      <c r="F6" s="23">
        <v>0.3</v>
      </c>
    </row>
    <row r="7" spans="1:6" ht="14.4" customHeight="1">
      <c r="E7" s="24">
        <v>750000</v>
      </c>
      <c r="F7" s="22">
        <v>700000</v>
      </c>
    </row>
    <row r="8" spans="1:6" ht="14.4" customHeight="1">
      <c r="D8" s="27" t="b">
        <v>1</v>
      </c>
      <c r="E8" s="28" t="s">
        <v>100</v>
      </c>
    </row>
    <row r="9" spans="1:6" ht="14.4" customHeight="1">
      <c r="D9" s="24">
        <v>0</v>
      </c>
      <c r="E9" s="29">
        <v>528571.42857142852</v>
      </c>
    </row>
    <row r="10" spans="1:6" ht="14.4" customHeight="1">
      <c r="E10" s="30">
        <v>0.14285714285714288</v>
      </c>
      <c r="F10" s="23">
        <v>0.05</v>
      </c>
    </row>
    <row r="11" spans="1:6" ht="14.4" customHeight="1">
      <c r="E11" s="24">
        <v>-450000</v>
      </c>
      <c r="F11" s="22">
        <v>-500000</v>
      </c>
    </row>
    <row r="12" spans="1:6" ht="14.4" customHeight="1">
      <c r="C12" s="30">
        <v>0.35</v>
      </c>
      <c r="D12" s="25" t="s">
        <v>69</v>
      </c>
    </row>
    <row r="13" spans="1:6" ht="14.4" customHeight="1">
      <c r="C13" s="24">
        <v>0</v>
      </c>
      <c r="D13" s="26">
        <v>528571.42857142852</v>
      </c>
    </row>
    <row r="14" spans="1:6" ht="14.4" customHeight="1">
      <c r="B14" s="27" t="b">
        <v>1</v>
      </c>
      <c r="C14" s="28" t="s">
        <v>101</v>
      </c>
    </row>
    <row r="15" spans="1:6" ht="14.4" customHeight="1">
      <c r="B15" s="24">
        <v>-50000</v>
      </c>
      <c r="C15" s="29">
        <v>219999.99999999997</v>
      </c>
    </row>
    <row r="16" spans="1:6" ht="14.4" customHeight="1">
      <c r="E16" s="30">
        <v>0.6</v>
      </c>
      <c r="F16" s="23">
        <v>0.15</v>
      </c>
    </row>
    <row r="17" spans="1:6" ht="14.4" customHeight="1">
      <c r="E17" s="24">
        <v>750000</v>
      </c>
      <c r="F17" s="22">
        <v>700000</v>
      </c>
    </row>
    <row r="18" spans="1:6" ht="14.4" customHeight="1">
      <c r="D18" s="27" t="b">
        <v>1</v>
      </c>
      <c r="E18" s="31" t="s">
        <v>100</v>
      </c>
    </row>
    <row r="19" spans="1:6" ht="14.4" customHeight="1">
      <c r="D19" s="24">
        <v>0</v>
      </c>
      <c r="E19" s="29">
        <v>220000</v>
      </c>
    </row>
    <row r="20" spans="1:6" ht="14.4" customHeight="1">
      <c r="E20" s="30">
        <v>0.4</v>
      </c>
      <c r="F20" s="23">
        <v>0.1</v>
      </c>
    </row>
    <row r="21" spans="1:6" ht="14.4" customHeight="1">
      <c r="E21" s="24">
        <v>-450000</v>
      </c>
      <c r="F21" s="22">
        <v>-500000</v>
      </c>
    </row>
    <row r="22" spans="1:6" ht="14.4" customHeight="1">
      <c r="C22" s="30">
        <v>0.25</v>
      </c>
      <c r="D22" s="32" t="s">
        <v>69</v>
      </c>
    </row>
    <row r="23" spans="1:6" ht="14.4" customHeight="1">
      <c r="C23" s="24">
        <v>0</v>
      </c>
      <c r="D23" s="26">
        <v>220000</v>
      </c>
    </row>
    <row r="24" spans="1:6" ht="14.4" customHeight="1">
      <c r="C24" s="30">
        <v>0.39999999999999997</v>
      </c>
      <c r="D24" s="32" t="s">
        <v>69</v>
      </c>
    </row>
    <row r="25" spans="1:6" ht="14.4" customHeight="1">
      <c r="C25" s="24">
        <v>0</v>
      </c>
      <c r="D25" s="26">
        <v>-50000</v>
      </c>
    </row>
    <row r="26" spans="1:6" ht="14.4" customHeight="1">
      <c r="D26" s="27" t="b">
        <v>1</v>
      </c>
      <c r="E26" s="23">
        <v>0.39999999999999997</v>
      </c>
    </row>
    <row r="27" spans="1:6" ht="14.4" customHeight="1">
      <c r="D27" s="24">
        <v>0</v>
      </c>
      <c r="E27" s="22">
        <v>-50000</v>
      </c>
    </row>
    <row r="28" spans="1:6" ht="14.4" customHeight="1">
      <c r="A28" s="24"/>
      <c r="B28" s="25" t="s">
        <v>102</v>
      </c>
    </row>
    <row r="29" spans="1:6" ht="14.4" customHeight="1">
      <c r="A29" s="24"/>
      <c r="B29" s="26">
        <v>219999.99999999997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6B40-2334-4403-9AEC-A58ACC9F8CB2}">
  <dimension ref="B1:H41"/>
  <sheetViews>
    <sheetView showGridLines="0" zoomScale="70" zoomScaleNormal="70" workbookViewId="0">
      <selection activeCell="O23" sqref="O23"/>
    </sheetView>
  </sheetViews>
  <sheetFormatPr defaultColWidth="9.21875" defaultRowHeight="14.4"/>
  <cols>
    <col min="1" max="1" width="0.33203125" customWidth="1"/>
    <col min="2" max="2" width="3" bestFit="1" customWidth="1"/>
    <col min="3" max="3" width="4.21875" bestFit="1" customWidth="1"/>
    <col min="5" max="5" width="5.44140625" bestFit="1" customWidth="1"/>
    <col min="6" max="6" width="7.44140625" bestFit="1" customWidth="1"/>
    <col min="7" max="7" width="5.44140625" bestFit="1" customWidth="1"/>
    <col min="8" max="8" width="7.44140625" bestFit="1" customWidth="1"/>
  </cols>
  <sheetData>
    <row r="1" spans="2:2" s="33" customFormat="1" ht="17.399999999999999">
      <c r="B1" s="36" t="s">
        <v>118</v>
      </c>
    </row>
    <row r="2" spans="2:2" s="34" customFormat="1" ht="10.199999999999999">
      <c r="B2" s="37" t="s">
        <v>97</v>
      </c>
    </row>
    <row r="3" spans="2:2" s="34" customFormat="1" ht="10.199999999999999">
      <c r="B3" s="37" t="s">
        <v>121</v>
      </c>
    </row>
    <row r="4" spans="2:2" s="34" customFormat="1" ht="10.199999999999999">
      <c r="B4" s="37" t="s">
        <v>120</v>
      </c>
    </row>
    <row r="5" spans="2:2" s="35" customFormat="1" ht="10.199999999999999">
      <c r="B5" s="38" t="s">
        <v>104</v>
      </c>
    </row>
    <row r="28" spans="2:8" ht="15" thickBot="1"/>
    <row r="29" spans="2:8" ht="15" thickBot="1">
      <c r="B29" s="39" t="s">
        <v>119</v>
      </c>
      <c r="C29" s="40"/>
      <c r="D29" s="40"/>
      <c r="E29" s="40"/>
      <c r="F29" s="40"/>
      <c r="G29" s="40"/>
      <c r="H29" s="41"/>
    </row>
    <row r="30" spans="2:8">
      <c r="B30" s="44"/>
      <c r="C30" s="50" t="s">
        <v>115</v>
      </c>
      <c r="D30" s="53"/>
      <c r="E30" s="57" t="s">
        <v>65</v>
      </c>
      <c r="F30" s="53"/>
      <c r="G30" s="57" t="s">
        <v>67</v>
      </c>
      <c r="H30" s="58"/>
    </row>
    <row r="31" spans="2:8">
      <c r="B31" s="45"/>
      <c r="C31" s="42" t="s">
        <v>116</v>
      </c>
      <c r="D31" s="54" t="s">
        <v>117</v>
      </c>
      <c r="E31" s="42" t="s">
        <v>116</v>
      </c>
      <c r="F31" s="54" t="s">
        <v>117</v>
      </c>
      <c r="G31" s="42" t="s">
        <v>116</v>
      </c>
      <c r="H31" s="43" t="s">
        <v>117</v>
      </c>
    </row>
    <row r="32" spans="2:8">
      <c r="B32" s="46" t="s">
        <v>105</v>
      </c>
      <c r="C32" s="51">
        <v>0.3</v>
      </c>
      <c r="D32" s="55">
        <v>-0.4</v>
      </c>
      <c r="E32" s="48">
        <v>93000.000000000044</v>
      </c>
      <c r="F32" s="55">
        <v>-0.63529411764705868</v>
      </c>
      <c r="G32" s="48">
        <v>0</v>
      </c>
      <c r="H32" s="59">
        <v>-1</v>
      </c>
    </row>
    <row r="33" spans="2:8">
      <c r="B33" s="46" t="s">
        <v>106</v>
      </c>
      <c r="C33" s="51">
        <v>0.36666666666666664</v>
      </c>
      <c r="D33" s="55">
        <v>-0.26666666666666672</v>
      </c>
      <c r="E33" s="48">
        <v>146999.99999999994</v>
      </c>
      <c r="F33" s="55">
        <v>-0.42352941176470604</v>
      </c>
      <c r="G33" s="48">
        <v>0</v>
      </c>
      <c r="H33" s="59">
        <v>-1</v>
      </c>
    </row>
    <row r="34" spans="2:8">
      <c r="B34" s="46" t="s">
        <v>107</v>
      </c>
      <c r="C34" s="51">
        <v>0.43333333333333335</v>
      </c>
      <c r="D34" s="55">
        <v>-0.1333333333333333</v>
      </c>
      <c r="E34" s="48">
        <v>200999.99999999997</v>
      </c>
      <c r="F34" s="55">
        <v>-0.21176470588235297</v>
      </c>
      <c r="G34" s="48">
        <v>70000</v>
      </c>
      <c r="H34" s="59">
        <v>-0.72549019607843135</v>
      </c>
    </row>
    <row r="35" spans="2:8">
      <c r="B35" s="46" t="s">
        <v>108</v>
      </c>
      <c r="C35" s="51">
        <v>0.5</v>
      </c>
      <c r="D35" s="55">
        <v>0</v>
      </c>
      <c r="E35" s="48">
        <v>254999.99999999997</v>
      </c>
      <c r="F35" s="55">
        <v>0</v>
      </c>
      <c r="G35" s="48">
        <v>150000</v>
      </c>
      <c r="H35" s="59">
        <v>-0.41176470588235287</v>
      </c>
    </row>
    <row r="36" spans="2:8">
      <c r="B36" s="46" t="s">
        <v>109</v>
      </c>
      <c r="C36" s="51">
        <v>0.56666666666666665</v>
      </c>
      <c r="D36" s="55">
        <v>0.1333333333333333</v>
      </c>
      <c r="E36" s="48">
        <v>309000.00000000006</v>
      </c>
      <c r="F36" s="55">
        <v>0.2117647058823533</v>
      </c>
      <c r="G36" s="48">
        <v>230000</v>
      </c>
      <c r="H36" s="59">
        <v>-9.8039215686274411E-2</v>
      </c>
    </row>
    <row r="37" spans="2:8">
      <c r="B37" s="46" t="s">
        <v>110</v>
      </c>
      <c r="C37" s="51">
        <v>0.6333333333333333</v>
      </c>
      <c r="D37" s="55">
        <v>0.26666666666666661</v>
      </c>
      <c r="E37" s="48">
        <v>362999.99999999994</v>
      </c>
      <c r="F37" s="55">
        <v>0.42352941176470582</v>
      </c>
      <c r="G37" s="48">
        <v>310000</v>
      </c>
      <c r="H37" s="59">
        <v>0.21568627450980407</v>
      </c>
    </row>
    <row r="38" spans="2:8">
      <c r="B38" s="46" t="s">
        <v>111</v>
      </c>
      <c r="C38" s="51">
        <v>0.7</v>
      </c>
      <c r="D38" s="55">
        <v>0.39999999999999991</v>
      </c>
      <c r="E38" s="48">
        <v>417000.00000000006</v>
      </c>
      <c r="F38" s="55">
        <v>0.63529411764705923</v>
      </c>
      <c r="G38" s="48">
        <v>390000</v>
      </c>
      <c r="H38" s="59">
        <v>0.52941176470588258</v>
      </c>
    </row>
    <row r="39" spans="2:8">
      <c r="B39" s="46" t="s">
        <v>112</v>
      </c>
      <c r="C39" s="51">
        <v>0.76666666666666672</v>
      </c>
      <c r="D39" s="55">
        <v>0.53333333333333344</v>
      </c>
      <c r="E39" s="48">
        <v>471000</v>
      </c>
      <c r="F39" s="55">
        <v>0.84705882352941197</v>
      </c>
      <c r="G39" s="48">
        <v>470000</v>
      </c>
      <c r="H39" s="59">
        <v>0.84313725490196101</v>
      </c>
    </row>
    <row r="40" spans="2:8">
      <c r="B40" s="46" t="s">
        <v>113</v>
      </c>
      <c r="C40" s="51">
        <v>0.83333333333333337</v>
      </c>
      <c r="D40" s="55">
        <v>0.66666666666666674</v>
      </c>
      <c r="E40" s="48">
        <v>535000</v>
      </c>
      <c r="F40" s="55">
        <v>1.0980392156862746</v>
      </c>
      <c r="G40" s="48">
        <v>550000</v>
      </c>
      <c r="H40" s="59">
        <v>1.1568627450980393</v>
      </c>
    </row>
    <row r="41" spans="2:8" ht="15" thickBot="1">
      <c r="B41" s="47" t="s">
        <v>114</v>
      </c>
      <c r="C41" s="52">
        <v>0.9</v>
      </c>
      <c r="D41" s="56">
        <v>0.8</v>
      </c>
      <c r="E41" s="49">
        <v>615000.00000000012</v>
      </c>
      <c r="F41" s="56">
        <v>1.4117647058823535</v>
      </c>
      <c r="G41" s="49">
        <v>630000</v>
      </c>
      <c r="H41" s="60">
        <v>1.4705882352941178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A4AFA-929F-4E4C-9EFF-F9430F58CA7D}">
  <dimension ref="A1:F25"/>
  <sheetViews>
    <sheetView showGridLines="0" workbookViewId="0"/>
  </sheetViews>
  <sheetFormatPr defaultColWidth="9.21875" defaultRowHeight="14.4"/>
  <cols>
    <col min="1" max="1" width="34.33203125" customWidth="1"/>
    <col min="2" max="2" width="22.21875" customWidth="1"/>
    <col min="3" max="4" width="22.33203125" customWidth="1"/>
    <col min="5" max="5" width="22.21875" customWidth="1"/>
    <col min="6" max="6" width="23.77734375" customWidth="1"/>
  </cols>
  <sheetData>
    <row r="1" spans="1:6" s="33" customFormat="1" ht="17.399999999999999">
      <c r="A1" s="36" t="s">
        <v>96</v>
      </c>
    </row>
    <row r="2" spans="1:6" s="34" customFormat="1" ht="10.199999999999999">
      <c r="A2" s="37" t="s">
        <v>97</v>
      </c>
    </row>
    <row r="3" spans="1:6" s="34" customFormat="1" ht="10.199999999999999">
      <c r="A3" s="37" t="s">
        <v>125</v>
      </c>
    </row>
    <row r="4" spans="1:6" s="35" customFormat="1" ht="10.199999999999999">
      <c r="A4" s="38" t="s">
        <v>99</v>
      </c>
    </row>
    <row r="6" spans="1:6" ht="14.4" customHeight="1">
      <c r="E6" s="30">
        <v>0.85714285714285721</v>
      </c>
      <c r="F6" s="23">
        <v>0.3</v>
      </c>
    </row>
    <row r="7" spans="1:6" ht="14.4" customHeight="1">
      <c r="E7" s="24">
        <v>750000</v>
      </c>
      <c r="F7" s="22">
        <v>0.77007451481327616</v>
      </c>
    </row>
    <row r="8" spans="1:6" ht="14.4" customHeight="1">
      <c r="D8" s="27" t="b">
        <v>1</v>
      </c>
      <c r="E8" s="28" t="s">
        <v>100</v>
      </c>
    </row>
    <row r="9" spans="1:6" ht="14.4" customHeight="1">
      <c r="D9" s="24">
        <v>0</v>
      </c>
      <c r="E9" s="29">
        <v>0.44084827303740026</v>
      </c>
    </row>
    <row r="10" spans="1:6" ht="14.4" customHeight="1">
      <c r="E10" s="30">
        <v>0.14285714285714288</v>
      </c>
      <c r="F10" s="23">
        <v>0.05</v>
      </c>
    </row>
    <row r="11" spans="1:6" ht="14.4" customHeight="1">
      <c r="E11" s="24">
        <v>-450000</v>
      </c>
      <c r="F11" s="22">
        <v>-1.534509177617855</v>
      </c>
    </row>
    <row r="12" spans="1:6" ht="14.4" customHeight="1">
      <c r="C12" s="30">
        <v>0.35</v>
      </c>
      <c r="D12" s="25" t="s">
        <v>69</v>
      </c>
    </row>
    <row r="13" spans="1:6" ht="14.4" customHeight="1">
      <c r="C13" s="24">
        <v>0</v>
      </c>
      <c r="D13" s="26">
        <v>0.44084827303740026</v>
      </c>
    </row>
    <row r="14" spans="1:6" ht="14.4" customHeight="1">
      <c r="B14" s="27" t="b">
        <v>1</v>
      </c>
      <c r="C14" s="28" t="s">
        <v>101</v>
      </c>
    </row>
    <row r="15" spans="1:6" ht="14.4" customHeight="1">
      <c r="B15" s="24">
        <v>-15000</v>
      </c>
      <c r="C15" s="29">
        <v>0.13450144849330409</v>
      </c>
    </row>
    <row r="16" spans="1:6" ht="14.4" customHeight="1">
      <c r="C16" s="30">
        <v>0.25</v>
      </c>
      <c r="D16" s="32" t="s">
        <v>69</v>
      </c>
    </row>
    <row r="17" spans="1:5" ht="14.4" customHeight="1">
      <c r="C17" s="24">
        <v>0</v>
      </c>
      <c r="D17" s="26">
        <v>-3.0454533953516938E-2</v>
      </c>
    </row>
    <row r="18" spans="1:5" ht="14.4" customHeight="1">
      <c r="D18" s="27" t="b">
        <v>1</v>
      </c>
      <c r="E18" s="23">
        <v>0.25</v>
      </c>
    </row>
    <row r="19" spans="1:5" ht="14.4" customHeight="1">
      <c r="D19" s="24">
        <v>0</v>
      </c>
      <c r="E19" s="22">
        <v>-3.0454533953516938E-2</v>
      </c>
    </row>
    <row r="20" spans="1:5" ht="14.4" customHeight="1">
      <c r="C20" s="30">
        <v>0.39999999999999997</v>
      </c>
      <c r="D20" s="32" t="s">
        <v>69</v>
      </c>
    </row>
    <row r="21" spans="1:5" ht="14.4" customHeight="1">
      <c r="C21" s="24">
        <v>0</v>
      </c>
      <c r="D21" s="26">
        <v>-3.0454533953516938E-2</v>
      </c>
    </row>
    <row r="22" spans="1:5" ht="14.4" customHeight="1">
      <c r="D22" s="27" t="b">
        <v>1</v>
      </c>
      <c r="E22" s="23">
        <v>0.39999999999999997</v>
      </c>
    </row>
    <row r="23" spans="1:5" ht="14.4" customHeight="1">
      <c r="D23" s="24">
        <v>0</v>
      </c>
      <c r="E23" s="22">
        <v>-3.0454533953516938E-2</v>
      </c>
    </row>
    <row r="24" spans="1:5" ht="14.4" customHeight="1">
      <c r="A24" s="24"/>
      <c r="B24" s="25" t="s">
        <v>102</v>
      </c>
    </row>
    <row r="25" spans="1:5" ht="14.4" customHeight="1">
      <c r="A25" s="24"/>
      <c r="B25" s="26">
        <v>0.13450144849330409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26A7-0046-454B-8F1C-078EA6FFCDC8}">
  <dimension ref="B1:H41"/>
  <sheetViews>
    <sheetView showGridLines="0" tabSelected="1" zoomScale="70" zoomScaleNormal="70" workbookViewId="0">
      <selection activeCell="A7" sqref="A7"/>
    </sheetView>
  </sheetViews>
  <sheetFormatPr defaultColWidth="9.21875" defaultRowHeight="14.4"/>
  <cols>
    <col min="1" max="1" width="0.33203125" customWidth="1"/>
    <col min="2" max="2" width="3" bestFit="1" customWidth="1"/>
    <col min="3" max="3" width="4.21875" bestFit="1" customWidth="1"/>
    <col min="5" max="5" width="9.33203125" bestFit="1" customWidth="1"/>
    <col min="6" max="6" width="7.44140625" bestFit="1" customWidth="1"/>
    <col min="7" max="7" width="9.33203125" bestFit="1" customWidth="1"/>
    <col min="8" max="8" width="7.44140625" bestFit="1" customWidth="1"/>
  </cols>
  <sheetData>
    <row r="1" spans="2:2" s="33" customFormat="1" ht="17.399999999999999">
      <c r="B1" s="36" t="s">
        <v>118</v>
      </c>
    </row>
    <row r="2" spans="2:2" s="34" customFormat="1" ht="10.199999999999999">
      <c r="B2" s="37" t="s">
        <v>97</v>
      </c>
    </row>
    <row r="3" spans="2:2" s="34" customFormat="1" ht="10.199999999999999">
      <c r="B3" s="37" t="s">
        <v>127</v>
      </c>
    </row>
    <row r="4" spans="2:2" s="34" customFormat="1" ht="10.199999999999999">
      <c r="B4" s="37" t="s">
        <v>126</v>
      </c>
    </row>
    <row r="5" spans="2:2" s="35" customFormat="1" ht="10.199999999999999">
      <c r="B5" s="38" t="s">
        <v>104</v>
      </c>
    </row>
    <row r="28" spans="2:8" ht="15" thickBot="1"/>
    <row r="29" spans="2:8" ht="15" thickBot="1">
      <c r="B29" s="39" t="s">
        <v>119</v>
      </c>
      <c r="C29" s="40"/>
      <c r="D29" s="40"/>
      <c r="E29" s="40"/>
      <c r="F29" s="40"/>
      <c r="G29" s="40"/>
      <c r="H29" s="41"/>
    </row>
    <row r="30" spans="2:8">
      <c r="B30" s="44"/>
      <c r="C30" s="50" t="s">
        <v>115</v>
      </c>
      <c r="D30" s="53"/>
      <c r="E30" s="57" t="s">
        <v>65</v>
      </c>
      <c r="F30" s="53"/>
      <c r="G30" s="57" t="s">
        <v>67</v>
      </c>
      <c r="H30" s="58"/>
    </row>
    <row r="31" spans="2:8">
      <c r="B31" s="45"/>
      <c r="C31" s="42" t="s">
        <v>116</v>
      </c>
      <c r="D31" s="54" t="s">
        <v>117</v>
      </c>
      <c r="E31" s="42" t="s">
        <v>116</v>
      </c>
      <c r="F31" s="54" t="s">
        <v>117</v>
      </c>
      <c r="G31" s="42" t="s">
        <v>116</v>
      </c>
      <c r="H31" s="43" t="s">
        <v>117</v>
      </c>
    </row>
    <row r="32" spans="2:8">
      <c r="B32" s="46" t="s">
        <v>105</v>
      </c>
      <c r="C32" s="51">
        <v>0.3</v>
      </c>
      <c r="D32" s="55">
        <v>-0.4</v>
      </c>
      <c r="E32" s="48">
        <v>8.3568697680021717E-3</v>
      </c>
      <c r="F32" s="55">
        <v>-0.93786780840194295</v>
      </c>
      <c r="G32" s="48">
        <v>0</v>
      </c>
      <c r="H32" s="59">
        <v>-1</v>
      </c>
    </row>
    <row r="33" spans="2:8">
      <c r="B33" s="46" t="s">
        <v>106</v>
      </c>
      <c r="C33" s="51">
        <v>0.36666666666666664</v>
      </c>
      <c r="D33" s="55">
        <v>-0.26666666666666672</v>
      </c>
      <c r="E33" s="48">
        <v>5.0405062676436109E-2</v>
      </c>
      <c r="F33" s="55">
        <v>-0.62524520560129559</v>
      </c>
      <c r="G33" s="48">
        <v>0</v>
      </c>
      <c r="H33" s="59">
        <v>-1</v>
      </c>
    </row>
    <row r="34" spans="2:8">
      <c r="B34" s="46" t="s">
        <v>107</v>
      </c>
      <c r="C34" s="51">
        <v>0.43333333333333335</v>
      </c>
      <c r="D34" s="55">
        <v>-0.1333333333333333</v>
      </c>
      <c r="E34" s="48">
        <v>9.2453255584870095E-2</v>
      </c>
      <c r="F34" s="55">
        <v>-0.3126226028006478</v>
      </c>
      <c r="G34" s="48">
        <v>0</v>
      </c>
      <c r="H34" s="59">
        <v>-1</v>
      </c>
    </row>
    <row r="35" spans="2:8">
      <c r="B35" s="46" t="s">
        <v>108</v>
      </c>
      <c r="C35" s="51">
        <v>0.5</v>
      </c>
      <c r="D35" s="55">
        <v>0</v>
      </c>
      <c r="E35" s="48">
        <v>0.13450144849330409</v>
      </c>
      <c r="F35" s="55">
        <v>0</v>
      </c>
      <c r="G35" s="48">
        <v>0</v>
      </c>
      <c r="H35" s="59">
        <v>-1</v>
      </c>
    </row>
    <row r="36" spans="2:8">
      <c r="B36" s="46" t="s">
        <v>109</v>
      </c>
      <c r="C36" s="51">
        <v>0.56666666666666665</v>
      </c>
      <c r="D36" s="55">
        <v>0.1333333333333333</v>
      </c>
      <c r="E36" s="48">
        <v>0.18228817724118362</v>
      </c>
      <c r="F36" s="55">
        <v>0.35528783729238805</v>
      </c>
      <c r="G36" s="48">
        <v>0</v>
      </c>
      <c r="H36" s="59">
        <v>-1</v>
      </c>
    </row>
    <row r="37" spans="2:8">
      <c r="B37" s="46" t="s">
        <v>110</v>
      </c>
      <c r="C37" s="51">
        <v>0.6333333333333333</v>
      </c>
      <c r="D37" s="55">
        <v>0.26666666666666661</v>
      </c>
      <c r="E37" s="48">
        <v>0.2604010130404778</v>
      </c>
      <c r="F37" s="55">
        <v>0.93604616126822904</v>
      </c>
      <c r="G37" s="48">
        <v>0</v>
      </c>
      <c r="H37" s="59">
        <v>-1</v>
      </c>
    </row>
    <row r="38" spans="2:8">
      <c r="B38" s="46" t="s">
        <v>111</v>
      </c>
      <c r="C38" s="51">
        <v>0.7</v>
      </c>
      <c r="D38" s="55">
        <v>0.39999999999999991</v>
      </c>
      <c r="E38" s="48">
        <v>0.33851384883977226</v>
      </c>
      <c r="F38" s="55">
        <v>1.5168044852440721</v>
      </c>
      <c r="G38" s="48">
        <v>0.10592795454901416</v>
      </c>
      <c r="H38" s="59">
        <v>-0.21244004629223312</v>
      </c>
    </row>
    <row r="39" spans="2:8">
      <c r="B39" s="46" t="s">
        <v>112</v>
      </c>
      <c r="C39" s="51">
        <v>0.76666666666666672</v>
      </c>
      <c r="D39" s="55">
        <v>0.53333333333333344</v>
      </c>
      <c r="E39" s="48">
        <v>0.4166266846390666</v>
      </c>
      <c r="F39" s="55">
        <v>2.0975628092199141</v>
      </c>
      <c r="G39" s="48">
        <v>0.25502615128291561</v>
      </c>
      <c r="H39" s="59">
        <v>0.89608479417685705</v>
      </c>
    </row>
    <row r="40" spans="2:8">
      <c r="B40" s="46" t="s">
        <v>113</v>
      </c>
      <c r="C40" s="51">
        <v>0.83333333333333337</v>
      </c>
      <c r="D40" s="55">
        <v>0.66666666666666674</v>
      </c>
      <c r="E40" s="48">
        <v>0.49473952043836095</v>
      </c>
      <c r="F40" s="55">
        <v>2.6783211331957562</v>
      </c>
      <c r="G40" s="48">
        <v>0.4041243480168169</v>
      </c>
      <c r="H40" s="59">
        <v>2.0046096346459459</v>
      </c>
    </row>
    <row r="41" spans="2:8" ht="15" thickBot="1">
      <c r="B41" s="47" t="s">
        <v>114</v>
      </c>
      <c r="C41" s="52">
        <v>0.9</v>
      </c>
      <c r="D41" s="56">
        <v>0.8</v>
      </c>
      <c r="E41" s="49">
        <v>0.5728523562376554</v>
      </c>
      <c r="F41" s="56">
        <v>3.2590794571715995</v>
      </c>
      <c r="G41" s="49">
        <v>0.55322254475071819</v>
      </c>
      <c r="H41" s="60">
        <v>3.1131344751150349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Exhibit A</vt:lpstr>
      <vt:lpstr>_PalUtilTempWorksheet</vt:lpstr>
      <vt:lpstr>treeCalc_1</vt:lpstr>
      <vt:lpstr>Optimal Tree</vt:lpstr>
      <vt:lpstr>Optimal Tree (2)</vt:lpstr>
      <vt:lpstr>Exhibit B</vt:lpstr>
      <vt:lpstr>Optimal Tree (3)</vt:lpstr>
      <vt:lpstr>Strategy 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jswang97</cp:lastModifiedBy>
  <cp:lastPrinted>1998-10-16T02:24:53Z</cp:lastPrinted>
  <dcterms:created xsi:type="dcterms:W3CDTF">1998-10-05T14:52:47Z</dcterms:created>
  <dcterms:modified xsi:type="dcterms:W3CDTF">2021-12-11T18:51:52Z</dcterms:modified>
</cp:coreProperties>
</file>