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Network_Model/"/>
    </mc:Choice>
  </mc:AlternateContent>
  <xr:revisionPtr revIDLastSave="0" documentId="13_ncr:1_{5862B7D8-2296-2946-A264-982149A700F8}" xr6:coauthVersionLast="47" xr6:coauthVersionMax="47" xr10:uidLastSave="{00000000-0000-0000-0000-000000000000}"/>
  <bookViews>
    <workbookView xWindow="1560" yWindow="500" windowWidth="27640" windowHeight="16940" firstSheet="2" activeTab="10" xr2:uid="{B6D9A9D1-002B-D040-A2F6-FA73B500780A}"/>
  </bookViews>
  <sheets>
    <sheet name="Answer Report 3.5" sheetId="11" r:id="rId1"/>
    <sheet name="Sensitivity Report 3.5" sheetId="12" r:id="rId2"/>
    <sheet name="Limits Report 3.5" sheetId="13" r:id="rId3"/>
    <sheet name="3.5" sheetId="10" r:id="rId4"/>
    <sheet name="Answer Report 3.7" sheetId="15" r:id="rId5"/>
    <sheet name="Sensitivity Report 3.7" sheetId="16" r:id="rId6"/>
    <sheet name="Limits Report 3.7" sheetId="17" r:id="rId7"/>
    <sheet name="3.7" sheetId="14" r:id="rId8"/>
    <sheet name="Answer Report 3.8" sheetId="20" r:id="rId9"/>
    <sheet name="Sensitivity Report 3.8" sheetId="21" r:id="rId10"/>
    <sheet name="3.8" sheetId="1" r:id="rId1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3" hidden="1">'3.5'!$E$25:$E$88</definedName>
    <definedName name="solver_adj" localSheetId="7" hidden="1">'3.7'!$J$14:$N$16,'3.7'!$J$5:$L$7</definedName>
    <definedName name="solver_adj" localSheetId="10" hidden="1">'3.8'!$B$5,'3.8'!$B$6:$E$7</definedName>
    <definedName name="solver_cvg" localSheetId="3" hidden="1">0.0001</definedName>
    <definedName name="solver_cvg" localSheetId="7" hidden="1">0.0001</definedName>
    <definedName name="solver_cvg" localSheetId="10" hidden="1">0.0001</definedName>
    <definedName name="solver_drv" localSheetId="3" hidden="1">1</definedName>
    <definedName name="solver_drv" localSheetId="7" hidden="1">1</definedName>
    <definedName name="solver_drv" localSheetId="10" hidden="1">1</definedName>
    <definedName name="solver_eng" localSheetId="3" hidden="1">2</definedName>
    <definedName name="solver_eng" localSheetId="7" hidden="1">2</definedName>
    <definedName name="solver_eng" localSheetId="10" hidden="1">2</definedName>
    <definedName name="solver_est" localSheetId="7" hidden="1">1</definedName>
    <definedName name="solver_itr" localSheetId="3" hidden="1">2147483647</definedName>
    <definedName name="solver_itr" localSheetId="7" hidden="1">2147483647</definedName>
    <definedName name="solver_itr" localSheetId="10" hidden="1">2147483647</definedName>
    <definedName name="solver_lhs1" localSheetId="3" hidden="1">'3.5'!$P$25:$P$32</definedName>
    <definedName name="solver_lhs1" localSheetId="7" hidden="1">'3.7'!$C$17:$G$17</definedName>
    <definedName name="solver_lhs1" localSheetId="10" hidden="1">'3.8'!$B$11:$F$11</definedName>
    <definedName name="solver_lhs2" localSheetId="7" hidden="1">'3.7'!$J$8:$L$8</definedName>
    <definedName name="solver_lhs2" localSheetId="10" hidden="1">'3.8'!$B$5</definedName>
    <definedName name="solver_lhs3" localSheetId="7" hidden="1">'3.7'!$O$14:$O$16</definedName>
    <definedName name="solver_lhs3" localSheetId="10" hidden="1">'3.8'!$B$6:$E$6</definedName>
    <definedName name="solver_lin" localSheetId="3" hidden="1">1</definedName>
    <definedName name="solver_lin" localSheetId="7" hidden="1">1</definedName>
    <definedName name="solver_lin" localSheetId="10" hidden="1">1</definedName>
    <definedName name="solver_mip" localSheetId="3" hidden="1">2147483647</definedName>
    <definedName name="solver_mip" localSheetId="7" hidden="1">2147483647</definedName>
    <definedName name="solver_mip" localSheetId="10" hidden="1">2147483647</definedName>
    <definedName name="solver_mni" localSheetId="3" hidden="1">30</definedName>
    <definedName name="solver_mni" localSheetId="7" hidden="1">30</definedName>
    <definedName name="solver_mni" localSheetId="10" hidden="1">30</definedName>
    <definedName name="solver_mrt" localSheetId="3" hidden="1">0.075</definedName>
    <definedName name="solver_mrt" localSheetId="7" hidden="1">0.075</definedName>
    <definedName name="solver_mrt" localSheetId="10" hidden="1">0.075</definedName>
    <definedName name="solver_msl" localSheetId="3" hidden="1">2</definedName>
    <definedName name="solver_msl" localSheetId="7" hidden="1">2</definedName>
    <definedName name="solver_msl" localSheetId="10" hidden="1">2</definedName>
    <definedName name="solver_neg" localSheetId="3" hidden="1">1</definedName>
    <definedName name="solver_neg" localSheetId="7" hidden="1">1</definedName>
    <definedName name="solver_neg" localSheetId="10" hidden="1">1</definedName>
    <definedName name="solver_nod" localSheetId="3" hidden="1">2147483647</definedName>
    <definedName name="solver_nod" localSheetId="7" hidden="1">2147483647</definedName>
    <definedName name="solver_nod" localSheetId="10" hidden="1">2147483647</definedName>
    <definedName name="solver_num" localSheetId="3" hidden="1">1</definedName>
    <definedName name="solver_num" localSheetId="7" hidden="1">3</definedName>
    <definedName name="solver_num" localSheetId="10" hidden="1">3</definedName>
    <definedName name="solver_nwt" localSheetId="7" hidden="1">1</definedName>
    <definedName name="solver_opt" localSheetId="3" hidden="1">'3.5'!$I$25</definedName>
    <definedName name="solver_opt" localSheetId="7" hidden="1">'3.7'!$I$21</definedName>
    <definedName name="solver_opt" localSheetId="10" hidden="1">'3.8'!$F$11</definedName>
    <definedName name="solver_pre" localSheetId="3" hidden="1">0.000001</definedName>
    <definedName name="solver_pre" localSheetId="7" hidden="1">0.000001</definedName>
    <definedName name="solver_pre" localSheetId="10" hidden="1">0.000001</definedName>
    <definedName name="solver_rbv" localSheetId="3" hidden="1">1</definedName>
    <definedName name="solver_rbv" localSheetId="7" hidden="1">1</definedName>
    <definedName name="solver_rbv" localSheetId="10" hidden="1">1</definedName>
    <definedName name="solver_rel1" localSheetId="3" hidden="1">2</definedName>
    <definedName name="solver_rel1" localSheetId="7" hidden="1">2</definedName>
    <definedName name="solver_rel1" localSheetId="10" hidden="1">3</definedName>
    <definedName name="solver_rel2" localSheetId="7" hidden="1">1</definedName>
    <definedName name="solver_rel2" localSheetId="10" hidden="1">1</definedName>
    <definedName name="solver_rel3" localSheetId="7" hidden="1">2</definedName>
    <definedName name="solver_rel3" localSheetId="10" hidden="1">1</definedName>
    <definedName name="solver_rhs1" localSheetId="3" hidden="1">'3.5'!$R$25:$R$32</definedName>
    <definedName name="solver_rhs1" localSheetId="7" hidden="1">'3.7'!$J$17:$N$17</definedName>
    <definedName name="solver_rhs1" localSheetId="10" hidden="1">0</definedName>
    <definedName name="solver_rhs2" localSheetId="7" hidden="1">'3.7'!$C$8:$E$8</definedName>
    <definedName name="solver_rhs2" localSheetId="10" hidden="1">'3.8'!$H$5</definedName>
    <definedName name="solver_rhs3" localSheetId="7" hidden="1">'3.7'!$M$5:$M$7</definedName>
    <definedName name="solver_rhs3" localSheetId="10" hidden="1">'3.8'!$H$6</definedName>
    <definedName name="solver_rlx" localSheetId="3" hidden="1">2</definedName>
    <definedName name="solver_rlx" localSheetId="7" hidden="1">2</definedName>
    <definedName name="solver_rlx" localSheetId="10" hidden="1">2</definedName>
    <definedName name="solver_rsd" localSheetId="3" hidden="1">0</definedName>
    <definedName name="solver_rsd" localSheetId="7" hidden="1">0</definedName>
    <definedName name="solver_rsd" localSheetId="10" hidden="1">0</definedName>
    <definedName name="solver_scl" localSheetId="3" hidden="1">1</definedName>
    <definedName name="solver_scl" localSheetId="7" hidden="1">1</definedName>
    <definedName name="solver_scl" localSheetId="10" hidden="1">1</definedName>
    <definedName name="solver_sho" localSheetId="3" hidden="1">2</definedName>
    <definedName name="solver_sho" localSheetId="7" hidden="1">2</definedName>
    <definedName name="solver_sho" localSheetId="10" hidden="1">2</definedName>
    <definedName name="solver_ssz" localSheetId="3" hidden="1">100</definedName>
    <definedName name="solver_ssz" localSheetId="7" hidden="1">100</definedName>
    <definedName name="solver_ssz" localSheetId="10" hidden="1">100</definedName>
    <definedName name="solver_tim" localSheetId="3" hidden="1">2147483647</definedName>
    <definedName name="solver_tim" localSheetId="7" hidden="1">2147483647</definedName>
    <definedName name="solver_tim" localSheetId="10" hidden="1">2147483647</definedName>
    <definedName name="solver_tol" localSheetId="3" hidden="1">0.01</definedName>
    <definedName name="solver_tol" localSheetId="7" hidden="1">0.01</definedName>
    <definedName name="solver_tol" localSheetId="10" hidden="1">0.01</definedName>
    <definedName name="solver_typ" localSheetId="3" hidden="1">2</definedName>
    <definedName name="solver_typ" localSheetId="7" hidden="1">2</definedName>
    <definedName name="solver_typ" localSheetId="10" hidden="1">1</definedName>
    <definedName name="solver_val" localSheetId="3" hidden="1">0</definedName>
    <definedName name="solver_val" localSheetId="7" hidden="1">0</definedName>
    <definedName name="solver_val" localSheetId="10" hidden="1">0</definedName>
    <definedName name="solver_ver" localSheetId="3" hidden="1">2</definedName>
    <definedName name="solver_ver" localSheetId="7" hidden="1">2</definedName>
    <definedName name="solver_ver" localSheetId="10" hidden="1">2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4" l="1"/>
  <c r="M6" i="14"/>
  <c r="M7" i="14"/>
  <c r="J8" i="14"/>
  <c r="K8" i="14"/>
  <c r="L8" i="14"/>
  <c r="O14" i="14"/>
  <c r="O15" i="14"/>
  <c r="O16" i="14"/>
  <c r="J17" i="14"/>
  <c r="K17" i="14"/>
  <c r="L17" i="14"/>
  <c r="M17" i="14"/>
  <c r="N17" i="14"/>
  <c r="I21" i="14"/>
  <c r="I22" i="14"/>
  <c r="J17" i="10"/>
  <c r="C19" i="10" s="1"/>
  <c r="J18" i="10"/>
  <c r="B19" i="10"/>
  <c r="E19" i="10"/>
  <c r="F19" i="10"/>
  <c r="G19" i="10"/>
  <c r="H19" i="10"/>
  <c r="I19" i="10"/>
  <c r="F25" i="10"/>
  <c r="L25" i="10"/>
  <c r="M25" i="10"/>
  <c r="O25" i="10" a="1"/>
  <c r="O25" i="10" s="1"/>
  <c r="F26" i="10"/>
  <c r="L26" i="10"/>
  <c r="M26" i="10"/>
  <c r="O26" i="10"/>
  <c r="F27" i="10"/>
  <c r="L27" i="10"/>
  <c r="M27" i="10"/>
  <c r="O27" i="10"/>
  <c r="F28" i="10"/>
  <c r="L28" i="10"/>
  <c r="M28" i="10"/>
  <c r="O28" i="10"/>
  <c r="F29" i="10"/>
  <c r="L29" i="10"/>
  <c r="M29" i="10"/>
  <c r="O29" i="10"/>
  <c r="F30" i="10"/>
  <c r="L30" i="10"/>
  <c r="M30" i="10"/>
  <c r="O30" i="10"/>
  <c r="F31" i="10"/>
  <c r="L31" i="10"/>
  <c r="M31" i="10"/>
  <c r="O31" i="10"/>
  <c r="F32" i="10"/>
  <c r="L32" i="10"/>
  <c r="M32" i="10"/>
  <c r="O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N27" i="10" l="1"/>
  <c r="P27" i="10" s="1"/>
  <c r="N26" i="10"/>
  <c r="P26" i="10" s="1"/>
  <c r="N32" i="10"/>
  <c r="P32" i="10" s="1"/>
  <c r="N31" i="10"/>
  <c r="P31" i="10" s="1"/>
  <c r="I25" i="10"/>
  <c r="N29" i="10"/>
  <c r="P29" i="10" s="1"/>
  <c r="N25" i="10"/>
  <c r="P25" i="10" s="1"/>
  <c r="N30" i="10"/>
  <c r="P30" i="10" s="1"/>
  <c r="N28" i="10"/>
  <c r="P28" i="10" s="1"/>
  <c r="D19" i="10"/>
  <c r="R25" i="10" s="1" a="1"/>
  <c r="F10" i="1"/>
  <c r="E10" i="1"/>
  <c r="R28" i="10" l="1"/>
  <c r="R30" i="10"/>
  <c r="R32" i="10"/>
  <c r="R25" i="10"/>
  <c r="R29" i="10"/>
  <c r="R26" i="10"/>
  <c r="R27" i="10"/>
  <c r="R31" i="10"/>
  <c r="D10" i="1" l="1"/>
  <c r="C10" i="1"/>
  <c r="B8" i="1"/>
  <c r="B11" i="1" l="1"/>
  <c r="C8" i="1" s="1"/>
  <c r="C11" i="1" l="1"/>
  <c r="D8" i="1" l="1"/>
  <c r="D11" i="1" s="1"/>
  <c r="E8" i="1" s="1"/>
  <c r="E11" i="1" l="1"/>
  <c r="F8" i="1" l="1"/>
  <c r="F11" i="1" s="1"/>
</calcChain>
</file>

<file path=xl/sharedStrings.xml><?xml version="1.0" encoding="utf-8"?>
<sst xmlns="http://schemas.openxmlformats.org/spreadsheetml/2006/main" count="1161" uniqueCount="323">
  <si>
    <t>Long-Loan</t>
  </si>
  <si>
    <t>Short-Loan</t>
  </si>
  <si>
    <t>Time</t>
  </si>
  <si>
    <t>Jan.1st</t>
  </si>
  <si>
    <t>Feb.1st</t>
  </si>
  <si>
    <t>May.1st</t>
  </si>
  <si>
    <t>Mar.1st</t>
  </si>
  <si>
    <t>Apr.1st</t>
  </si>
  <si>
    <t>Investment</t>
  </si>
  <si>
    <t>rate</t>
  </si>
  <si>
    <t>Total</t>
  </si>
  <si>
    <t>Cash in hand</t>
  </si>
  <si>
    <t>Cash flow</t>
  </si>
  <si>
    <t>Extra</t>
  </si>
  <si>
    <t>Microsoft Excel 16.53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</si>
  <si>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</si>
  <si>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</si>
  <si>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</si>
  <si>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</si>
  <si>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</si>
  <si>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</si>
  <si>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</si>
  <si>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</si>
  <si>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</si>
  <si>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</si>
  <si>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</si>
  <si>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</si>
  <si>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</si>
  <si>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</si>
  <si>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</si>
  <si>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</si>
  <si>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</si>
  <si>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</si>
  <si>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Total May.1st</t>
  </si>
  <si>
    <t>Long-Loan Jan.1st</t>
  </si>
  <si>
    <t>Contin</t>
  </si>
  <si>
    <t>$B$11</t>
  </si>
  <si>
    <t>Short-Loan Jan.1st</t>
  </si>
  <si>
    <t>$C$11</t>
  </si>
  <si>
    <t>Short-Loan Feb.1st</t>
  </si>
  <si>
    <t>$D$11</t>
  </si>
  <si>
    <t>Short-Loan Mar.1st</t>
  </si>
  <si>
    <t>$E$11</t>
  </si>
  <si>
    <t>Short-Loan Apr.1st</t>
  </si>
  <si>
    <t>Investment Jan.1st</t>
  </si>
  <si>
    <t>Investment Feb.1st</t>
  </si>
  <si>
    <t>Investment Mar.1st</t>
  </si>
  <si>
    <t>Investment Apr.1st</t>
  </si>
  <si>
    <t>Total Jan.1st</t>
  </si>
  <si>
    <t>Binding</t>
  </si>
  <si>
    <t>Total Feb.1st</t>
  </si>
  <si>
    <t>Total Mar.1st</t>
  </si>
  <si>
    <t>Total Apr.1st</t>
  </si>
  <si>
    <t>Not Binding</t>
  </si>
  <si>
    <t>Microsoft Excel 16.53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</si>
  <si>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</si>
  <si>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</si>
  <si>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</si>
  <si>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</si>
  <si>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</si>
  <si>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</si>
  <si>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</si>
  <si>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</si>
  <si>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</si>
  <si>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</si>
  <si>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</si>
  <si>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</si>
  <si>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</si>
  <si>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16.53 Limits Report</t>
  </si>
  <si>
    <t>Variable</t>
  </si>
  <si>
    <t>Lower</t>
  </si>
  <si>
    <t>Limit</t>
  </si>
  <si>
    <t>Result</t>
  </si>
  <si>
    <t>Upper</t>
  </si>
  <si>
    <t>&gt;=</t>
  </si>
  <si>
    <t>Cash flows And Decisions</t>
  </si>
  <si>
    <t>3.8 Cash Planning</t>
  </si>
  <si>
    <t>=</t>
  </si>
  <si>
    <t>Total=</t>
  </si>
  <si>
    <t>Target</t>
  </si>
  <si>
    <t>Previous</t>
  </si>
  <si>
    <t>Change</t>
  </si>
  <si>
    <t>Out</t>
  </si>
  <si>
    <t>In</t>
  </si>
  <si>
    <t>Outlet</t>
  </si>
  <si>
    <t>Total Cost</t>
  </si>
  <si>
    <t>Number</t>
  </si>
  <si>
    <t>Unit Cost</t>
  </si>
  <si>
    <t>To</t>
  </si>
  <si>
    <t>From</t>
  </si>
  <si>
    <t>Routes</t>
  </si>
  <si>
    <t>Target Cars</t>
  </si>
  <si>
    <t>Percentage</t>
  </si>
  <si>
    <t>Cars</t>
  </si>
  <si>
    <t>—</t>
  </si>
  <si>
    <t>From 
Outlet</t>
  </si>
  <si>
    <t>To Outlet</t>
  </si>
  <si>
    <t>Worksheet: [3.8.xlsx]3.5</t>
  </si>
  <si>
    <t>Report Created: 2021/10/1 5:36:24 PM</t>
  </si>
  <si>
    <t>Solution Time: 5580.403 Seconds.</t>
  </si>
  <si>
    <t>Iterations: 15 Subproblems: 0</t>
  </si>
  <si>
    <t>Objective Cell (Min)</t>
  </si>
  <si>
    <t>$I$25</t>
  </si>
  <si>
    <t>Total= Objective</t>
  </si>
  <si>
    <t>$E$25</t>
  </si>
  <si>
    <t>$E$26</t>
  </si>
  <si>
    <t>$E$27</t>
  </si>
  <si>
    <t>$E$28</t>
  </si>
  <si>
    <t>$E$29</t>
  </si>
  <si>
    <t>$E$30</t>
  </si>
  <si>
    <t>$E$31</t>
  </si>
  <si>
    <t>$E$32</t>
  </si>
  <si>
    <t>$E$33</t>
  </si>
  <si>
    <t>$E$34</t>
  </si>
  <si>
    <t>$E$35</t>
  </si>
  <si>
    <t>$E$36</t>
  </si>
  <si>
    <t>$E$37</t>
  </si>
  <si>
    <t>$E$38</t>
  </si>
  <si>
    <t>$E$39</t>
  </si>
  <si>
    <t>$E$40</t>
  </si>
  <si>
    <t>$E$41</t>
  </si>
  <si>
    <t>$E$42</t>
  </si>
  <si>
    <t>$E$43</t>
  </si>
  <si>
    <t>$E$44</t>
  </si>
  <si>
    <t>$E$45</t>
  </si>
  <si>
    <t>$E$46</t>
  </si>
  <si>
    <t>$E$47</t>
  </si>
  <si>
    <t>$E$48</t>
  </si>
  <si>
    <t>$E$49</t>
  </si>
  <si>
    <t>$E$50</t>
  </si>
  <si>
    <t>$E$51</t>
  </si>
  <si>
    <t>$E$52</t>
  </si>
  <si>
    <t>$E$53</t>
  </si>
  <si>
    <t>$E$54</t>
  </si>
  <si>
    <t>$E$55</t>
  </si>
  <si>
    <t>$E$56</t>
  </si>
  <si>
    <t>$E$57</t>
  </si>
  <si>
    <t>$E$58</t>
  </si>
  <si>
    <t>$E$59</t>
  </si>
  <si>
    <t>$E$60</t>
  </si>
  <si>
    <t>$E$61</t>
  </si>
  <si>
    <t>$E$62</t>
  </si>
  <si>
    <t>$E$63</t>
  </si>
  <si>
    <t>$E$64</t>
  </si>
  <si>
    <t>$E$65</t>
  </si>
  <si>
    <t>$E$66</t>
  </si>
  <si>
    <t>$E$67</t>
  </si>
  <si>
    <t>$E$68</t>
  </si>
  <si>
    <t>$E$69</t>
  </si>
  <si>
    <t>$E$70</t>
  </si>
  <si>
    <t>$E$71</t>
  </si>
  <si>
    <t>$E$72</t>
  </si>
  <si>
    <t>$E$73</t>
  </si>
  <si>
    <t>$E$74</t>
  </si>
  <si>
    <t>$E$75</t>
  </si>
  <si>
    <t>$E$76</t>
  </si>
  <si>
    <t>$E$77</t>
  </si>
  <si>
    <t>$E$78</t>
  </si>
  <si>
    <t>$E$79</t>
  </si>
  <si>
    <t>$E$80</t>
  </si>
  <si>
    <t>$E$81</t>
  </si>
  <si>
    <t>$E$82</t>
  </si>
  <si>
    <t>$E$83</t>
  </si>
  <si>
    <t>$E$84</t>
  </si>
  <si>
    <t>$E$85</t>
  </si>
  <si>
    <t>$E$86</t>
  </si>
  <si>
    <t>$E$87</t>
  </si>
  <si>
    <t>$E$88</t>
  </si>
  <si>
    <t>$P$25</t>
  </si>
  <si>
    <t>Total= Total</t>
  </si>
  <si>
    <t>$P$25=$R$25</t>
  </si>
  <si>
    <t>$P$26</t>
  </si>
  <si>
    <t>$P$26=$R$26</t>
  </si>
  <si>
    <t>$P$27</t>
  </si>
  <si>
    <t>$P$27=$R$27</t>
  </si>
  <si>
    <t>$P$28</t>
  </si>
  <si>
    <t>$P$28=$R$28</t>
  </si>
  <si>
    <t>$P$29</t>
  </si>
  <si>
    <t>$P$29=$R$29</t>
  </si>
  <si>
    <t>$P$30</t>
  </si>
  <si>
    <t>$P$30=$R$30</t>
  </si>
  <si>
    <t>$P$31</t>
  </si>
  <si>
    <t>$P$31=$R$31</t>
  </si>
  <si>
    <t>$P$32</t>
  </si>
  <si>
    <t>$P$32=$R$32</t>
  </si>
  <si>
    <t>Report Created: 2021/10/1 5:36:26 PM</t>
  </si>
  <si>
    <t>Report Created: 2021/10/1 5:36:28 PM</t>
  </si>
  <si>
    <t>Pump A</t>
  </si>
  <si>
    <t>Received</t>
  </si>
  <si>
    <t>Requirements</t>
  </si>
  <si>
    <t>Pump C</t>
  </si>
  <si>
    <t>Pump B</t>
  </si>
  <si>
    <t>Sent</t>
  </si>
  <si>
    <t>R5</t>
  </si>
  <si>
    <t>R4</t>
  </si>
  <si>
    <t>R3</t>
  </si>
  <si>
    <t>R2</t>
  </si>
  <si>
    <t>R1</t>
  </si>
  <si>
    <t>Capacity</t>
  </si>
  <si>
    <t>Well 3</t>
  </si>
  <si>
    <t>Well 2</t>
  </si>
  <si>
    <t>Well 1</t>
  </si>
  <si>
    <t>Decision Variables</t>
  </si>
  <si>
    <t>Input Data</t>
  </si>
  <si>
    <t>Worksheet: [3.8.xlsx]3.7</t>
  </si>
  <si>
    <t>Report Created: 2021/10/1 5:38:15 PM</t>
  </si>
  <si>
    <t>Solution Time: 5234.563 Seconds.</t>
  </si>
  <si>
    <t>Iterations: 22 Subproblems: 0</t>
  </si>
  <si>
    <t>$I$21</t>
  </si>
  <si>
    <t>$J$14</t>
  </si>
  <si>
    <t>Pump A R1</t>
  </si>
  <si>
    <t>$K$14</t>
  </si>
  <si>
    <t>Pump A R2</t>
  </si>
  <si>
    <t>$L$14</t>
  </si>
  <si>
    <t>Pump A R3</t>
  </si>
  <si>
    <t>$M$14</t>
  </si>
  <si>
    <t>Pump A R4</t>
  </si>
  <si>
    <t>$N$14</t>
  </si>
  <si>
    <t>Pump A R5</t>
  </si>
  <si>
    <t>$J$15</t>
  </si>
  <si>
    <t>Pump B R1</t>
  </si>
  <si>
    <t>$K$15</t>
  </si>
  <si>
    <t>Pump B R2</t>
  </si>
  <si>
    <t>$L$15</t>
  </si>
  <si>
    <t>Pump B R3</t>
  </si>
  <si>
    <t>$M$15</t>
  </si>
  <si>
    <t>Pump B R4</t>
  </si>
  <si>
    <t>$N$15</t>
  </si>
  <si>
    <t>Pump B R5</t>
  </si>
  <si>
    <t>$J$16</t>
  </si>
  <si>
    <t>Pump C R1</t>
  </si>
  <si>
    <t>$K$16</t>
  </si>
  <si>
    <t>Pump C R2</t>
  </si>
  <si>
    <t>$L$16</t>
  </si>
  <si>
    <t>Pump C R3</t>
  </si>
  <si>
    <t>$M$16</t>
  </si>
  <si>
    <t>Pump C R4</t>
  </si>
  <si>
    <t>$N$16</t>
  </si>
  <si>
    <t>Pump C R5</t>
  </si>
  <si>
    <t>$J$5</t>
  </si>
  <si>
    <t>Pump A Well 1</t>
  </si>
  <si>
    <t>$K$5</t>
  </si>
  <si>
    <t>Pump A Well 2</t>
  </si>
  <si>
    <t>$L$5</t>
  </si>
  <si>
    <t>Pump A Well 3</t>
  </si>
  <si>
    <t>$J$6</t>
  </si>
  <si>
    <t>Pump B Well 1</t>
  </si>
  <si>
    <t>$K$6</t>
  </si>
  <si>
    <t>Pump B Well 2</t>
  </si>
  <si>
    <t>$L$6</t>
  </si>
  <si>
    <t>Pump B Well 3</t>
  </si>
  <si>
    <t>$J$7</t>
  </si>
  <si>
    <t>Pump C Well 1</t>
  </si>
  <si>
    <t>$K$7</t>
  </si>
  <si>
    <t>Pump C Well 2</t>
  </si>
  <si>
    <t>$L$7</t>
  </si>
  <si>
    <t>Pump C Well 3</t>
  </si>
  <si>
    <t>$C$17</t>
  </si>
  <si>
    <t>Requirements R1</t>
  </si>
  <si>
    <t>$C$17=$J$17</t>
  </si>
  <si>
    <t>$D$17</t>
  </si>
  <si>
    <t>Requirements R2</t>
  </si>
  <si>
    <t>$D$17=$K$17</t>
  </si>
  <si>
    <t>$E$17</t>
  </si>
  <si>
    <t>Requirements R3</t>
  </si>
  <si>
    <t>$E$17=$L$17</t>
  </si>
  <si>
    <t>$F$17</t>
  </si>
  <si>
    <t>Requirements R4</t>
  </si>
  <si>
    <t>$F$17=$M$17</t>
  </si>
  <si>
    <t>$G$17</t>
  </si>
  <si>
    <t>Requirements R5</t>
  </si>
  <si>
    <t>$G$17=$N$17</t>
  </si>
  <si>
    <t>$J$8</t>
  </si>
  <si>
    <t>Sent Well 1</t>
  </si>
  <si>
    <t>$J$8&lt;=$C$8</t>
  </si>
  <si>
    <t>$K$8</t>
  </si>
  <si>
    <t>Sent Well 2</t>
  </si>
  <si>
    <t>$K$8&lt;=$D$8</t>
  </si>
  <si>
    <t>$L$8</t>
  </si>
  <si>
    <t>Sent Well 3</t>
  </si>
  <si>
    <t>$L$8&lt;=$E$8</t>
  </si>
  <si>
    <t>$O$14</t>
  </si>
  <si>
    <t>Pump A Sent</t>
  </si>
  <si>
    <t>$O$14=$M$5</t>
  </si>
  <si>
    <t>$O$15</t>
  </si>
  <si>
    <t>Pump B Sent</t>
  </si>
  <si>
    <t>$O$15=$M$6</t>
  </si>
  <si>
    <t>$O$16</t>
  </si>
  <si>
    <t>Pump C Sent</t>
  </si>
  <si>
    <t>$O$16=$M$7</t>
  </si>
  <si>
    <t>Report Created: 2021/10/1 5:38:16 PM</t>
  </si>
  <si>
    <t>Report Created: 2021/10/1 5:38:17 PM</t>
  </si>
  <si>
    <t>Worksheet: [3.8.xlsx]3.8</t>
  </si>
  <si>
    <t>Iterations: 5 Subproblems: 0</t>
  </si>
  <si>
    <t>$F$11</t>
  </si>
  <si>
    <t>$B$5</t>
  </si>
  <si>
    <t>$B$6</t>
  </si>
  <si>
    <t>$C$6</t>
  </si>
  <si>
    <t>$D$6</t>
  </si>
  <si>
    <t>$E$6</t>
  </si>
  <si>
    <t>$B$7</t>
  </si>
  <si>
    <t>$C$7</t>
  </si>
  <si>
    <t>$D$7</t>
  </si>
  <si>
    <t>$E$7</t>
  </si>
  <si>
    <t>$B$11&gt;=0</t>
  </si>
  <si>
    <t>$C$11&gt;=0</t>
  </si>
  <si>
    <t>$D$11&gt;=0</t>
  </si>
  <si>
    <t>$E$11&gt;=0</t>
  </si>
  <si>
    <t>$F$11&gt;=0</t>
  </si>
  <si>
    <t>$B$5&lt;=$H$5</t>
  </si>
  <si>
    <t>$B$6&lt;=$H$6</t>
  </si>
  <si>
    <t>$C$6&lt;=$H$6</t>
  </si>
  <si>
    <t>$D$6&lt;=$H$6</t>
  </si>
  <si>
    <t>$E$6&lt;=$H$6</t>
  </si>
  <si>
    <t>Report Created: 2021/10/1 5:39:20 PM</t>
  </si>
  <si>
    <t>Solution Time: 456.375 Seconds.</t>
  </si>
  <si>
    <t>3.7 Distributing Oil(Transshipment)</t>
  </si>
  <si>
    <t>A</t>
  </si>
  <si>
    <t>B</t>
  </si>
  <si>
    <t>C</t>
  </si>
  <si>
    <t>%</t>
  </si>
  <si>
    <t>3.5 Repositioning Supply</t>
  </si>
  <si>
    <t>Unit: 1000$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</si>
</sst>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¥&quot;* #,##0.00_);_(&quot;¥&quot;* \(#,##0.00\);_(&quot;¥&quot;* &quot;-&quot;??_);_(@_)"/>
    <numFmt numFmtId="168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5" fillId="0" borderId="0"/>
    <xf numFmtId="168" fontId="5" fillId="0" borderId="0" applyFont="0" applyFill="0" applyBorder="0" applyAlignment="0" applyProtection="0"/>
  </cellStyleXfs>
  <cellXfs count="46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2" fontId="0" fillId="0" borderId="4" xfId="0" applyNumberFormat="1" applyFill="1" applyBorder="1" applyAlignment="1"/>
    <xf numFmtId="2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0" fontId="4" fillId="0" borderId="0" xfId="0" applyFont="1"/>
    <xf numFmtId="0" fontId="0" fillId="0" borderId="0" xfId="0" applyAlignment="1">
      <alignment textRotation="255"/>
    </xf>
    <xf numFmtId="0" fontId="0" fillId="0" borderId="0" xfId="0" applyAlignment="1">
      <alignment textRotation="255"/>
    </xf>
    <xf numFmtId="0" fontId="0" fillId="0" borderId="0" xfId="0" applyAlignment="1">
      <alignment textRotation="255" wrapText="1"/>
    </xf>
    <xf numFmtId="0" fontId="0" fillId="0" borderId="0" xfId="0"/>
    <xf numFmtId="0" fontId="2" fillId="0" borderId="0" xfId="0" applyFo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5" fillId="0" borderId="0" xfId="1"/>
    <xf numFmtId="1" fontId="5" fillId="0" borderId="0" xfId="1" applyNumberFormat="1"/>
    <xf numFmtId="0" fontId="2" fillId="0" borderId="0" xfId="1" applyFont="1"/>
    <xf numFmtId="1" fontId="5" fillId="2" borderId="0" xfId="1" applyNumberFormat="1" applyFill="1"/>
    <xf numFmtId="2" fontId="5" fillId="0" borderId="0" xfId="1" applyNumberFormat="1"/>
    <xf numFmtId="0" fontId="6" fillId="0" borderId="0" xfId="1" applyFont="1"/>
    <xf numFmtId="44" fontId="0" fillId="0" borderId="4" xfId="0" applyNumberFormat="1" applyFill="1" applyBorder="1" applyAlignment="1"/>
    <xf numFmtId="1" fontId="0" fillId="0" borderId="5" xfId="0" applyNumberFormat="1" applyFill="1" applyBorder="1" applyAlignment="1"/>
    <xf numFmtId="1" fontId="0" fillId="0" borderId="4" xfId="0" applyNumberFormat="1" applyFill="1" applyBorder="1" applyAlignment="1"/>
    <xf numFmtId="44" fontId="0" fillId="0" borderId="5" xfId="0" applyNumberFormat="1" applyFill="1" applyBorder="1" applyAlignment="1"/>
    <xf numFmtId="0" fontId="2" fillId="2" borderId="0" xfId="1" applyFont="1" applyFill="1"/>
    <xf numFmtId="0" fontId="5" fillId="4" borderId="0" xfId="1" applyFill="1"/>
    <xf numFmtId="1" fontId="5" fillId="4" borderId="0" xfId="1" applyNumberFormat="1" applyFill="1"/>
    <xf numFmtId="0" fontId="2" fillId="5" borderId="0" xfId="1" applyFont="1" applyFill="1"/>
    <xf numFmtId="0" fontId="5" fillId="6" borderId="0" xfId="1" applyFill="1"/>
    <xf numFmtId="1" fontId="5" fillId="6" borderId="0" xfId="1" applyNumberFormat="1" applyFill="1"/>
    <xf numFmtId="168" fontId="0" fillId="3" borderId="0" xfId="2" applyFont="1" applyFill="1"/>
    <xf numFmtId="0" fontId="5" fillId="0" borderId="0" xfId="1" applyAlignment="1">
      <alignment horizontal="center"/>
    </xf>
    <xf numFmtId="0" fontId="5" fillId="4" borderId="0" xfId="1" applyFill="1" applyAlignment="1">
      <alignment horizontal="center"/>
    </xf>
    <xf numFmtId="0" fontId="0" fillId="2" borderId="0" xfId="0" applyFill="1"/>
    <xf numFmtId="0" fontId="0" fillId="3" borderId="0" xfId="0" applyFill="1"/>
    <xf numFmtId="0" fontId="7" fillId="0" borderId="0" xfId="1" applyFont="1"/>
    <xf numFmtId="0" fontId="8" fillId="0" borderId="0" xfId="0" applyFont="1"/>
  </cellXfs>
  <cellStyles count="3">
    <cellStyle name="Currency 2" xfId="2" xr:uid="{F680BD3A-7D06-DA47-A30E-CBE5C2AF99A5}"/>
    <cellStyle name="Normal" xfId="0" builtinId="0"/>
    <cellStyle name="Normal 2" xfId="1" xr:uid="{DD7DE991-DBB1-EA40-9A8F-9E41BD65AE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972E-02E4-8140-AA43-B1869D796D35}">
  <dimension ref="A1:G96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14.5" bestFit="1" customWidth="1"/>
    <col min="4" max="4" width="12.83203125" bestFit="1" customWidth="1"/>
    <col min="5" max="5" width="12.33203125" bestFit="1" customWidth="1"/>
    <col min="6" max="6" width="7.33203125" bestFit="1" customWidth="1"/>
    <col min="7" max="7" width="5.5" bestFit="1" customWidth="1"/>
  </cols>
  <sheetData>
    <row r="1" spans="1:5" x14ac:dyDescent="0.2">
      <c r="A1" s="5" t="s">
        <v>14</v>
      </c>
    </row>
    <row r="2" spans="1:5" x14ac:dyDescent="0.2">
      <c r="A2" s="5" t="s">
        <v>97</v>
      </c>
    </row>
    <row r="3" spans="1:5" x14ac:dyDescent="0.2">
      <c r="A3" s="5" t="s">
        <v>98</v>
      </c>
    </row>
    <row r="4" spans="1:5" x14ac:dyDescent="0.2">
      <c r="A4" s="5" t="s">
        <v>15</v>
      </c>
    </row>
    <row r="5" spans="1:5" x14ac:dyDescent="0.2">
      <c r="A5" s="5" t="s">
        <v>16</v>
      </c>
    </row>
    <row r="6" spans="1:5" x14ac:dyDescent="0.2">
      <c r="A6" s="5"/>
      <c r="B6" t="s">
        <v>17</v>
      </c>
    </row>
    <row r="7" spans="1:5" x14ac:dyDescent="0.2">
      <c r="A7" s="5"/>
      <c r="B7" t="s">
        <v>99</v>
      </c>
    </row>
    <row r="8" spans="1:5" x14ac:dyDescent="0.2">
      <c r="A8" s="5"/>
      <c r="B8" t="s">
        <v>100</v>
      </c>
    </row>
    <row r="9" spans="1:5" x14ac:dyDescent="0.2">
      <c r="A9" s="5" t="s">
        <v>18</v>
      </c>
    </row>
    <row r="10" spans="1:5" x14ac:dyDescent="0.2">
      <c r="B10" t="s">
        <v>19</v>
      </c>
    </row>
    <row r="11" spans="1:5" x14ac:dyDescent="0.2">
      <c r="B11" t="s">
        <v>20</v>
      </c>
    </row>
    <row r="14" spans="1:5" ht="17" thickBot="1" x14ac:dyDescent="0.25">
      <c r="A14" t="s">
        <v>101</v>
      </c>
    </row>
    <row r="15" spans="1:5" ht="17" thickBot="1" x14ac:dyDescent="0.25">
      <c r="B15" s="7" t="s">
        <v>22</v>
      </c>
      <c r="C15" s="7" t="s">
        <v>23</v>
      </c>
      <c r="D15" s="7" t="s">
        <v>24</v>
      </c>
      <c r="E15" s="7" t="s">
        <v>25</v>
      </c>
    </row>
    <row r="16" spans="1:5" ht="17" thickBot="1" x14ac:dyDescent="0.25">
      <c r="B16" s="6" t="s">
        <v>102</v>
      </c>
      <c r="C16" s="6" t="s">
        <v>103</v>
      </c>
      <c r="D16" s="21">
        <v>160</v>
      </c>
      <c r="E16" s="21">
        <v>160</v>
      </c>
    </row>
    <row r="19" spans="1:6" ht="17" thickBot="1" x14ac:dyDescent="0.25">
      <c r="A19" t="s">
        <v>26</v>
      </c>
    </row>
    <row r="20" spans="1:6" ht="17" thickBot="1" x14ac:dyDescent="0.25"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27</v>
      </c>
    </row>
    <row r="21" spans="1:6" x14ac:dyDescent="0.2">
      <c r="B21" s="8" t="s">
        <v>104</v>
      </c>
      <c r="C21" s="8" t="s">
        <v>86</v>
      </c>
      <c r="D21" s="22">
        <v>0</v>
      </c>
      <c r="E21" s="22">
        <v>0</v>
      </c>
      <c r="F21" s="8" t="s">
        <v>35</v>
      </c>
    </row>
    <row r="22" spans="1:6" x14ac:dyDescent="0.2">
      <c r="B22" s="8" t="s">
        <v>105</v>
      </c>
      <c r="C22" s="8" t="s">
        <v>86</v>
      </c>
      <c r="D22" s="22">
        <v>0</v>
      </c>
      <c r="E22" s="22">
        <v>0</v>
      </c>
      <c r="F22" s="8" t="s">
        <v>35</v>
      </c>
    </row>
    <row r="23" spans="1:6" x14ac:dyDescent="0.2">
      <c r="B23" s="8" t="s">
        <v>106</v>
      </c>
      <c r="C23" s="8" t="s">
        <v>86</v>
      </c>
      <c r="D23" s="22">
        <v>0</v>
      </c>
      <c r="E23" s="22">
        <v>0</v>
      </c>
      <c r="F23" s="8" t="s">
        <v>35</v>
      </c>
    </row>
    <row r="24" spans="1:6" x14ac:dyDescent="0.2">
      <c r="B24" s="8" t="s">
        <v>107</v>
      </c>
      <c r="C24" s="8" t="s">
        <v>86</v>
      </c>
      <c r="D24" s="22">
        <v>0</v>
      </c>
      <c r="E24" s="22">
        <v>0</v>
      </c>
      <c r="F24" s="8" t="s">
        <v>35</v>
      </c>
    </row>
    <row r="25" spans="1:6" x14ac:dyDescent="0.2">
      <c r="B25" s="8" t="s">
        <v>108</v>
      </c>
      <c r="C25" s="8" t="s">
        <v>86</v>
      </c>
      <c r="D25" s="22">
        <v>0</v>
      </c>
      <c r="E25" s="22">
        <v>0</v>
      </c>
      <c r="F25" s="8" t="s">
        <v>35</v>
      </c>
    </row>
    <row r="26" spans="1:6" x14ac:dyDescent="0.2">
      <c r="B26" s="8" t="s">
        <v>109</v>
      </c>
      <c r="C26" s="8" t="s">
        <v>86</v>
      </c>
      <c r="D26" s="22">
        <v>0</v>
      </c>
      <c r="E26" s="22">
        <v>0</v>
      </c>
      <c r="F26" s="8" t="s">
        <v>35</v>
      </c>
    </row>
    <row r="27" spans="1:6" x14ac:dyDescent="0.2">
      <c r="B27" s="8" t="s">
        <v>110</v>
      </c>
      <c r="C27" s="8" t="s">
        <v>86</v>
      </c>
      <c r="D27" s="22">
        <v>0</v>
      </c>
      <c r="E27" s="22">
        <v>0</v>
      </c>
      <c r="F27" s="8" t="s">
        <v>35</v>
      </c>
    </row>
    <row r="28" spans="1:6" x14ac:dyDescent="0.2">
      <c r="B28" s="8" t="s">
        <v>111</v>
      </c>
      <c r="C28" s="8" t="s">
        <v>86</v>
      </c>
      <c r="D28" s="22">
        <v>0</v>
      </c>
      <c r="E28" s="22">
        <v>0</v>
      </c>
      <c r="F28" s="8" t="s">
        <v>35</v>
      </c>
    </row>
    <row r="29" spans="1:6" x14ac:dyDescent="0.2">
      <c r="B29" s="8" t="s">
        <v>112</v>
      </c>
      <c r="C29" s="8" t="s">
        <v>86</v>
      </c>
      <c r="D29" s="22">
        <v>0</v>
      </c>
      <c r="E29" s="22">
        <v>0</v>
      </c>
      <c r="F29" s="8" t="s">
        <v>35</v>
      </c>
    </row>
    <row r="30" spans="1:6" x14ac:dyDescent="0.2">
      <c r="B30" s="8" t="s">
        <v>113</v>
      </c>
      <c r="C30" s="8" t="s">
        <v>86</v>
      </c>
      <c r="D30" s="22">
        <v>0</v>
      </c>
      <c r="E30" s="22">
        <v>0</v>
      </c>
      <c r="F30" s="8" t="s">
        <v>35</v>
      </c>
    </row>
    <row r="31" spans="1:6" x14ac:dyDescent="0.2">
      <c r="B31" s="8" t="s">
        <v>114</v>
      </c>
      <c r="C31" s="8" t="s">
        <v>86</v>
      </c>
      <c r="D31" s="22">
        <v>3</v>
      </c>
      <c r="E31" s="22">
        <v>3</v>
      </c>
      <c r="F31" s="8" t="s">
        <v>35</v>
      </c>
    </row>
    <row r="32" spans="1:6" x14ac:dyDescent="0.2">
      <c r="B32" s="8" t="s">
        <v>115</v>
      </c>
      <c r="C32" s="8" t="s">
        <v>86</v>
      </c>
      <c r="D32" s="22">
        <v>0</v>
      </c>
      <c r="E32" s="22">
        <v>0</v>
      </c>
      <c r="F32" s="8" t="s">
        <v>35</v>
      </c>
    </row>
    <row r="33" spans="2:6" x14ac:dyDescent="0.2">
      <c r="B33" s="8" t="s">
        <v>116</v>
      </c>
      <c r="C33" s="8" t="s">
        <v>86</v>
      </c>
      <c r="D33" s="22">
        <v>0</v>
      </c>
      <c r="E33" s="22">
        <v>0</v>
      </c>
      <c r="F33" s="8" t="s">
        <v>35</v>
      </c>
    </row>
    <row r="34" spans="2:6" x14ac:dyDescent="0.2">
      <c r="B34" s="8" t="s">
        <v>117</v>
      </c>
      <c r="C34" s="8" t="s">
        <v>86</v>
      </c>
      <c r="D34" s="22">
        <v>1</v>
      </c>
      <c r="E34" s="22">
        <v>1</v>
      </c>
      <c r="F34" s="8" t="s">
        <v>35</v>
      </c>
    </row>
    <row r="35" spans="2:6" x14ac:dyDescent="0.2">
      <c r="B35" s="8" t="s">
        <v>118</v>
      </c>
      <c r="C35" s="8" t="s">
        <v>86</v>
      </c>
      <c r="D35" s="22">
        <v>0</v>
      </c>
      <c r="E35" s="22">
        <v>0</v>
      </c>
      <c r="F35" s="8" t="s">
        <v>35</v>
      </c>
    </row>
    <row r="36" spans="2:6" x14ac:dyDescent="0.2">
      <c r="B36" s="8" t="s">
        <v>119</v>
      </c>
      <c r="C36" s="8" t="s">
        <v>86</v>
      </c>
      <c r="D36" s="22">
        <v>0</v>
      </c>
      <c r="E36" s="22">
        <v>0</v>
      </c>
      <c r="F36" s="8" t="s">
        <v>35</v>
      </c>
    </row>
    <row r="37" spans="2:6" x14ac:dyDescent="0.2">
      <c r="B37" s="8" t="s">
        <v>120</v>
      </c>
      <c r="C37" s="8" t="s">
        <v>86</v>
      </c>
      <c r="D37" s="22">
        <v>0</v>
      </c>
      <c r="E37" s="22">
        <v>0</v>
      </c>
      <c r="F37" s="8" t="s">
        <v>35</v>
      </c>
    </row>
    <row r="38" spans="2:6" x14ac:dyDescent="0.2">
      <c r="B38" s="8" t="s">
        <v>121</v>
      </c>
      <c r="C38" s="8" t="s">
        <v>86</v>
      </c>
      <c r="D38" s="22">
        <v>0</v>
      </c>
      <c r="E38" s="22">
        <v>0</v>
      </c>
      <c r="F38" s="8" t="s">
        <v>35</v>
      </c>
    </row>
    <row r="39" spans="2:6" x14ac:dyDescent="0.2">
      <c r="B39" s="8" t="s">
        <v>122</v>
      </c>
      <c r="C39" s="8" t="s">
        <v>86</v>
      </c>
      <c r="D39" s="22">
        <v>0</v>
      </c>
      <c r="E39" s="22">
        <v>0</v>
      </c>
      <c r="F39" s="8" t="s">
        <v>35</v>
      </c>
    </row>
    <row r="40" spans="2:6" x14ac:dyDescent="0.2">
      <c r="B40" s="8" t="s">
        <v>123</v>
      </c>
      <c r="C40" s="8" t="s">
        <v>86</v>
      </c>
      <c r="D40" s="22">
        <v>0</v>
      </c>
      <c r="E40" s="22">
        <v>0</v>
      </c>
      <c r="F40" s="8" t="s">
        <v>35</v>
      </c>
    </row>
    <row r="41" spans="2:6" x14ac:dyDescent="0.2">
      <c r="B41" s="8" t="s">
        <v>124</v>
      </c>
      <c r="C41" s="8" t="s">
        <v>86</v>
      </c>
      <c r="D41" s="22">
        <v>0</v>
      </c>
      <c r="E41" s="22">
        <v>0</v>
      </c>
      <c r="F41" s="8" t="s">
        <v>35</v>
      </c>
    </row>
    <row r="42" spans="2:6" x14ac:dyDescent="0.2">
      <c r="B42" s="8" t="s">
        <v>125</v>
      </c>
      <c r="C42" s="8" t="s">
        <v>86</v>
      </c>
      <c r="D42" s="22">
        <v>0</v>
      </c>
      <c r="E42" s="22">
        <v>0</v>
      </c>
      <c r="F42" s="8" t="s">
        <v>35</v>
      </c>
    </row>
    <row r="43" spans="2:6" x14ac:dyDescent="0.2">
      <c r="B43" s="8" t="s">
        <v>126</v>
      </c>
      <c r="C43" s="8" t="s">
        <v>86</v>
      </c>
      <c r="D43" s="22">
        <v>0</v>
      </c>
      <c r="E43" s="22">
        <v>0</v>
      </c>
      <c r="F43" s="8" t="s">
        <v>35</v>
      </c>
    </row>
    <row r="44" spans="2:6" x14ac:dyDescent="0.2">
      <c r="B44" s="8" t="s">
        <v>127</v>
      </c>
      <c r="C44" s="8" t="s">
        <v>86</v>
      </c>
      <c r="D44" s="22">
        <v>0</v>
      </c>
      <c r="E44" s="22">
        <v>0</v>
      </c>
      <c r="F44" s="8" t="s">
        <v>35</v>
      </c>
    </row>
    <row r="45" spans="2:6" x14ac:dyDescent="0.2">
      <c r="B45" s="8" t="s">
        <v>128</v>
      </c>
      <c r="C45" s="8" t="s">
        <v>86</v>
      </c>
      <c r="D45" s="22">
        <v>0</v>
      </c>
      <c r="E45" s="22">
        <v>0</v>
      </c>
      <c r="F45" s="8" t="s">
        <v>35</v>
      </c>
    </row>
    <row r="46" spans="2:6" x14ac:dyDescent="0.2">
      <c r="B46" s="8" t="s">
        <v>129</v>
      </c>
      <c r="C46" s="8" t="s">
        <v>86</v>
      </c>
      <c r="D46" s="22">
        <v>0</v>
      </c>
      <c r="E46" s="22">
        <v>0</v>
      </c>
      <c r="F46" s="8" t="s">
        <v>35</v>
      </c>
    </row>
    <row r="47" spans="2:6" x14ac:dyDescent="0.2">
      <c r="B47" s="8" t="s">
        <v>130</v>
      </c>
      <c r="C47" s="8" t="s">
        <v>86</v>
      </c>
      <c r="D47" s="22">
        <v>0</v>
      </c>
      <c r="E47" s="22">
        <v>0</v>
      </c>
      <c r="F47" s="8" t="s">
        <v>35</v>
      </c>
    </row>
    <row r="48" spans="2:6" x14ac:dyDescent="0.2">
      <c r="B48" s="8" t="s">
        <v>131</v>
      </c>
      <c r="C48" s="8" t="s">
        <v>86</v>
      </c>
      <c r="D48" s="22">
        <v>0</v>
      </c>
      <c r="E48" s="22">
        <v>0</v>
      </c>
      <c r="F48" s="8" t="s">
        <v>35</v>
      </c>
    </row>
    <row r="49" spans="2:6" x14ac:dyDescent="0.2">
      <c r="B49" s="8" t="s">
        <v>132</v>
      </c>
      <c r="C49" s="8" t="s">
        <v>86</v>
      </c>
      <c r="D49" s="22">
        <v>0</v>
      </c>
      <c r="E49" s="22">
        <v>0</v>
      </c>
      <c r="F49" s="8" t="s">
        <v>35</v>
      </c>
    </row>
    <row r="50" spans="2:6" x14ac:dyDescent="0.2">
      <c r="B50" s="8" t="s">
        <v>133</v>
      </c>
      <c r="C50" s="8" t="s">
        <v>86</v>
      </c>
      <c r="D50" s="22">
        <v>12</v>
      </c>
      <c r="E50" s="22">
        <v>12</v>
      </c>
      <c r="F50" s="8" t="s">
        <v>35</v>
      </c>
    </row>
    <row r="51" spans="2:6" x14ac:dyDescent="0.2">
      <c r="B51" s="8" t="s">
        <v>134</v>
      </c>
      <c r="C51" s="8" t="s">
        <v>86</v>
      </c>
      <c r="D51" s="22">
        <v>0</v>
      </c>
      <c r="E51" s="22">
        <v>0</v>
      </c>
      <c r="F51" s="8" t="s">
        <v>35</v>
      </c>
    </row>
    <row r="52" spans="2:6" x14ac:dyDescent="0.2">
      <c r="B52" s="8" t="s">
        <v>135</v>
      </c>
      <c r="C52" s="8" t="s">
        <v>86</v>
      </c>
      <c r="D52" s="22">
        <v>0</v>
      </c>
      <c r="E52" s="22">
        <v>0</v>
      </c>
      <c r="F52" s="8" t="s">
        <v>35</v>
      </c>
    </row>
    <row r="53" spans="2:6" x14ac:dyDescent="0.2">
      <c r="B53" s="8" t="s">
        <v>136</v>
      </c>
      <c r="C53" s="8" t="s">
        <v>86</v>
      </c>
      <c r="D53" s="22">
        <v>0</v>
      </c>
      <c r="E53" s="22">
        <v>0</v>
      </c>
      <c r="F53" s="8" t="s">
        <v>35</v>
      </c>
    </row>
    <row r="54" spans="2:6" x14ac:dyDescent="0.2">
      <c r="B54" s="8" t="s">
        <v>137</v>
      </c>
      <c r="C54" s="8" t="s">
        <v>86</v>
      </c>
      <c r="D54" s="22">
        <v>0</v>
      </c>
      <c r="E54" s="22">
        <v>0</v>
      </c>
      <c r="F54" s="8" t="s">
        <v>35</v>
      </c>
    </row>
    <row r="55" spans="2:6" x14ac:dyDescent="0.2">
      <c r="B55" s="8" t="s">
        <v>138</v>
      </c>
      <c r="C55" s="8" t="s">
        <v>86</v>
      </c>
      <c r="D55" s="22">
        <v>12</v>
      </c>
      <c r="E55" s="22">
        <v>12</v>
      </c>
      <c r="F55" s="8" t="s">
        <v>35</v>
      </c>
    </row>
    <row r="56" spans="2:6" x14ac:dyDescent="0.2">
      <c r="B56" s="8" t="s">
        <v>139</v>
      </c>
      <c r="C56" s="8" t="s">
        <v>86</v>
      </c>
      <c r="D56" s="22">
        <v>0</v>
      </c>
      <c r="E56" s="22">
        <v>0</v>
      </c>
      <c r="F56" s="8" t="s">
        <v>35</v>
      </c>
    </row>
    <row r="57" spans="2:6" x14ac:dyDescent="0.2">
      <c r="B57" s="8" t="s">
        <v>140</v>
      </c>
      <c r="C57" s="8" t="s">
        <v>86</v>
      </c>
      <c r="D57" s="22">
        <v>0</v>
      </c>
      <c r="E57" s="22">
        <v>0</v>
      </c>
      <c r="F57" s="8" t="s">
        <v>35</v>
      </c>
    </row>
    <row r="58" spans="2:6" x14ac:dyDescent="0.2">
      <c r="B58" s="8" t="s">
        <v>141</v>
      </c>
      <c r="C58" s="8" t="s">
        <v>86</v>
      </c>
      <c r="D58" s="22">
        <v>0</v>
      </c>
      <c r="E58" s="22">
        <v>0</v>
      </c>
      <c r="F58" s="8" t="s">
        <v>35</v>
      </c>
    </row>
    <row r="59" spans="2:6" x14ac:dyDescent="0.2">
      <c r="B59" s="8" t="s">
        <v>142</v>
      </c>
      <c r="C59" s="8" t="s">
        <v>86</v>
      </c>
      <c r="D59" s="22">
        <v>0</v>
      </c>
      <c r="E59" s="22">
        <v>0</v>
      </c>
      <c r="F59" s="8" t="s">
        <v>35</v>
      </c>
    </row>
    <row r="60" spans="2:6" x14ac:dyDescent="0.2">
      <c r="B60" s="8" t="s">
        <v>143</v>
      </c>
      <c r="C60" s="8" t="s">
        <v>86</v>
      </c>
      <c r="D60" s="22">
        <v>0</v>
      </c>
      <c r="E60" s="22">
        <v>0</v>
      </c>
      <c r="F60" s="8" t="s">
        <v>35</v>
      </c>
    </row>
    <row r="61" spans="2:6" x14ac:dyDescent="0.2">
      <c r="B61" s="8" t="s">
        <v>144</v>
      </c>
      <c r="C61" s="8" t="s">
        <v>86</v>
      </c>
      <c r="D61" s="22">
        <v>0</v>
      </c>
      <c r="E61" s="22">
        <v>0</v>
      </c>
      <c r="F61" s="8" t="s">
        <v>35</v>
      </c>
    </row>
    <row r="62" spans="2:6" x14ac:dyDescent="0.2">
      <c r="B62" s="8" t="s">
        <v>145</v>
      </c>
      <c r="C62" s="8" t="s">
        <v>86</v>
      </c>
      <c r="D62" s="22">
        <v>0</v>
      </c>
      <c r="E62" s="22">
        <v>0</v>
      </c>
      <c r="F62" s="8" t="s">
        <v>35</v>
      </c>
    </row>
    <row r="63" spans="2:6" x14ac:dyDescent="0.2">
      <c r="B63" s="8" t="s">
        <v>146</v>
      </c>
      <c r="C63" s="8" t="s">
        <v>86</v>
      </c>
      <c r="D63" s="22">
        <v>0</v>
      </c>
      <c r="E63" s="22">
        <v>0</v>
      </c>
      <c r="F63" s="8" t="s">
        <v>35</v>
      </c>
    </row>
    <row r="64" spans="2:6" x14ac:dyDescent="0.2">
      <c r="B64" s="8" t="s">
        <v>147</v>
      </c>
      <c r="C64" s="8" t="s">
        <v>86</v>
      </c>
      <c r="D64" s="22">
        <v>0</v>
      </c>
      <c r="E64" s="22">
        <v>0</v>
      </c>
      <c r="F64" s="8" t="s">
        <v>35</v>
      </c>
    </row>
    <row r="65" spans="2:6" x14ac:dyDescent="0.2">
      <c r="B65" s="8" t="s">
        <v>148</v>
      </c>
      <c r="C65" s="8" t="s">
        <v>86</v>
      </c>
      <c r="D65" s="22">
        <v>0</v>
      </c>
      <c r="E65" s="22">
        <v>0</v>
      </c>
      <c r="F65" s="8" t="s">
        <v>35</v>
      </c>
    </row>
    <row r="66" spans="2:6" x14ac:dyDescent="0.2">
      <c r="B66" s="8" t="s">
        <v>149</v>
      </c>
      <c r="C66" s="8" t="s">
        <v>86</v>
      </c>
      <c r="D66" s="22">
        <v>0</v>
      </c>
      <c r="E66" s="22">
        <v>0</v>
      </c>
      <c r="F66" s="8" t="s">
        <v>35</v>
      </c>
    </row>
    <row r="67" spans="2:6" x14ac:dyDescent="0.2">
      <c r="B67" s="8" t="s">
        <v>150</v>
      </c>
      <c r="C67" s="8" t="s">
        <v>86</v>
      </c>
      <c r="D67" s="22">
        <v>0</v>
      </c>
      <c r="E67" s="22">
        <v>0</v>
      </c>
      <c r="F67" s="8" t="s">
        <v>35</v>
      </c>
    </row>
    <row r="68" spans="2:6" x14ac:dyDescent="0.2">
      <c r="B68" s="8" t="s">
        <v>151</v>
      </c>
      <c r="C68" s="8" t="s">
        <v>86</v>
      </c>
      <c r="D68" s="22">
        <v>0</v>
      </c>
      <c r="E68" s="22">
        <v>0</v>
      </c>
      <c r="F68" s="8" t="s">
        <v>35</v>
      </c>
    </row>
    <row r="69" spans="2:6" x14ac:dyDescent="0.2">
      <c r="B69" s="8" t="s">
        <v>152</v>
      </c>
      <c r="C69" s="8" t="s">
        <v>86</v>
      </c>
      <c r="D69" s="22">
        <v>5</v>
      </c>
      <c r="E69" s="22">
        <v>5</v>
      </c>
      <c r="F69" s="8" t="s">
        <v>35</v>
      </c>
    </row>
    <row r="70" spans="2:6" x14ac:dyDescent="0.2">
      <c r="B70" s="8" t="s">
        <v>153</v>
      </c>
      <c r="C70" s="8" t="s">
        <v>86</v>
      </c>
      <c r="D70" s="22">
        <v>0</v>
      </c>
      <c r="E70" s="22">
        <v>0</v>
      </c>
      <c r="F70" s="8" t="s">
        <v>35</v>
      </c>
    </row>
    <row r="71" spans="2:6" x14ac:dyDescent="0.2">
      <c r="B71" s="8" t="s">
        <v>154</v>
      </c>
      <c r="C71" s="8" t="s">
        <v>86</v>
      </c>
      <c r="D71" s="22">
        <v>0</v>
      </c>
      <c r="E71" s="22">
        <v>0</v>
      </c>
      <c r="F71" s="8" t="s">
        <v>35</v>
      </c>
    </row>
    <row r="72" spans="2:6" x14ac:dyDescent="0.2">
      <c r="B72" s="8" t="s">
        <v>155</v>
      </c>
      <c r="C72" s="8" t="s">
        <v>86</v>
      </c>
      <c r="D72" s="22">
        <v>0</v>
      </c>
      <c r="E72" s="22">
        <v>0</v>
      </c>
      <c r="F72" s="8" t="s">
        <v>35</v>
      </c>
    </row>
    <row r="73" spans="2:6" x14ac:dyDescent="0.2">
      <c r="B73" s="8" t="s">
        <v>156</v>
      </c>
      <c r="C73" s="8" t="s">
        <v>86</v>
      </c>
      <c r="D73" s="22">
        <v>0</v>
      </c>
      <c r="E73" s="22">
        <v>0</v>
      </c>
      <c r="F73" s="8" t="s">
        <v>35</v>
      </c>
    </row>
    <row r="74" spans="2:6" x14ac:dyDescent="0.2">
      <c r="B74" s="8" t="s">
        <v>157</v>
      </c>
      <c r="C74" s="8" t="s">
        <v>86</v>
      </c>
      <c r="D74" s="22">
        <v>0</v>
      </c>
      <c r="E74" s="22">
        <v>0</v>
      </c>
      <c r="F74" s="8" t="s">
        <v>35</v>
      </c>
    </row>
    <row r="75" spans="2:6" x14ac:dyDescent="0.2">
      <c r="B75" s="8" t="s">
        <v>158</v>
      </c>
      <c r="C75" s="8" t="s">
        <v>86</v>
      </c>
      <c r="D75" s="22">
        <v>0</v>
      </c>
      <c r="E75" s="22">
        <v>0</v>
      </c>
      <c r="F75" s="8" t="s">
        <v>35</v>
      </c>
    </row>
    <row r="76" spans="2:6" x14ac:dyDescent="0.2">
      <c r="B76" s="8" t="s">
        <v>159</v>
      </c>
      <c r="C76" s="8" t="s">
        <v>86</v>
      </c>
      <c r="D76" s="22">
        <v>0</v>
      </c>
      <c r="E76" s="22">
        <v>0</v>
      </c>
      <c r="F76" s="8" t="s">
        <v>35</v>
      </c>
    </row>
    <row r="77" spans="2:6" x14ac:dyDescent="0.2">
      <c r="B77" s="8" t="s">
        <v>160</v>
      </c>
      <c r="C77" s="8" t="s">
        <v>86</v>
      </c>
      <c r="D77" s="22">
        <v>11</v>
      </c>
      <c r="E77" s="22">
        <v>11</v>
      </c>
      <c r="F77" s="8" t="s">
        <v>35</v>
      </c>
    </row>
    <row r="78" spans="2:6" x14ac:dyDescent="0.2">
      <c r="B78" s="8" t="s">
        <v>161</v>
      </c>
      <c r="C78" s="8" t="s">
        <v>86</v>
      </c>
      <c r="D78" s="22">
        <v>0</v>
      </c>
      <c r="E78" s="22">
        <v>0</v>
      </c>
      <c r="F78" s="8" t="s">
        <v>35</v>
      </c>
    </row>
    <row r="79" spans="2:6" x14ac:dyDescent="0.2">
      <c r="B79" s="8" t="s">
        <v>162</v>
      </c>
      <c r="C79" s="8" t="s">
        <v>86</v>
      </c>
      <c r="D79" s="22">
        <v>0</v>
      </c>
      <c r="E79" s="22">
        <v>0</v>
      </c>
      <c r="F79" s="8" t="s">
        <v>35</v>
      </c>
    </row>
    <row r="80" spans="2:6" x14ac:dyDescent="0.2">
      <c r="B80" s="8" t="s">
        <v>163</v>
      </c>
      <c r="C80" s="8" t="s">
        <v>86</v>
      </c>
      <c r="D80" s="22">
        <v>0</v>
      </c>
      <c r="E80" s="22">
        <v>0</v>
      </c>
      <c r="F80" s="8" t="s">
        <v>35</v>
      </c>
    </row>
    <row r="81" spans="1:7" x14ac:dyDescent="0.2">
      <c r="B81" s="8" t="s">
        <v>164</v>
      </c>
      <c r="C81" s="8" t="s">
        <v>86</v>
      </c>
      <c r="D81" s="22">
        <v>0</v>
      </c>
      <c r="E81" s="22">
        <v>0</v>
      </c>
      <c r="F81" s="8" t="s">
        <v>35</v>
      </c>
    </row>
    <row r="82" spans="1:7" x14ac:dyDescent="0.2">
      <c r="B82" s="8" t="s">
        <v>165</v>
      </c>
      <c r="C82" s="8" t="s">
        <v>86</v>
      </c>
      <c r="D82" s="22">
        <v>0</v>
      </c>
      <c r="E82" s="22">
        <v>0</v>
      </c>
      <c r="F82" s="8" t="s">
        <v>35</v>
      </c>
    </row>
    <row r="83" spans="1:7" x14ac:dyDescent="0.2">
      <c r="B83" s="8" t="s">
        <v>166</v>
      </c>
      <c r="C83" s="8" t="s">
        <v>86</v>
      </c>
      <c r="D83" s="22">
        <v>0</v>
      </c>
      <c r="E83" s="22">
        <v>0</v>
      </c>
      <c r="F83" s="8" t="s">
        <v>35</v>
      </c>
    </row>
    <row r="84" spans="1:7" ht="17" thickBot="1" x14ac:dyDescent="0.25">
      <c r="B84" s="6" t="s">
        <v>167</v>
      </c>
      <c r="C84" s="6" t="s">
        <v>86</v>
      </c>
      <c r="D84" s="21">
        <v>0</v>
      </c>
      <c r="E84" s="21">
        <v>0</v>
      </c>
      <c r="F84" s="6" t="s">
        <v>35</v>
      </c>
    </row>
    <row r="87" spans="1:7" ht="17" thickBot="1" x14ac:dyDescent="0.25">
      <c r="A87" t="s">
        <v>28</v>
      </c>
    </row>
    <row r="88" spans="1:7" ht="17" thickBot="1" x14ac:dyDescent="0.25">
      <c r="B88" s="7" t="s">
        <v>22</v>
      </c>
      <c r="C88" s="7" t="s">
        <v>23</v>
      </c>
      <c r="D88" s="7" t="s">
        <v>29</v>
      </c>
      <c r="E88" s="7" t="s">
        <v>30</v>
      </c>
      <c r="F88" s="7" t="s">
        <v>31</v>
      </c>
      <c r="G88" s="7" t="s">
        <v>32</v>
      </c>
    </row>
    <row r="89" spans="1:7" x14ac:dyDescent="0.2">
      <c r="B89" s="8" t="s">
        <v>168</v>
      </c>
      <c r="C89" s="8" t="s">
        <v>169</v>
      </c>
      <c r="D89" s="22">
        <v>20</v>
      </c>
      <c r="E89" s="8" t="s">
        <v>170</v>
      </c>
      <c r="F89" s="8" t="s">
        <v>49</v>
      </c>
      <c r="G89" s="8">
        <v>0</v>
      </c>
    </row>
    <row r="90" spans="1:7" x14ac:dyDescent="0.2">
      <c r="B90" s="8" t="s">
        <v>171</v>
      </c>
      <c r="C90" s="8" t="s">
        <v>10</v>
      </c>
      <c r="D90" s="22">
        <v>10</v>
      </c>
      <c r="E90" s="8" t="s">
        <v>172</v>
      </c>
      <c r="F90" s="8" t="s">
        <v>49</v>
      </c>
      <c r="G90" s="8">
        <v>0</v>
      </c>
    </row>
    <row r="91" spans="1:7" x14ac:dyDescent="0.2">
      <c r="B91" s="8" t="s">
        <v>173</v>
      </c>
      <c r="C91" s="8" t="s">
        <v>10</v>
      </c>
      <c r="D91" s="22">
        <v>20</v>
      </c>
      <c r="E91" s="8" t="s">
        <v>174</v>
      </c>
      <c r="F91" s="8" t="s">
        <v>49</v>
      </c>
      <c r="G91" s="8">
        <v>0</v>
      </c>
    </row>
    <row r="92" spans="1:7" x14ac:dyDescent="0.2">
      <c r="B92" s="8" t="s">
        <v>175</v>
      </c>
      <c r="C92" s="8" t="s">
        <v>10</v>
      </c>
      <c r="D92" s="22">
        <v>5</v>
      </c>
      <c r="E92" s="8" t="s">
        <v>176</v>
      </c>
      <c r="F92" s="8" t="s">
        <v>49</v>
      </c>
      <c r="G92" s="8">
        <v>0</v>
      </c>
    </row>
    <row r="93" spans="1:7" x14ac:dyDescent="0.2">
      <c r="B93" s="8" t="s">
        <v>177</v>
      </c>
      <c r="C93" s="8" t="s">
        <v>10</v>
      </c>
      <c r="D93" s="22">
        <v>10</v>
      </c>
      <c r="E93" s="8" t="s">
        <v>178</v>
      </c>
      <c r="F93" s="8" t="s">
        <v>49</v>
      </c>
      <c r="G93" s="8">
        <v>0</v>
      </c>
    </row>
    <row r="94" spans="1:7" x14ac:dyDescent="0.2">
      <c r="B94" s="8" t="s">
        <v>179</v>
      </c>
      <c r="C94" s="8" t="s">
        <v>10</v>
      </c>
      <c r="D94" s="22">
        <v>20</v>
      </c>
      <c r="E94" s="8" t="s">
        <v>180</v>
      </c>
      <c r="F94" s="8" t="s">
        <v>49</v>
      </c>
      <c r="G94" s="8">
        <v>0</v>
      </c>
    </row>
    <row r="95" spans="1:7" x14ac:dyDescent="0.2">
      <c r="B95" s="8" t="s">
        <v>181</v>
      </c>
      <c r="C95" s="8" t="s">
        <v>10</v>
      </c>
      <c r="D95" s="22">
        <v>5</v>
      </c>
      <c r="E95" s="8" t="s">
        <v>182</v>
      </c>
      <c r="F95" s="8" t="s">
        <v>49</v>
      </c>
      <c r="G95" s="8">
        <v>0</v>
      </c>
    </row>
    <row r="96" spans="1:7" ht="17" thickBot="1" x14ac:dyDescent="0.25">
      <c r="B96" s="6" t="s">
        <v>183</v>
      </c>
      <c r="C96" s="6" t="s">
        <v>10</v>
      </c>
      <c r="D96" s="21">
        <v>10</v>
      </c>
      <c r="E96" s="6" t="s">
        <v>184</v>
      </c>
      <c r="F96" s="6" t="s">
        <v>49</v>
      </c>
      <c r="G9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A99C-2B36-8D49-A736-7E51E664B163}">
  <dimension ref="A1:H84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11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54</v>
      </c>
    </row>
    <row r="2" spans="1:8" x14ac:dyDescent="0.2">
      <c r="A2" s="5" t="s">
        <v>97</v>
      </c>
    </row>
    <row r="3" spans="1:8" x14ac:dyDescent="0.2">
      <c r="A3" s="5" t="s">
        <v>185</v>
      </c>
    </row>
    <row r="6" spans="1:8" ht="17" thickBot="1" x14ac:dyDescent="0.25">
      <c r="A6" t="s">
        <v>26</v>
      </c>
    </row>
    <row r="7" spans="1:8" x14ac:dyDescent="0.2">
      <c r="B7" s="11"/>
      <c r="C7" s="11"/>
      <c r="D7" s="11" t="s">
        <v>55</v>
      </c>
      <c r="E7" s="11" t="s">
        <v>57</v>
      </c>
      <c r="F7" s="11" t="s">
        <v>59</v>
      </c>
      <c r="G7" s="11" t="s">
        <v>61</v>
      </c>
      <c r="H7" s="11" t="s">
        <v>61</v>
      </c>
    </row>
    <row r="8" spans="1:8" ht="17" thickBot="1" x14ac:dyDescent="0.25">
      <c r="B8" s="12" t="s">
        <v>22</v>
      </c>
      <c r="C8" s="12" t="s">
        <v>23</v>
      </c>
      <c r="D8" s="12" t="s">
        <v>56</v>
      </c>
      <c r="E8" s="12" t="s">
        <v>58</v>
      </c>
      <c r="F8" s="12" t="s">
        <v>60</v>
      </c>
      <c r="G8" s="12" t="s">
        <v>62</v>
      </c>
      <c r="H8" s="12" t="s">
        <v>63</v>
      </c>
    </row>
    <row r="9" spans="1:8" x14ac:dyDescent="0.2">
      <c r="B9" s="8" t="s">
        <v>104</v>
      </c>
      <c r="C9" s="8" t="s">
        <v>86</v>
      </c>
      <c r="D9" s="8">
        <v>0</v>
      </c>
      <c r="E9" s="8">
        <v>100</v>
      </c>
      <c r="F9" s="8">
        <v>100</v>
      </c>
      <c r="G9" s="8">
        <v>1E+30</v>
      </c>
      <c r="H9" s="8">
        <v>100</v>
      </c>
    </row>
    <row r="10" spans="1:8" x14ac:dyDescent="0.2">
      <c r="B10" s="8" t="s">
        <v>105</v>
      </c>
      <c r="C10" s="8" t="s">
        <v>86</v>
      </c>
      <c r="D10" s="8">
        <v>0</v>
      </c>
      <c r="E10" s="8">
        <v>13</v>
      </c>
      <c r="F10" s="8">
        <v>8</v>
      </c>
      <c r="G10" s="8">
        <v>1E+30</v>
      </c>
      <c r="H10" s="8">
        <v>13</v>
      </c>
    </row>
    <row r="11" spans="1:8" x14ac:dyDescent="0.2">
      <c r="B11" s="8" t="s">
        <v>106</v>
      </c>
      <c r="C11" s="8" t="s">
        <v>86</v>
      </c>
      <c r="D11" s="8">
        <v>0</v>
      </c>
      <c r="E11" s="8">
        <v>5</v>
      </c>
      <c r="F11" s="8">
        <v>6</v>
      </c>
      <c r="G11" s="8">
        <v>1E+30</v>
      </c>
      <c r="H11" s="8">
        <v>5</v>
      </c>
    </row>
    <row r="12" spans="1:8" x14ac:dyDescent="0.2">
      <c r="B12" s="8" t="s">
        <v>107</v>
      </c>
      <c r="C12" s="8" t="s">
        <v>86</v>
      </c>
      <c r="D12" s="8">
        <v>0</v>
      </c>
      <c r="E12" s="8">
        <v>13</v>
      </c>
      <c r="F12" s="8">
        <v>7</v>
      </c>
      <c r="G12" s="8">
        <v>1E+30</v>
      </c>
      <c r="H12" s="8">
        <v>13</v>
      </c>
    </row>
    <row r="13" spans="1:8" x14ac:dyDescent="0.2">
      <c r="B13" s="8" t="s">
        <v>108</v>
      </c>
      <c r="C13" s="8" t="s">
        <v>86</v>
      </c>
      <c r="D13" s="8">
        <v>0</v>
      </c>
      <c r="E13" s="8">
        <v>5</v>
      </c>
      <c r="F13" s="8">
        <v>3</v>
      </c>
      <c r="G13" s="8">
        <v>1E+30</v>
      </c>
      <c r="H13" s="8">
        <v>5</v>
      </c>
    </row>
    <row r="14" spans="1:8" x14ac:dyDescent="0.2">
      <c r="B14" s="8" t="s">
        <v>109</v>
      </c>
      <c r="C14" s="8" t="s">
        <v>86</v>
      </c>
      <c r="D14" s="8">
        <v>0</v>
      </c>
      <c r="E14" s="8">
        <v>6</v>
      </c>
      <c r="F14" s="8">
        <v>5</v>
      </c>
      <c r="G14" s="8">
        <v>1E+30</v>
      </c>
      <c r="H14" s="8">
        <v>6</v>
      </c>
    </row>
    <row r="15" spans="1:8" x14ac:dyDescent="0.2">
      <c r="B15" s="8" t="s">
        <v>110</v>
      </c>
      <c r="C15" s="8" t="s">
        <v>86</v>
      </c>
      <c r="D15" s="8">
        <v>0</v>
      </c>
      <c r="E15" s="8">
        <v>8</v>
      </c>
      <c r="F15" s="8">
        <v>4</v>
      </c>
      <c r="G15" s="8">
        <v>1E+30</v>
      </c>
      <c r="H15" s="8">
        <v>8</v>
      </c>
    </row>
    <row r="16" spans="1:8" x14ac:dyDescent="0.2">
      <c r="B16" s="8" t="s">
        <v>111</v>
      </c>
      <c r="C16" s="8" t="s">
        <v>86</v>
      </c>
      <c r="D16" s="8">
        <v>0</v>
      </c>
      <c r="E16" s="8">
        <v>4</v>
      </c>
      <c r="F16" s="8">
        <v>2</v>
      </c>
      <c r="G16" s="8">
        <v>1E+30</v>
      </c>
      <c r="H16" s="8">
        <v>4</v>
      </c>
    </row>
    <row r="17" spans="2:8" x14ac:dyDescent="0.2">
      <c r="B17" s="8" t="s">
        <v>112</v>
      </c>
      <c r="C17" s="8" t="s">
        <v>86</v>
      </c>
      <c r="D17" s="8">
        <v>0</v>
      </c>
      <c r="E17" s="8">
        <v>3</v>
      </c>
      <c r="F17" s="8">
        <v>8</v>
      </c>
      <c r="G17" s="8">
        <v>1E+30</v>
      </c>
      <c r="H17" s="8">
        <v>3</v>
      </c>
    </row>
    <row r="18" spans="2:8" x14ac:dyDescent="0.2">
      <c r="B18" s="8" t="s">
        <v>113</v>
      </c>
      <c r="C18" s="8" t="s">
        <v>86</v>
      </c>
      <c r="D18" s="8">
        <v>0</v>
      </c>
      <c r="E18" s="8">
        <v>100</v>
      </c>
      <c r="F18" s="8">
        <v>100</v>
      </c>
      <c r="G18" s="8">
        <v>1E+30</v>
      </c>
      <c r="H18" s="8">
        <v>100</v>
      </c>
    </row>
    <row r="19" spans="2:8" x14ac:dyDescent="0.2">
      <c r="B19" s="8" t="s">
        <v>114</v>
      </c>
      <c r="C19" s="8" t="s">
        <v>86</v>
      </c>
      <c r="D19" s="8">
        <v>3</v>
      </c>
      <c r="E19" s="8">
        <v>0</v>
      </c>
      <c r="F19" s="8">
        <v>6</v>
      </c>
      <c r="G19" s="8">
        <v>1</v>
      </c>
      <c r="H19" s="8">
        <v>1</v>
      </c>
    </row>
    <row r="20" spans="2:8" x14ac:dyDescent="0.2">
      <c r="B20" s="8" t="s">
        <v>115</v>
      </c>
      <c r="C20" s="8" t="s">
        <v>86</v>
      </c>
      <c r="D20" s="8">
        <v>0</v>
      </c>
      <c r="E20" s="8">
        <v>6</v>
      </c>
      <c r="F20" s="8">
        <v>5</v>
      </c>
      <c r="G20" s="8">
        <v>1E+30</v>
      </c>
      <c r="H20" s="8">
        <v>6</v>
      </c>
    </row>
    <row r="21" spans="2:8" x14ac:dyDescent="0.2">
      <c r="B21" s="8" t="s">
        <v>116</v>
      </c>
      <c r="C21" s="8" t="s">
        <v>86</v>
      </c>
      <c r="D21" s="8">
        <v>0</v>
      </c>
      <c r="E21" s="8">
        <v>5</v>
      </c>
      <c r="F21" s="8">
        <v>8</v>
      </c>
      <c r="G21" s="8">
        <v>1E+30</v>
      </c>
      <c r="H21" s="8">
        <v>5</v>
      </c>
    </row>
    <row r="22" spans="2:8" x14ac:dyDescent="0.2">
      <c r="B22" s="8" t="s">
        <v>117</v>
      </c>
      <c r="C22" s="8" t="s">
        <v>86</v>
      </c>
      <c r="D22" s="8">
        <v>1</v>
      </c>
      <c r="E22" s="8">
        <v>0</v>
      </c>
      <c r="F22" s="8">
        <v>4</v>
      </c>
      <c r="G22" s="8">
        <v>1</v>
      </c>
      <c r="H22" s="8">
        <v>1</v>
      </c>
    </row>
    <row r="23" spans="2:8" x14ac:dyDescent="0.2">
      <c r="B23" s="8" t="s">
        <v>118</v>
      </c>
      <c r="C23" s="8" t="s">
        <v>86</v>
      </c>
      <c r="D23" s="8">
        <v>0</v>
      </c>
      <c r="E23" s="8">
        <v>5</v>
      </c>
      <c r="F23" s="8">
        <v>6</v>
      </c>
      <c r="G23" s="8">
        <v>1E+30</v>
      </c>
      <c r="H23" s="8">
        <v>5</v>
      </c>
    </row>
    <row r="24" spans="2:8" x14ac:dyDescent="0.2">
      <c r="B24" s="8" t="s">
        <v>119</v>
      </c>
      <c r="C24" s="8" t="s">
        <v>86</v>
      </c>
      <c r="D24" s="8">
        <v>0</v>
      </c>
      <c r="E24" s="8">
        <v>4</v>
      </c>
      <c r="F24" s="8">
        <v>7</v>
      </c>
      <c r="G24" s="8">
        <v>1E+30</v>
      </c>
      <c r="H24" s="8">
        <v>4</v>
      </c>
    </row>
    <row r="25" spans="2:8" x14ac:dyDescent="0.2">
      <c r="B25" s="8" t="s">
        <v>120</v>
      </c>
      <c r="C25" s="8" t="s">
        <v>86</v>
      </c>
      <c r="D25" s="8">
        <v>0</v>
      </c>
      <c r="E25" s="8">
        <v>7</v>
      </c>
      <c r="F25" s="8">
        <v>6</v>
      </c>
      <c r="G25" s="8">
        <v>1E+30</v>
      </c>
      <c r="H25" s="8">
        <v>7</v>
      </c>
    </row>
    <row r="26" spans="2:8" x14ac:dyDescent="0.2">
      <c r="B26" s="8" t="s">
        <v>121</v>
      </c>
      <c r="C26" s="8" t="s">
        <v>86</v>
      </c>
      <c r="D26" s="8">
        <v>0</v>
      </c>
      <c r="E26" s="8">
        <v>12</v>
      </c>
      <c r="F26" s="8">
        <v>6</v>
      </c>
      <c r="G26" s="8">
        <v>1E+30</v>
      </c>
      <c r="H26" s="8">
        <v>12</v>
      </c>
    </row>
    <row r="27" spans="2:8" x14ac:dyDescent="0.2">
      <c r="B27" s="8" t="s">
        <v>122</v>
      </c>
      <c r="C27" s="8" t="s">
        <v>86</v>
      </c>
      <c r="D27" s="8">
        <v>0</v>
      </c>
      <c r="E27" s="8">
        <v>100</v>
      </c>
      <c r="F27" s="8">
        <v>100</v>
      </c>
      <c r="G27" s="8">
        <v>1E+30</v>
      </c>
      <c r="H27" s="8">
        <v>100</v>
      </c>
    </row>
    <row r="28" spans="2:8" x14ac:dyDescent="0.2">
      <c r="B28" s="8" t="s">
        <v>123</v>
      </c>
      <c r="C28" s="8" t="s">
        <v>86</v>
      </c>
      <c r="D28" s="8">
        <v>0</v>
      </c>
      <c r="E28" s="8">
        <v>15</v>
      </c>
      <c r="F28" s="8">
        <v>8</v>
      </c>
      <c r="G28" s="8">
        <v>1E+30</v>
      </c>
      <c r="H28" s="8">
        <v>15</v>
      </c>
    </row>
    <row r="29" spans="2:8" x14ac:dyDescent="0.2">
      <c r="B29" s="8" t="s">
        <v>124</v>
      </c>
      <c r="C29" s="8" t="s">
        <v>86</v>
      </c>
      <c r="D29" s="8">
        <v>0</v>
      </c>
      <c r="E29" s="8">
        <v>6</v>
      </c>
      <c r="F29" s="8">
        <v>3</v>
      </c>
      <c r="G29" s="8">
        <v>1E+30</v>
      </c>
      <c r="H29" s="8">
        <v>6</v>
      </c>
    </row>
    <row r="30" spans="2:8" x14ac:dyDescent="0.2">
      <c r="B30" s="8" t="s">
        <v>125</v>
      </c>
      <c r="C30" s="8" t="s">
        <v>86</v>
      </c>
      <c r="D30" s="8">
        <v>0</v>
      </c>
      <c r="E30" s="8">
        <v>6</v>
      </c>
      <c r="F30" s="8">
        <v>4</v>
      </c>
      <c r="G30" s="8">
        <v>1E+30</v>
      </c>
      <c r="H30" s="8">
        <v>6</v>
      </c>
    </row>
    <row r="31" spans="2:8" x14ac:dyDescent="0.2">
      <c r="B31" s="8" t="s">
        <v>126</v>
      </c>
      <c r="C31" s="8" t="s">
        <v>86</v>
      </c>
      <c r="D31" s="8">
        <v>0</v>
      </c>
      <c r="E31" s="8">
        <v>12</v>
      </c>
      <c r="F31" s="8">
        <v>7</v>
      </c>
      <c r="G31" s="8">
        <v>1E+30</v>
      </c>
      <c r="H31" s="8">
        <v>12</v>
      </c>
    </row>
    <row r="32" spans="2:8" x14ac:dyDescent="0.2">
      <c r="B32" s="8" t="s">
        <v>127</v>
      </c>
      <c r="C32" s="8" t="s">
        <v>86</v>
      </c>
      <c r="D32" s="8">
        <v>0</v>
      </c>
      <c r="E32" s="8">
        <v>7</v>
      </c>
      <c r="F32" s="8">
        <v>4</v>
      </c>
      <c r="G32" s="8">
        <v>1E+30</v>
      </c>
      <c r="H32" s="8">
        <v>7</v>
      </c>
    </row>
    <row r="33" spans="2:8" x14ac:dyDescent="0.2">
      <c r="B33" s="8" t="s">
        <v>128</v>
      </c>
      <c r="C33" s="8" t="s">
        <v>86</v>
      </c>
      <c r="D33" s="8">
        <v>0</v>
      </c>
      <c r="E33" s="8">
        <v>1</v>
      </c>
      <c r="F33" s="8">
        <v>7</v>
      </c>
      <c r="G33" s="8">
        <v>1E+30</v>
      </c>
      <c r="H33" s="8">
        <v>1</v>
      </c>
    </row>
    <row r="34" spans="2:8" x14ac:dyDescent="0.2">
      <c r="B34" s="8" t="s">
        <v>129</v>
      </c>
      <c r="C34" s="8" t="s">
        <v>86</v>
      </c>
      <c r="D34" s="8">
        <v>0</v>
      </c>
      <c r="E34" s="8">
        <v>4</v>
      </c>
      <c r="F34" s="8">
        <v>5</v>
      </c>
      <c r="G34" s="8">
        <v>1E+30</v>
      </c>
      <c r="H34" s="8">
        <v>4</v>
      </c>
    </row>
    <row r="35" spans="2:8" x14ac:dyDescent="0.2">
      <c r="B35" s="8" t="s">
        <v>130</v>
      </c>
      <c r="C35" s="8" t="s">
        <v>86</v>
      </c>
      <c r="D35" s="8">
        <v>0</v>
      </c>
      <c r="E35" s="8">
        <v>1</v>
      </c>
      <c r="F35" s="8">
        <v>8</v>
      </c>
      <c r="G35" s="8">
        <v>1E+30</v>
      </c>
      <c r="H35" s="8">
        <v>1</v>
      </c>
    </row>
    <row r="36" spans="2:8" x14ac:dyDescent="0.2">
      <c r="B36" s="8" t="s">
        <v>131</v>
      </c>
      <c r="C36" s="8" t="s">
        <v>86</v>
      </c>
      <c r="D36" s="8">
        <v>0</v>
      </c>
      <c r="E36" s="8">
        <v>100</v>
      </c>
      <c r="F36" s="8">
        <v>100</v>
      </c>
      <c r="G36" s="8">
        <v>1E+30</v>
      </c>
      <c r="H36" s="8">
        <v>100</v>
      </c>
    </row>
    <row r="37" spans="2:8" x14ac:dyDescent="0.2">
      <c r="B37" s="8" t="s">
        <v>132</v>
      </c>
      <c r="C37" s="8" t="s">
        <v>86</v>
      </c>
      <c r="D37" s="8">
        <v>0</v>
      </c>
      <c r="E37" s="8">
        <v>5</v>
      </c>
      <c r="F37" s="8">
        <v>9</v>
      </c>
      <c r="G37" s="8">
        <v>1E+30</v>
      </c>
      <c r="H37" s="8">
        <v>5</v>
      </c>
    </row>
    <row r="38" spans="2:8" x14ac:dyDescent="0.2">
      <c r="B38" s="8" t="s">
        <v>133</v>
      </c>
      <c r="C38" s="8" t="s">
        <v>86</v>
      </c>
      <c r="D38" s="8">
        <v>12</v>
      </c>
      <c r="E38" s="8">
        <v>0</v>
      </c>
      <c r="F38" s="8">
        <v>5</v>
      </c>
      <c r="G38" s="8">
        <v>1</v>
      </c>
      <c r="H38" s="8">
        <v>5</v>
      </c>
    </row>
    <row r="39" spans="2:8" x14ac:dyDescent="0.2">
      <c r="B39" s="8" t="s">
        <v>134</v>
      </c>
      <c r="C39" s="8" t="s">
        <v>86</v>
      </c>
      <c r="D39" s="8">
        <v>0</v>
      </c>
      <c r="E39" s="8">
        <v>1</v>
      </c>
      <c r="F39" s="8">
        <v>3</v>
      </c>
      <c r="G39" s="8">
        <v>1E+30</v>
      </c>
      <c r="H39" s="8">
        <v>1</v>
      </c>
    </row>
    <row r="40" spans="2:8" x14ac:dyDescent="0.2">
      <c r="B40" s="8" t="s">
        <v>135</v>
      </c>
      <c r="C40" s="8" t="s">
        <v>86</v>
      </c>
      <c r="D40" s="8">
        <v>0</v>
      </c>
      <c r="E40" s="8">
        <v>3</v>
      </c>
      <c r="F40" s="8">
        <v>7</v>
      </c>
      <c r="G40" s="8">
        <v>1E+30</v>
      </c>
      <c r="H40" s="8">
        <v>3</v>
      </c>
    </row>
    <row r="41" spans="2:8" x14ac:dyDescent="0.2">
      <c r="B41" s="8" t="s">
        <v>136</v>
      </c>
      <c r="C41" s="8" t="s">
        <v>86</v>
      </c>
      <c r="D41" s="8">
        <v>0</v>
      </c>
      <c r="E41" s="8">
        <v>1</v>
      </c>
      <c r="F41" s="8">
        <v>3</v>
      </c>
      <c r="G41" s="8">
        <v>1E+30</v>
      </c>
      <c r="H41" s="8">
        <v>1</v>
      </c>
    </row>
    <row r="42" spans="2:8" x14ac:dyDescent="0.2">
      <c r="B42" s="8" t="s">
        <v>137</v>
      </c>
      <c r="C42" s="8" t="s">
        <v>86</v>
      </c>
      <c r="D42" s="8">
        <v>0</v>
      </c>
      <c r="E42" s="8">
        <v>11</v>
      </c>
      <c r="F42" s="8">
        <v>8</v>
      </c>
      <c r="G42" s="8">
        <v>1E+30</v>
      </c>
      <c r="H42" s="8">
        <v>11</v>
      </c>
    </row>
    <row r="43" spans="2:8" x14ac:dyDescent="0.2">
      <c r="B43" s="8" t="s">
        <v>138</v>
      </c>
      <c r="C43" s="8" t="s">
        <v>86</v>
      </c>
      <c r="D43" s="8">
        <v>12</v>
      </c>
      <c r="E43" s="8">
        <v>0</v>
      </c>
      <c r="F43" s="8">
        <v>3</v>
      </c>
      <c r="G43" s="8">
        <v>1</v>
      </c>
      <c r="H43" s="8">
        <v>2</v>
      </c>
    </row>
    <row r="44" spans="2:8" x14ac:dyDescent="0.2">
      <c r="B44" s="8" t="s">
        <v>139</v>
      </c>
      <c r="C44" s="8" t="s">
        <v>86</v>
      </c>
      <c r="D44" s="8">
        <v>0</v>
      </c>
      <c r="E44" s="8">
        <v>13</v>
      </c>
      <c r="F44" s="8">
        <v>9</v>
      </c>
      <c r="G44" s="8">
        <v>1E+30</v>
      </c>
      <c r="H44" s="8">
        <v>13</v>
      </c>
    </row>
    <row r="45" spans="2:8" x14ac:dyDescent="0.2">
      <c r="B45" s="8" t="s">
        <v>140</v>
      </c>
      <c r="C45" s="8" t="s">
        <v>86</v>
      </c>
      <c r="D45" s="8">
        <v>0</v>
      </c>
      <c r="E45" s="8">
        <v>100</v>
      </c>
      <c r="F45" s="8">
        <v>100</v>
      </c>
      <c r="G45" s="8">
        <v>1E+30</v>
      </c>
      <c r="H45" s="8">
        <v>100</v>
      </c>
    </row>
    <row r="46" spans="2:8" x14ac:dyDescent="0.2">
      <c r="B46" s="8" t="s">
        <v>141</v>
      </c>
      <c r="C46" s="8" t="s">
        <v>86</v>
      </c>
      <c r="D46" s="8">
        <v>0</v>
      </c>
      <c r="E46" s="8">
        <v>4</v>
      </c>
      <c r="F46" s="8">
        <v>5</v>
      </c>
      <c r="G46" s="8">
        <v>1E+30</v>
      </c>
      <c r="H46" s="8">
        <v>4</v>
      </c>
    </row>
    <row r="47" spans="2:8" x14ac:dyDescent="0.2">
      <c r="B47" s="8" t="s">
        <v>142</v>
      </c>
      <c r="C47" s="8" t="s">
        <v>86</v>
      </c>
      <c r="D47" s="8">
        <v>0</v>
      </c>
      <c r="E47" s="8">
        <v>8</v>
      </c>
      <c r="F47" s="8">
        <v>6</v>
      </c>
      <c r="G47" s="8">
        <v>1E+30</v>
      </c>
      <c r="H47" s="8">
        <v>8</v>
      </c>
    </row>
    <row r="48" spans="2:8" x14ac:dyDescent="0.2">
      <c r="B48" s="8" t="s">
        <v>143</v>
      </c>
      <c r="C48" s="8" t="s">
        <v>86</v>
      </c>
      <c r="D48" s="8">
        <v>0</v>
      </c>
      <c r="E48" s="8">
        <v>2</v>
      </c>
      <c r="F48" s="8">
        <v>2</v>
      </c>
      <c r="G48" s="8">
        <v>1E+30</v>
      </c>
      <c r="H48" s="8">
        <v>2</v>
      </c>
    </row>
    <row r="49" spans="2:8" x14ac:dyDescent="0.2">
      <c r="B49" s="8" t="s">
        <v>144</v>
      </c>
      <c r="C49" s="8" t="s">
        <v>86</v>
      </c>
      <c r="D49" s="8">
        <v>0</v>
      </c>
      <c r="E49" s="8">
        <v>4</v>
      </c>
      <c r="F49" s="8">
        <v>5</v>
      </c>
      <c r="G49" s="8">
        <v>1E+30</v>
      </c>
      <c r="H49" s="8">
        <v>4</v>
      </c>
    </row>
    <row r="50" spans="2:8" x14ac:dyDescent="0.2">
      <c r="B50" s="8" t="s">
        <v>145</v>
      </c>
      <c r="C50" s="8" t="s">
        <v>86</v>
      </c>
      <c r="D50" s="8">
        <v>0</v>
      </c>
      <c r="E50" s="8">
        <v>8</v>
      </c>
      <c r="F50" s="8">
        <v>4</v>
      </c>
      <c r="G50" s="8">
        <v>1E+30</v>
      </c>
      <c r="H50" s="8">
        <v>8</v>
      </c>
    </row>
    <row r="51" spans="2:8" x14ac:dyDescent="0.2">
      <c r="B51" s="8" t="s">
        <v>146</v>
      </c>
      <c r="C51" s="8" t="s">
        <v>86</v>
      </c>
      <c r="D51" s="8">
        <v>0</v>
      </c>
      <c r="E51" s="8">
        <v>2</v>
      </c>
      <c r="F51" s="8">
        <v>4</v>
      </c>
      <c r="G51" s="8">
        <v>1E+30</v>
      </c>
      <c r="H51" s="8">
        <v>2</v>
      </c>
    </row>
    <row r="52" spans="2:8" x14ac:dyDescent="0.2">
      <c r="B52" s="8" t="s">
        <v>147</v>
      </c>
      <c r="C52" s="8" t="s">
        <v>86</v>
      </c>
      <c r="D52" s="8">
        <v>0</v>
      </c>
      <c r="E52" s="8">
        <v>10</v>
      </c>
      <c r="F52" s="8">
        <v>5</v>
      </c>
      <c r="G52" s="8">
        <v>1E+30</v>
      </c>
      <c r="H52" s="8">
        <v>10</v>
      </c>
    </row>
    <row r="53" spans="2:8" x14ac:dyDescent="0.2">
      <c r="B53" s="8" t="s">
        <v>148</v>
      </c>
      <c r="C53" s="8" t="s">
        <v>86</v>
      </c>
      <c r="D53" s="8">
        <v>0</v>
      </c>
      <c r="E53" s="8">
        <v>6</v>
      </c>
      <c r="F53" s="8">
        <v>5</v>
      </c>
      <c r="G53" s="8">
        <v>1E+30</v>
      </c>
      <c r="H53" s="8">
        <v>6</v>
      </c>
    </row>
    <row r="54" spans="2:8" x14ac:dyDescent="0.2">
      <c r="B54" s="8" t="s">
        <v>149</v>
      </c>
      <c r="C54" s="8" t="s">
        <v>86</v>
      </c>
      <c r="D54" s="8">
        <v>0</v>
      </c>
      <c r="E54" s="8">
        <v>100</v>
      </c>
      <c r="F54" s="8">
        <v>100</v>
      </c>
      <c r="G54" s="8">
        <v>1E+30</v>
      </c>
      <c r="H54" s="8">
        <v>100</v>
      </c>
    </row>
    <row r="55" spans="2:8" x14ac:dyDescent="0.2">
      <c r="B55" s="8" t="s">
        <v>150</v>
      </c>
      <c r="C55" s="8" t="s">
        <v>86</v>
      </c>
      <c r="D55" s="8">
        <v>0</v>
      </c>
      <c r="E55" s="8">
        <v>6</v>
      </c>
      <c r="F55" s="8">
        <v>3</v>
      </c>
      <c r="G55" s="8">
        <v>1E+30</v>
      </c>
      <c r="H55" s="8">
        <v>6</v>
      </c>
    </row>
    <row r="56" spans="2:8" x14ac:dyDescent="0.2">
      <c r="B56" s="8" t="s">
        <v>151</v>
      </c>
      <c r="C56" s="8" t="s">
        <v>86</v>
      </c>
      <c r="D56" s="8">
        <v>0</v>
      </c>
      <c r="E56" s="8">
        <v>4</v>
      </c>
      <c r="F56" s="8">
        <v>3</v>
      </c>
      <c r="G56" s="8">
        <v>1E+30</v>
      </c>
      <c r="H56" s="8">
        <v>4</v>
      </c>
    </row>
    <row r="57" spans="2:8" x14ac:dyDescent="0.2">
      <c r="B57" s="8" t="s">
        <v>152</v>
      </c>
      <c r="C57" s="8" t="s">
        <v>86</v>
      </c>
      <c r="D57" s="8">
        <v>5</v>
      </c>
      <c r="E57" s="8">
        <v>0</v>
      </c>
      <c r="F57" s="8">
        <v>4</v>
      </c>
      <c r="G57" s="8">
        <v>1</v>
      </c>
      <c r="H57" s="8">
        <v>1</v>
      </c>
    </row>
    <row r="58" spans="2:8" x14ac:dyDescent="0.2">
      <c r="B58" s="8" t="s">
        <v>153</v>
      </c>
      <c r="C58" s="8" t="s">
        <v>86</v>
      </c>
      <c r="D58" s="8">
        <v>0</v>
      </c>
      <c r="E58" s="8">
        <v>7</v>
      </c>
      <c r="F58" s="8">
        <v>6</v>
      </c>
      <c r="G58" s="8">
        <v>1E+30</v>
      </c>
      <c r="H58" s="8">
        <v>7</v>
      </c>
    </row>
    <row r="59" spans="2:8" x14ac:dyDescent="0.2">
      <c r="B59" s="8" t="s">
        <v>154</v>
      </c>
      <c r="C59" s="8" t="s">
        <v>86</v>
      </c>
      <c r="D59" s="8">
        <v>0</v>
      </c>
      <c r="E59" s="8">
        <v>2</v>
      </c>
      <c r="F59" s="8">
        <v>7</v>
      </c>
      <c r="G59" s="8">
        <v>1E+30</v>
      </c>
      <c r="H59" s="8">
        <v>2</v>
      </c>
    </row>
    <row r="60" spans="2:8" x14ac:dyDescent="0.2">
      <c r="B60" s="8" t="s">
        <v>155</v>
      </c>
      <c r="C60" s="8" t="s">
        <v>86</v>
      </c>
      <c r="D60" s="8">
        <v>0</v>
      </c>
      <c r="E60" s="8">
        <v>5</v>
      </c>
      <c r="F60" s="8">
        <v>3</v>
      </c>
      <c r="G60" s="8">
        <v>1E+30</v>
      </c>
      <c r="H60" s="8">
        <v>5</v>
      </c>
    </row>
    <row r="61" spans="2:8" x14ac:dyDescent="0.2">
      <c r="B61" s="8" t="s">
        <v>156</v>
      </c>
      <c r="C61" s="8" t="s">
        <v>86</v>
      </c>
      <c r="D61" s="8">
        <v>0</v>
      </c>
      <c r="E61" s="8">
        <v>4</v>
      </c>
      <c r="F61" s="8">
        <v>6</v>
      </c>
      <c r="G61" s="8">
        <v>1E+30</v>
      </c>
      <c r="H61" s="8">
        <v>4</v>
      </c>
    </row>
    <row r="62" spans="2:8" x14ac:dyDescent="0.2">
      <c r="B62" s="8" t="s">
        <v>157</v>
      </c>
      <c r="C62" s="8" t="s">
        <v>86</v>
      </c>
      <c r="D62" s="8">
        <v>0</v>
      </c>
      <c r="E62" s="8">
        <v>0</v>
      </c>
      <c r="F62" s="8">
        <v>3</v>
      </c>
      <c r="G62" s="8">
        <v>1</v>
      </c>
      <c r="H62" s="8">
        <v>1</v>
      </c>
    </row>
    <row r="63" spans="2:8" x14ac:dyDescent="0.2">
      <c r="B63" s="8" t="s">
        <v>158</v>
      </c>
      <c r="C63" s="8" t="s">
        <v>86</v>
      </c>
      <c r="D63" s="8">
        <v>0</v>
      </c>
      <c r="E63" s="8">
        <v>100</v>
      </c>
      <c r="F63" s="8">
        <v>100</v>
      </c>
      <c r="G63" s="8">
        <v>1E+30</v>
      </c>
      <c r="H63" s="8">
        <v>100</v>
      </c>
    </row>
    <row r="64" spans="2:8" x14ac:dyDescent="0.2">
      <c r="B64" s="8" t="s">
        <v>159</v>
      </c>
      <c r="C64" s="8" t="s">
        <v>86</v>
      </c>
      <c r="D64" s="8">
        <v>0</v>
      </c>
      <c r="E64" s="8">
        <v>2</v>
      </c>
      <c r="F64" s="8">
        <v>4</v>
      </c>
      <c r="G64" s="8">
        <v>1E+30</v>
      </c>
      <c r="H64" s="8">
        <v>2</v>
      </c>
    </row>
    <row r="65" spans="1:8" x14ac:dyDescent="0.2">
      <c r="B65" s="8" t="s">
        <v>160</v>
      </c>
      <c r="C65" s="8" t="s">
        <v>86</v>
      </c>
      <c r="D65" s="8">
        <v>11</v>
      </c>
      <c r="E65" s="8">
        <v>0</v>
      </c>
      <c r="F65" s="8">
        <v>2</v>
      </c>
      <c r="G65" s="8">
        <v>1</v>
      </c>
      <c r="H65" s="8">
        <v>2</v>
      </c>
    </row>
    <row r="66" spans="1:8" x14ac:dyDescent="0.2">
      <c r="B66" s="8" t="s">
        <v>161</v>
      </c>
      <c r="C66" s="8" t="s">
        <v>86</v>
      </c>
      <c r="D66" s="8">
        <v>0</v>
      </c>
      <c r="E66" s="8">
        <v>10</v>
      </c>
      <c r="F66" s="8">
        <v>7</v>
      </c>
      <c r="G66" s="8">
        <v>1E+30</v>
      </c>
      <c r="H66" s="8">
        <v>10</v>
      </c>
    </row>
    <row r="67" spans="1:8" x14ac:dyDescent="0.2">
      <c r="B67" s="8" t="s">
        <v>162</v>
      </c>
      <c r="C67" s="8" t="s">
        <v>86</v>
      </c>
      <c r="D67" s="8">
        <v>0</v>
      </c>
      <c r="E67" s="8">
        <v>1</v>
      </c>
      <c r="F67" s="8">
        <v>4</v>
      </c>
      <c r="G67" s="8">
        <v>1E+30</v>
      </c>
      <c r="H67" s="8">
        <v>1</v>
      </c>
    </row>
    <row r="68" spans="1:8" x14ac:dyDescent="0.2">
      <c r="B68" s="8" t="s">
        <v>163</v>
      </c>
      <c r="C68" s="8" t="s">
        <v>86</v>
      </c>
      <c r="D68" s="8">
        <v>0</v>
      </c>
      <c r="E68" s="8">
        <v>11</v>
      </c>
      <c r="F68" s="8">
        <v>7</v>
      </c>
      <c r="G68" s="8">
        <v>1E+30</v>
      </c>
      <c r="H68" s="8">
        <v>11</v>
      </c>
    </row>
    <row r="69" spans="1:8" x14ac:dyDescent="0.2">
      <c r="B69" s="8" t="s">
        <v>164</v>
      </c>
      <c r="C69" s="8" t="s">
        <v>86</v>
      </c>
      <c r="D69" s="8">
        <v>0</v>
      </c>
      <c r="E69" s="8">
        <v>2</v>
      </c>
      <c r="F69" s="8">
        <v>2</v>
      </c>
      <c r="G69" s="8">
        <v>1E+30</v>
      </c>
      <c r="H69" s="8">
        <v>2</v>
      </c>
    </row>
    <row r="70" spans="1:8" x14ac:dyDescent="0.2">
      <c r="B70" s="8" t="s">
        <v>165</v>
      </c>
      <c r="C70" s="8" t="s">
        <v>86</v>
      </c>
      <c r="D70" s="8">
        <v>0</v>
      </c>
      <c r="E70" s="8">
        <v>2</v>
      </c>
      <c r="F70" s="8">
        <v>3</v>
      </c>
      <c r="G70" s="8">
        <v>1E+30</v>
      </c>
      <c r="H70" s="8">
        <v>2</v>
      </c>
    </row>
    <row r="71" spans="1:8" x14ac:dyDescent="0.2">
      <c r="B71" s="8" t="s">
        <v>166</v>
      </c>
      <c r="C71" s="8" t="s">
        <v>86</v>
      </c>
      <c r="D71" s="8">
        <v>0</v>
      </c>
      <c r="E71" s="8">
        <v>6</v>
      </c>
      <c r="F71" s="8">
        <v>4</v>
      </c>
      <c r="G71" s="8">
        <v>1E+30</v>
      </c>
      <c r="H71" s="8">
        <v>6</v>
      </c>
    </row>
    <row r="72" spans="1:8" ht="17" thickBot="1" x14ac:dyDescent="0.25">
      <c r="B72" s="6" t="s">
        <v>167</v>
      </c>
      <c r="C72" s="6" t="s">
        <v>86</v>
      </c>
      <c r="D72" s="6">
        <v>0</v>
      </c>
      <c r="E72" s="6">
        <v>100</v>
      </c>
      <c r="F72" s="6">
        <v>100</v>
      </c>
      <c r="G72" s="6">
        <v>1E+30</v>
      </c>
      <c r="H72" s="6">
        <v>100</v>
      </c>
    </row>
    <row r="74" spans="1:8" ht="17" thickBot="1" x14ac:dyDescent="0.25">
      <c r="A74" t="s">
        <v>28</v>
      </c>
    </row>
    <row r="75" spans="1:8" x14ac:dyDescent="0.2">
      <c r="B75" s="11"/>
      <c r="C75" s="11"/>
      <c r="D75" s="11" t="s">
        <v>55</v>
      </c>
      <c r="E75" s="11" t="s">
        <v>64</v>
      </c>
      <c r="F75" s="11" t="s">
        <v>66</v>
      </c>
      <c r="G75" s="11" t="s">
        <v>61</v>
      </c>
      <c r="H75" s="11" t="s">
        <v>61</v>
      </c>
    </row>
    <row r="76" spans="1:8" ht="17" thickBot="1" x14ac:dyDescent="0.25">
      <c r="B76" s="12" t="s">
        <v>22</v>
      </c>
      <c r="C76" s="12" t="s">
        <v>23</v>
      </c>
      <c r="D76" s="12" t="s">
        <v>56</v>
      </c>
      <c r="E76" s="12" t="s">
        <v>65</v>
      </c>
      <c r="F76" s="12" t="s">
        <v>67</v>
      </c>
      <c r="G76" s="12" t="s">
        <v>62</v>
      </c>
      <c r="H76" s="12" t="s">
        <v>63</v>
      </c>
    </row>
    <row r="77" spans="1:8" x14ac:dyDescent="0.2">
      <c r="B77" s="8" t="s">
        <v>168</v>
      </c>
      <c r="C77" s="8" t="s">
        <v>169</v>
      </c>
      <c r="D77" s="8">
        <v>20</v>
      </c>
      <c r="E77" s="8">
        <v>4</v>
      </c>
      <c r="F77" s="8">
        <v>20</v>
      </c>
      <c r="G77" s="8">
        <v>0</v>
      </c>
      <c r="H77" s="8">
        <v>5</v>
      </c>
    </row>
    <row r="78" spans="1:8" x14ac:dyDescent="0.2">
      <c r="B78" s="8" t="s">
        <v>171</v>
      </c>
      <c r="C78" s="8" t="s">
        <v>10</v>
      </c>
      <c r="D78" s="8">
        <v>10</v>
      </c>
      <c r="E78" s="8">
        <v>-1</v>
      </c>
      <c r="F78" s="8">
        <v>10</v>
      </c>
      <c r="G78" s="8">
        <v>0</v>
      </c>
      <c r="H78" s="8">
        <v>0</v>
      </c>
    </row>
    <row r="79" spans="1:8" x14ac:dyDescent="0.2">
      <c r="B79" s="8" t="s">
        <v>173</v>
      </c>
      <c r="C79" s="8" t="s">
        <v>10</v>
      </c>
      <c r="D79" s="8">
        <v>20</v>
      </c>
      <c r="E79" s="8">
        <v>5</v>
      </c>
      <c r="F79" s="8">
        <v>20</v>
      </c>
      <c r="G79" s="8">
        <v>0</v>
      </c>
      <c r="H79" s="8">
        <v>0</v>
      </c>
    </row>
    <row r="80" spans="1:8" x14ac:dyDescent="0.2">
      <c r="B80" s="8" t="s">
        <v>175</v>
      </c>
      <c r="C80" s="8" t="s">
        <v>10</v>
      </c>
      <c r="D80" s="8">
        <v>5</v>
      </c>
      <c r="E80" s="8">
        <v>-2</v>
      </c>
      <c r="F80" s="8">
        <v>5</v>
      </c>
      <c r="G80" s="8">
        <v>0</v>
      </c>
      <c r="H80" s="8">
        <v>0</v>
      </c>
    </row>
    <row r="81" spans="2:8" x14ac:dyDescent="0.2">
      <c r="B81" s="8" t="s">
        <v>177</v>
      </c>
      <c r="C81" s="8" t="s">
        <v>10</v>
      </c>
      <c r="D81" s="8">
        <v>10</v>
      </c>
      <c r="E81" s="8">
        <v>2</v>
      </c>
      <c r="F81" s="8">
        <v>10</v>
      </c>
      <c r="G81" s="8">
        <v>0</v>
      </c>
      <c r="H81" s="8">
        <v>0</v>
      </c>
    </row>
    <row r="82" spans="2:8" x14ac:dyDescent="0.2">
      <c r="B82" s="8" t="s">
        <v>179</v>
      </c>
      <c r="C82" s="8" t="s">
        <v>10</v>
      </c>
      <c r="D82" s="8">
        <v>20</v>
      </c>
      <c r="E82" s="8">
        <v>3</v>
      </c>
      <c r="F82" s="8">
        <v>20</v>
      </c>
      <c r="G82" s="8">
        <v>0</v>
      </c>
      <c r="H82" s="8">
        <v>0</v>
      </c>
    </row>
    <row r="83" spans="2:8" x14ac:dyDescent="0.2">
      <c r="B83" s="8" t="s">
        <v>181</v>
      </c>
      <c r="C83" s="8" t="s">
        <v>10</v>
      </c>
      <c r="D83" s="8">
        <v>5</v>
      </c>
      <c r="E83" s="8">
        <v>0</v>
      </c>
      <c r="F83" s="8">
        <v>5</v>
      </c>
      <c r="G83" s="8">
        <v>1E+30</v>
      </c>
      <c r="H83" s="8">
        <v>0</v>
      </c>
    </row>
    <row r="84" spans="2:8" ht="17" thickBot="1" x14ac:dyDescent="0.25">
      <c r="B84" s="6" t="s">
        <v>183</v>
      </c>
      <c r="C84" s="6" t="s">
        <v>10</v>
      </c>
      <c r="D84" s="6">
        <v>10</v>
      </c>
      <c r="E84" s="6">
        <v>2</v>
      </c>
      <c r="F84" s="6">
        <v>10</v>
      </c>
      <c r="G84" s="6">
        <v>0</v>
      </c>
      <c r="H8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5306-A92B-C745-946A-19518A3477CC}">
  <dimension ref="A1:J7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14.5" bestFit="1" customWidth="1"/>
    <col min="4" max="4" width="5.832031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5" t="s">
        <v>68</v>
      </c>
    </row>
    <row r="2" spans="1:10" x14ac:dyDescent="0.2">
      <c r="A2" s="5" t="s">
        <v>97</v>
      </c>
    </row>
    <row r="3" spans="1:10" x14ac:dyDescent="0.2">
      <c r="A3" s="5" t="s">
        <v>186</v>
      </c>
    </row>
    <row r="5" spans="1:10" ht="17" thickBot="1" x14ac:dyDescent="0.25"/>
    <row r="6" spans="1:10" x14ac:dyDescent="0.2">
      <c r="B6" s="11"/>
      <c r="C6" s="11" t="s">
        <v>59</v>
      </c>
      <c r="D6" s="11"/>
    </row>
    <row r="7" spans="1:10" ht="17" thickBot="1" x14ac:dyDescent="0.25">
      <c r="B7" s="12" t="s">
        <v>22</v>
      </c>
      <c r="C7" s="12" t="s">
        <v>23</v>
      </c>
      <c r="D7" s="12" t="s">
        <v>56</v>
      </c>
    </row>
    <row r="8" spans="1:10" ht="17" thickBot="1" x14ac:dyDescent="0.25">
      <c r="B8" s="6" t="s">
        <v>102</v>
      </c>
      <c r="C8" s="6" t="s">
        <v>103</v>
      </c>
      <c r="D8" s="21">
        <v>160</v>
      </c>
    </row>
    <row r="10" spans="1:10" ht="17" thickBot="1" x14ac:dyDescent="0.25"/>
    <row r="11" spans="1:10" x14ac:dyDescent="0.2">
      <c r="B11" s="11"/>
      <c r="C11" s="11" t="s">
        <v>69</v>
      </c>
      <c r="D11" s="11"/>
      <c r="F11" s="11" t="s">
        <v>70</v>
      </c>
      <c r="G11" s="11" t="s">
        <v>59</v>
      </c>
      <c r="I11" s="11" t="s">
        <v>73</v>
      </c>
      <c r="J11" s="11" t="s">
        <v>59</v>
      </c>
    </row>
    <row r="12" spans="1:10" ht="17" thickBot="1" x14ac:dyDescent="0.25">
      <c r="B12" s="12" t="s">
        <v>22</v>
      </c>
      <c r="C12" s="12" t="s">
        <v>23</v>
      </c>
      <c r="D12" s="12" t="s">
        <v>56</v>
      </c>
      <c r="F12" s="12" t="s">
        <v>71</v>
      </c>
      <c r="G12" s="12" t="s">
        <v>72</v>
      </c>
      <c r="I12" s="12" t="s">
        <v>71</v>
      </c>
      <c r="J12" s="12" t="s">
        <v>72</v>
      </c>
    </row>
    <row r="13" spans="1:10" x14ac:dyDescent="0.2">
      <c r="B13" s="8" t="s">
        <v>104</v>
      </c>
      <c r="C13" s="8" t="s">
        <v>86</v>
      </c>
      <c r="D13" s="22">
        <v>0</v>
      </c>
      <c r="F13" s="22">
        <v>0</v>
      </c>
      <c r="G13" s="22">
        <v>85</v>
      </c>
      <c r="I13" s="22">
        <v>250</v>
      </c>
      <c r="J13" s="22">
        <v>18835</v>
      </c>
    </row>
    <row r="14" spans="1:10" x14ac:dyDescent="0.2">
      <c r="B14" s="8" t="s">
        <v>105</v>
      </c>
      <c r="C14" s="8" t="s">
        <v>86</v>
      </c>
      <c r="D14" s="22">
        <v>0</v>
      </c>
      <c r="F14" s="22">
        <v>0</v>
      </c>
      <c r="G14" s="22">
        <v>110</v>
      </c>
      <c r="I14" s="22">
        <v>398.5</v>
      </c>
      <c r="J14" s="22">
        <v>20035</v>
      </c>
    </row>
    <row r="15" spans="1:10" x14ac:dyDescent="0.2">
      <c r="B15" s="8" t="s">
        <v>106</v>
      </c>
      <c r="C15" s="8" t="s">
        <v>86</v>
      </c>
      <c r="D15" s="22">
        <v>0</v>
      </c>
      <c r="F15" s="22">
        <v>0</v>
      </c>
      <c r="G15" s="22">
        <v>125</v>
      </c>
      <c r="I15" s="22">
        <v>597</v>
      </c>
      <c r="J15" s="22">
        <v>21020</v>
      </c>
    </row>
    <row r="16" spans="1:10" x14ac:dyDescent="0.2">
      <c r="B16" s="8" t="s">
        <v>107</v>
      </c>
      <c r="C16" s="8" t="s">
        <v>86</v>
      </c>
      <c r="D16" s="22">
        <v>0</v>
      </c>
      <c r="F16" s="22"/>
      <c r="G16" s="22"/>
      <c r="I16" s="22"/>
      <c r="J16" s="22"/>
    </row>
    <row r="17" spans="2:10" x14ac:dyDescent="0.2">
      <c r="B17" s="8" t="s">
        <v>108</v>
      </c>
      <c r="C17" s="8" t="s">
        <v>86</v>
      </c>
      <c r="D17" s="22">
        <v>0</v>
      </c>
      <c r="F17" s="22"/>
      <c r="G17" s="22"/>
      <c r="I17" s="22"/>
      <c r="J17" s="22"/>
    </row>
    <row r="18" spans="2:10" x14ac:dyDescent="0.2">
      <c r="B18" s="8" t="s">
        <v>109</v>
      </c>
      <c r="C18" s="8" t="s">
        <v>86</v>
      </c>
      <c r="D18" s="22">
        <v>0</v>
      </c>
      <c r="F18" s="22"/>
      <c r="G18" s="22"/>
      <c r="I18" s="22"/>
      <c r="J18" s="22"/>
    </row>
    <row r="19" spans="2:10" x14ac:dyDescent="0.2">
      <c r="B19" s="8" t="s">
        <v>110</v>
      </c>
      <c r="C19" s="8" t="s">
        <v>86</v>
      </c>
      <c r="D19" s="22">
        <v>0</v>
      </c>
      <c r="F19" s="22"/>
      <c r="G19" s="22"/>
      <c r="I19" s="22"/>
      <c r="J19" s="22"/>
    </row>
    <row r="20" spans="2:10" x14ac:dyDescent="0.2">
      <c r="B20" s="8" t="s">
        <v>111</v>
      </c>
      <c r="C20" s="8" t="s">
        <v>86</v>
      </c>
      <c r="D20" s="22">
        <v>0</v>
      </c>
      <c r="F20" s="22"/>
      <c r="G20" s="22"/>
      <c r="I20" s="22"/>
      <c r="J20" s="22"/>
    </row>
    <row r="21" spans="2:10" x14ac:dyDescent="0.2">
      <c r="B21" s="8" t="s">
        <v>112</v>
      </c>
      <c r="C21" s="8" t="s">
        <v>86</v>
      </c>
      <c r="D21" s="22">
        <v>0</v>
      </c>
      <c r="F21" s="22"/>
      <c r="G21" s="22"/>
      <c r="I21" s="22"/>
      <c r="J21" s="22"/>
    </row>
    <row r="22" spans="2:10" x14ac:dyDescent="0.2">
      <c r="B22" s="8" t="s">
        <v>113</v>
      </c>
      <c r="C22" s="8" t="s">
        <v>86</v>
      </c>
      <c r="D22" s="22">
        <v>0</v>
      </c>
      <c r="F22" s="22"/>
      <c r="G22" s="22"/>
      <c r="I22" s="22"/>
      <c r="J22" s="22"/>
    </row>
    <row r="23" spans="2:10" x14ac:dyDescent="0.2">
      <c r="B23" s="8" t="s">
        <v>114</v>
      </c>
      <c r="C23" s="8" t="s">
        <v>86</v>
      </c>
      <c r="D23" s="22">
        <v>3</v>
      </c>
      <c r="F23" s="22"/>
      <c r="G23" s="22"/>
      <c r="I23" s="22"/>
      <c r="J23" s="22"/>
    </row>
    <row r="24" spans="2:10" x14ac:dyDescent="0.2">
      <c r="B24" s="8" t="s">
        <v>115</v>
      </c>
      <c r="C24" s="8" t="s">
        <v>86</v>
      </c>
      <c r="D24" s="22">
        <v>0</v>
      </c>
      <c r="F24" s="22"/>
      <c r="G24" s="22"/>
      <c r="I24" s="22"/>
      <c r="J24" s="22"/>
    </row>
    <row r="25" spans="2:10" x14ac:dyDescent="0.2">
      <c r="B25" s="8" t="s">
        <v>116</v>
      </c>
      <c r="C25" s="8" t="s">
        <v>86</v>
      </c>
      <c r="D25" s="22">
        <v>0</v>
      </c>
      <c r="F25" s="22"/>
      <c r="G25" s="22"/>
      <c r="I25" s="22"/>
      <c r="J25" s="22"/>
    </row>
    <row r="26" spans="2:10" x14ac:dyDescent="0.2">
      <c r="B26" s="8" t="s">
        <v>117</v>
      </c>
      <c r="C26" s="8" t="s">
        <v>86</v>
      </c>
      <c r="D26" s="22">
        <v>1</v>
      </c>
      <c r="F26" s="22"/>
      <c r="G26" s="22"/>
      <c r="I26" s="22"/>
      <c r="J26" s="22"/>
    </row>
    <row r="27" spans="2:10" x14ac:dyDescent="0.2">
      <c r="B27" s="8" t="s">
        <v>118</v>
      </c>
      <c r="C27" s="8" t="s">
        <v>86</v>
      </c>
      <c r="D27" s="22">
        <v>0</v>
      </c>
      <c r="F27" s="22"/>
      <c r="G27" s="22"/>
      <c r="I27" s="22"/>
      <c r="J27" s="22"/>
    </row>
    <row r="28" spans="2:10" x14ac:dyDescent="0.2">
      <c r="B28" s="8" t="s">
        <v>119</v>
      </c>
      <c r="C28" s="8" t="s">
        <v>86</v>
      </c>
      <c r="D28" s="22">
        <v>0</v>
      </c>
      <c r="F28" s="22"/>
      <c r="G28" s="22"/>
      <c r="I28" s="22"/>
      <c r="J28" s="22"/>
    </row>
    <row r="29" spans="2:10" x14ac:dyDescent="0.2">
      <c r="B29" s="8" t="s">
        <v>120</v>
      </c>
      <c r="C29" s="8" t="s">
        <v>86</v>
      </c>
      <c r="D29" s="22">
        <v>0</v>
      </c>
      <c r="F29" s="22"/>
      <c r="G29" s="22"/>
      <c r="I29" s="22"/>
      <c r="J29" s="22"/>
    </row>
    <row r="30" spans="2:10" x14ac:dyDescent="0.2">
      <c r="B30" s="8" t="s">
        <v>121</v>
      </c>
      <c r="C30" s="8" t="s">
        <v>86</v>
      </c>
      <c r="D30" s="22">
        <v>0</v>
      </c>
      <c r="F30" s="22"/>
      <c r="G30" s="22"/>
      <c r="I30" s="22"/>
      <c r="J30" s="22"/>
    </row>
    <row r="31" spans="2:10" x14ac:dyDescent="0.2">
      <c r="B31" s="8" t="s">
        <v>122</v>
      </c>
      <c r="C31" s="8" t="s">
        <v>86</v>
      </c>
      <c r="D31" s="22">
        <v>0</v>
      </c>
      <c r="F31" s="22"/>
      <c r="G31" s="22"/>
      <c r="I31" s="22"/>
      <c r="J31" s="22"/>
    </row>
    <row r="32" spans="2:10" x14ac:dyDescent="0.2">
      <c r="B32" s="8" t="s">
        <v>123</v>
      </c>
      <c r="C32" s="8" t="s">
        <v>86</v>
      </c>
      <c r="D32" s="22">
        <v>0</v>
      </c>
      <c r="F32" s="22"/>
      <c r="G32" s="22"/>
      <c r="I32" s="22"/>
      <c r="J32" s="22"/>
    </row>
    <row r="33" spans="2:10" x14ac:dyDescent="0.2">
      <c r="B33" s="8" t="s">
        <v>124</v>
      </c>
      <c r="C33" s="8" t="s">
        <v>86</v>
      </c>
      <c r="D33" s="22">
        <v>0</v>
      </c>
      <c r="F33" s="22"/>
      <c r="G33" s="22"/>
      <c r="I33" s="22"/>
      <c r="J33" s="22"/>
    </row>
    <row r="34" spans="2:10" x14ac:dyDescent="0.2">
      <c r="B34" s="8" t="s">
        <v>125</v>
      </c>
      <c r="C34" s="8" t="s">
        <v>86</v>
      </c>
      <c r="D34" s="22">
        <v>0</v>
      </c>
      <c r="F34" s="22"/>
      <c r="G34" s="22"/>
      <c r="I34" s="22"/>
      <c r="J34" s="22"/>
    </row>
    <row r="35" spans="2:10" x14ac:dyDescent="0.2">
      <c r="B35" s="8" t="s">
        <v>126</v>
      </c>
      <c r="C35" s="8" t="s">
        <v>86</v>
      </c>
      <c r="D35" s="22">
        <v>0</v>
      </c>
      <c r="F35" s="22"/>
      <c r="G35" s="22"/>
      <c r="I35" s="22"/>
      <c r="J35" s="22"/>
    </row>
    <row r="36" spans="2:10" x14ac:dyDescent="0.2">
      <c r="B36" s="8" t="s">
        <v>127</v>
      </c>
      <c r="C36" s="8" t="s">
        <v>86</v>
      </c>
      <c r="D36" s="22">
        <v>0</v>
      </c>
      <c r="F36" s="22"/>
      <c r="G36" s="22"/>
      <c r="I36" s="22"/>
      <c r="J36" s="22"/>
    </row>
    <row r="37" spans="2:10" x14ac:dyDescent="0.2">
      <c r="B37" s="8" t="s">
        <v>128</v>
      </c>
      <c r="C37" s="8" t="s">
        <v>86</v>
      </c>
      <c r="D37" s="22">
        <v>0</v>
      </c>
      <c r="F37" s="22"/>
      <c r="G37" s="22"/>
      <c r="I37" s="22"/>
      <c r="J37" s="22"/>
    </row>
    <row r="38" spans="2:10" x14ac:dyDescent="0.2">
      <c r="B38" s="8" t="s">
        <v>129</v>
      </c>
      <c r="C38" s="8" t="s">
        <v>86</v>
      </c>
      <c r="D38" s="22">
        <v>0</v>
      </c>
      <c r="F38" s="22"/>
      <c r="G38" s="22"/>
      <c r="I38" s="22"/>
      <c r="J38" s="22"/>
    </row>
    <row r="39" spans="2:10" x14ac:dyDescent="0.2">
      <c r="B39" s="8" t="s">
        <v>130</v>
      </c>
      <c r="C39" s="8" t="s">
        <v>86</v>
      </c>
      <c r="D39" s="22">
        <v>0</v>
      </c>
      <c r="F39" s="22"/>
      <c r="G39" s="22"/>
      <c r="I39" s="22"/>
      <c r="J39" s="22"/>
    </row>
    <row r="40" spans="2:10" x14ac:dyDescent="0.2">
      <c r="B40" s="8" t="s">
        <v>131</v>
      </c>
      <c r="C40" s="8" t="s">
        <v>86</v>
      </c>
      <c r="D40" s="22">
        <v>0</v>
      </c>
      <c r="F40" s="22"/>
      <c r="G40" s="22"/>
      <c r="I40" s="22"/>
      <c r="J40" s="22"/>
    </row>
    <row r="41" spans="2:10" x14ac:dyDescent="0.2">
      <c r="B41" s="8" t="s">
        <v>132</v>
      </c>
      <c r="C41" s="8" t="s">
        <v>86</v>
      </c>
      <c r="D41" s="22">
        <v>0</v>
      </c>
      <c r="F41" s="22"/>
      <c r="G41" s="22"/>
      <c r="I41" s="22"/>
      <c r="J41" s="22"/>
    </row>
    <row r="42" spans="2:10" x14ac:dyDescent="0.2">
      <c r="B42" s="8" t="s">
        <v>133</v>
      </c>
      <c r="C42" s="8" t="s">
        <v>86</v>
      </c>
      <c r="D42" s="22">
        <v>12</v>
      </c>
      <c r="F42" s="22"/>
      <c r="G42" s="22"/>
      <c r="I42" s="22"/>
      <c r="J42" s="22"/>
    </row>
    <row r="43" spans="2:10" x14ac:dyDescent="0.2">
      <c r="B43" s="8" t="s">
        <v>134</v>
      </c>
      <c r="C43" s="8" t="s">
        <v>86</v>
      </c>
      <c r="D43" s="22">
        <v>0</v>
      </c>
      <c r="F43" s="22"/>
      <c r="G43" s="22"/>
      <c r="I43" s="22"/>
      <c r="J43" s="22"/>
    </row>
    <row r="44" spans="2:10" x14ac:dyDescent="0.2">
      <c r="B44" s="8" t="s">
        <v>135</v>
      </c>
      <c r="C44" s="8" t="s">
        <v>86</v>
      </c>
      <c r="D44" s="22">
        <v>0</v>
      </c>
      <c r="F44" s="22"/>
      <c r="G44" s="22"/>
      <c r="I44" s="22"/>
      <c r="J44" s="22"/>
    </row>
    <row r="45" spans="2:10" x14ac:dyDescent="0.2">
      <c r="B45" s="8" t="s">
        <v>136</v>
      </c>
      <c r="C45" s="8" t="s">
        <v>86</v>
      </c>
      <c r="D45" s="22">
        <v>0</v>
      </c>
      <c r="F45" s="22"/>
      <c r="G45" s="22"/>
      <c r="I45" s="22"/>
      <c r="J45" s="22"/>
    </row>
    <row r="46" spans="2:10" x14ac:dyDescent="0.2">
      <c r="B46" s="8" t="s">
        <v>137</v>
      </c>
      <c r="C46" s="8" t="s">
        <v>86</v>
      </c>
      <c r="D46" s="22">
        <v>0</v>
      </c>
      <c r="F46" s="22"/>
      <c r="G46" s="22"/>
      <c r="I46" s="22"/>
      <c r="J46" s="22"/>
    </row>
    <row r="47" spans="2:10" x14ac:dyDescent="0.2">
      <c r="B47" s="8" t="s">
        <v>138</v>
      </c>
      <c r="C47" s="8" t="s">
        <v>86</v>
      </c>
      <c r="D47" s="22">
        <v>12</v>
      </c>
      <c r="F47" s="22"/>
      <c r="G47" s="22"/>
      <c r="I47" s="22"/>
      <c r="J47" s="22"/>
    </row>
    <row r="48" spans="2:10" x14ac:dyDescent="0.2">
      <c r="B48" s="8" t="s">
        <v>139</v>
      </c>
      <c r="C48" s="8" t="s">
        <v>86</v>
      </c>
      <c r="D48" s="22">
        <v>0</v>
      </c>
      <c r="F48" s="22"/>
      <c r="G48" s="22"/>
      <c r="I48" s="22"/>
      <c r="J48" s="22"/>
    </row>
    <row r="49" spans="2:10" x14ac:dyDescent="0.2">
      <c r="B49" s="8" t="s">
        <v>140</v>
      </c>
      <c r="C49" s="8" t="s">
        <v>86</v>
      </c>
      <c r="D49" s="22">
        <v>0</v>
      </c>
      <c r="F49" s="22"/>
      <c r="G49" s="22"/>
      <c r="I49" s="22"/>
      <c r="J49" s="22"/>
    </row>
    <row r="50" spans="2:10" x14ac:dyDescent="0.2">
      <c r="B50" s="8" t="s">
        <v>141</v>
      </c>
      <c r="C50" s="8" t="s">
        <v>86</v>
      </c>
      <c r="D50" s="22">
        <v>0</v>
      </c>
      <c r="F50" s="22"/>
      <c r="G50" s="22"/>
      <c r="I50" s="22"/>
      <c r="J50" s="22"/>
    </row>
    <row r="51" spans="2:10" x14ac:dyDescent="0.2">
      <c r="B51" s="8" t="s">
        <v>142</v>
      </c>
      <c r="C51" s="8" t="s">
        <v>86</v>
      </c>
      <c r="D51" s="22">
        <v>0</v>
      </c>
      <c r="F51" s="22"/>
      <c r="G51" s="22"/>
      <c r="I51" s="22"/>
      <c r="J51" s="22"/>
    </row>
    <row r="52" spans="2:10" x14ac:dyDescent="0.2">
      <c r="B52" s="8" t="s">
        <v>143</v>
      </c>
      <c r="C52" s="8" t="s">
        <v>86</v>
      </c>
      <c r="D52" s="22">
        <v>0</v>
      </c>
      <c r="F52" s="22"/>
      <c r="G52" s="22"/>
      <c r="I52" s="22"/>
      <c r="J52" s="22"/>
    </row>
    <row r="53" spans="2:10" x14ac:dyDescent="0.2">
      <c r="B53" s="8" t="s">
        <v>144</v>
      </c>
      <c r="C53" s="8" t="s">
        <v>86</v>
      </c>
      <c r="D53" s="22">
        <v>0</v>
      </c>
      <c r="F53" s="22"/>
      <c r="G53" s="22"/>
      <c r="I53" s="22"/>
      <c r="J53" s="22"/>
    </row>
    <row r="54" spans="2:10" x14ac:dyDescent="0.2">
      <c r="B54" s="8" t="s">
        <v>145</v>
      </c>
      <c r="C54" s="8" t="s">
        <v>86</v>
      </c>
      <c r="D54" s="22">
        <v>0</v>
      </c>
      <c r="F54" s="22"/>
      <c r="G54" s="22"/>
      <c r="I54" s="22"/>
      <c r="J54" s="22"/>
    </row>
    <row r="55" spans="2:10" x14ac:dyDescent="0.2">
      <c r="B55" s="8" t="s">
        <v>146</v>
      </c>
      <c r="C55" s="8" t="s">
        <v>86</v>
      </c>
      <c r="D55" s="22">
        <v>0</v>
      </c>
      <c r="F55" s="22"/>
      <c r="G55" s="22"/>
      <c r="I55" s="22"/>
      <c r="J55" s="22"/>
    </row>
    <row r="56" spans="2:10" x14ac:dyDescent="0.2">
      <c r="B56" s="8" t="s">
        <v>147</v>
      </c>
      <c r="C56" s="8" t="s">
        <v>86</v>
      </c>
      <c r="D56" s="22">
        <v>0</v>
      </c>
      <c r="F56" s="22"/>
      <c r="G56" s="22"/>
      <c r="I56" s="22"/>
      <c r="J56" s="22"/>
    </row>
    <row r="57" spans="2:10" x14ac:dyDescent="0.2">
      <c r="B57" s="8" t="s">
        <v>148</v>
      </c>
      <c r="C57" s="8" t="s">
        <v>86</v>
      </c>
      <c r="D57" s="22">
        <v>0</v>
      </c>
      <c r="F57" s="22"/>
      <c r="G57" s="22"/>
      <c r="I57" s="22"/>
      <c r="J57" s="22"/>
    </row>
    <row r="58" spans="2:10" x14ac:dyDescent="0.2">
      <c r="B58" s="8" t="s">
        <v>149</v>
      </c>
      <c r="C58" s="8" t="s">
        <v>86</v>
      </c>
      <c r="D58" s="22">
        <v>0</v>
      </c>
      <c r="F58" s="22"/>
      <c r="G58" s="22"/>
      <c r="I58" s="22"/>
      <c r="J58" s="22"/>
    </row>
    <row r="59" spans="2:10" x14ac:dyDescent="0.2">
      <c r="B59" s="8" t="s">
        <v>150</v>
      </c>
      <c r="C59" s="8" t="s">
        <v>86</v>
      </c>
      <c r="D59" s="22">
        <v>0</v>
      </c>
      <c r="F59" s="22"/>
      <c r="G59" s="22"/>
      <c r="I59" s="22"/>
      <c r="J59" s="22"/>
    </row>
    <row r="60" spans="2:10" x14ac:dyDescent="0.2">
      <c r="B60" s="8" t="s">
        <v>151</v>
      </c>
      <c r="C60" s="8" t="s">
        <v>86</v>
      </c>
      <c r="D60" s="22">
        <v>0</v>
      </c>
      <c r="F60" s="22"/>
      <c r="G60" s="22"/>
      <c r="I60" s="22"/>
      <c r="J60" s="22"/>
    </row>
    <row r="61" spans="2:10" x14ac:dyDescent="0.2">
      <c r="B61" s="8" t="s">
        <v>152</v>
      </c>
      <c r="C61" s="8" t="s">
        <v>86</v>
      </c>
      <c r="D61" s="22">
        <v>5</v>
      </c>
      <c r="F61" s="22"/>
      <c r="G61" s="22"/>
      <c r="I61" s="22"/>
      <c r="J61" s="22"/>
    </row>
    <row r="62" spans="2:10" x14ac:dyDescent="0.2">
      <c r="B62" s="8" t="s">
        <v>153</v>
      </c>
      <c r="C62" s="8" t="s">
        <v>86</v>
      </c>
      <c r="D62" s="22">
        <v>0</v>
      </c>
      <c r="F62" s="22"/>
      <c r="G62" s="22"/>
      <c r="I62" s="22"/>
      <c r="J62" s="22"/>
    </row>
    <row r="63" spans="2:10" x14ac:dyDescent="0.2">
      <c r="B63" s="8" t="s">
        <v>154</v>
      </c>
      <c r="C63" s="8" t="s">
        <v>86</v>
      </c>
      <c r="D63" s="22">
        <v>0</v>
      </c>
      <c r="F63" s="22"/>
      <c r="G63" s="22"/>
      <c r="I63" s="22"/>
      <c r="J63" s="22"/>
    </row>
    <row r="64" spans="2:10" x14ac:dyDescent="0.2">
      <c r="B64" s="8" t="s">
        <v>155</v>
      </c>
      <c r="C64" s="8" t="s">
        <v>86</v>
      </c>
      <c r="D64" s="22">
        <v>0</v>
      </c>
      <c r="F64" s="22"/>
      <c r="G64" s="22"/>
      <c r="I64" s="22"/>
      <c r="J64" s="22"/>
    </row>
    <row r="65" spans="2:10" x14ac:dyDescent="0.2">
      <c r="B65" s="8" t="s">
        <v>156</v>
      </c>
      <c r="C65" s="8" t="s">
        <v>86</v>
      </c>
      <c r="D65" s="22">
        <v>0</v>
      </c>
      <c r="F65" s="22"/>
      <c r="G65" s="22"/>
      <c r="I65" s="22"/>
      <c r="J65" s="22"/>
    </row>
    <row r="66" spans="2:10" x14ac:dyDescent="0.2">
      <c r="B66" s="8" t="s">
        <v>157</v>
      </c>
      <c r="C66" s="8" t="s">
        <v>86</v>
      </c>
      <c r="D66" s="22">
        <v>0</v>
      </c>
      <c r="F66" s="22"/>
      <c r="G66" s="22"/>
      <c r="I66" s="22"/>
      <c r="J66" s="22"/>
    </row>
    <row r="67" spans="2:10" x14ac:dyDescent="0.2">
      <c r="B67" s="8" t="s">
        <v>158</v>
      </c>
      <c r="C67" s="8" t="s">
        <v>86</v>
      </c>
      <c r="D67" s="22">
        <v>0</v>
      </c>
      <c r="F67" s="22"/>
      <c r="G67" s="22"/>
      <c r="I67" s="22"/>
      <c r="J67" s="22"/>
    </row>
    <row r="68" spans="2:10" x14ac:dyDescent="0.2">
      <c r="B68" s="8" t="s">
        <v>159</v>
      </c>
      <c r="C68" s="8" t="s">
        <v>86</v>
      </c>
      <c r="D68" s="22">
        <v>0</v>
      </c>
      <c r="F68" s="22"/>
      <c r="G68" s="22"/>
      <c r="I68" s="22"/>
      <c r="J68" s="22"/>
    </row>
    <row r="69" spans="2:10" x14ac:dyDescent="0.2">
      <c r="B69" s="8" t="s">
        <v>160</v>
      </c>
      <c r="C69" s="8" t="s">
        <v>86</v>
      </c>
      <c r="D69" s="22">
        <v>11</v>
      </c>
      <c r="F69" s="22"/>
      <c r="G69" s="22"/>
      <c r="I69" s="22"/>
      <c r="J69" s="22"/>
    </row>
    <row r="70" spans="2:10" x14ac:dyDescent="0.2">
      <c r="B70" s="8" t="s">
        <v>161</v>
      </c>
      <c r="C70" s="8" t="s">
        <v>86</v>
      </c>
      <c r="D70" s="22">
        <v>0</v>
      </c>
      <c r="F70" s="22"/>
      <c r="G70" s="22"/>
      <c r="I70" s="22"/>
      <c r="J70" s="22"/>
    </row>
    <row r="71" spans="2:10" x14ac:dyDescent="0.2">
      <c r="B71" s="8" t="s">
        <v>162</v>
      </c>
      <c r="C71" s="8" t="s">
        <v>86</v>
      </c>
      <c r="D71" s="22">
        <v>0</v>
      </c>
      <c r="F71" s="22"/>
      <c r="G71" s="22"/>
      <c r="I71" s="22"/>
      <c r="J71" s="22"/>
    </row>
    <row r="72" spans="2:10" x14ac:dyDescent="0.2">
      <c r="B72" s="8" t="s">
        <v>163</v>
      </c>
      <c r="C72" s="8" t="s">
        <v>86</v>
      </c>
      <c r="D72" s="22">
        <v>0</v>
      </c>
      <c r="F72" s="22"/>
      <c r="G72" s="22"/>
      <c r="I72" s="22"/>
      <c r="J72" s="22"/>
    </row>
    <row r="73" spans="2:10" x14ac:dyDescent="0.2">
      <c r="B73" s="8" t="s">
        <v>164</v>
      </c>
      <c r="C73" s="8" t="s">
        <v>86</v>
      </c>
      <c r="D73" s="22">
        <v>0</v>
      </c>
      <c r="F73" s="22"/>
      <c r="G73" s="22"/>
      <c r="I73" s="22"/>
      <c r="J73" s="22"/>
    </row>
    <row r="74" spans="2:10" x14ac:dyDescent="0.2">
      <c r="B74" s="8" t="s">
        <v>165</v>
      </c>
      <c r="C74" s="8" t="s">
        <v>86</v>
      </c>
      <c r="D74" s="22">
        <v>0</v>
      </c>
      <c r="F74" s="22"/>
      <c r="G74" s="22"/>
      <c r="I74" s="22"/>
      <c r="J74" s="22"/>
    </row>
    <row r="75" spans="2:10" x14ac:dyDescent="0.2">
      <c r="B75" s="8" t="s">
        <v>166</v>
      </c>
      <c r="C75" s="8" t="s">
        <v>86</v>
      </c>
      <c r="D75" s="22">
        <v>0</v>
      </c>
      <c r="F75" s="22"/>
      <c r="G75" s="22"/>
      <c r="I75" s="22"/>
      <c r="J75" s="22"/>
    </row>
    <row r="76" spans="2:10" ht="17" thickBot="1" x14ac:dyDescent="0.25">
      <c r="B76" s="6" t="s">
        <v>167</v>
      </c>
      <c r="C76" s="6" t="s">
        <v>86</v>
      </c>
      <c r="D76" s="21">
        <v>0</v>
      </c>
      <c r="F76" s="21"/>
      <c r="G76" s="21"/>
      <c r="I76" s="21"/>
      <c r="J7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A51D-CE05-CF42-8ED2-0FA2A4F855F6}">
  <dimension ref="A1:R88"/>
  <sheetViews>
    <sheetView workbookViewId="0">
      <selection activeCell="E14" sqref="E14"/>
    </sheetView>
  </sheetViews>
  <sheetFormatPr baseColWidth="10" defaultRowHeight="16" x14ac:dyDescent="0.2"/>
  <sheetData>
    <row r="1" spans="1:10" s="45" customFormat="1" ht="19" x14ac:dyDescent="0.25">
      <c r="A1" s="44" t="s">
        <v>321</v>
      </c>
    </row>
    <row r="4" spans="1:10" x14ac:dyDescent="0.2">
      <c r="B4" s="20" t="s">
        <v>96</v>
      </c>
      <c r="C4" s="19"/>
      <c r="D4" s="19"/>
      <c r="E4" s="19"/>
      <c r="F4" s="19"/>
      <c r="G4" s="19"/>
      <c r="H4" s="19"/>
      <c r="I4" s="19"/>
      <c r="J4" s="19"/>
    </row>
    <row r="5" spans="1:10" x14ac:dyDescent="0.2">
      <c r="A5" s="18" t="s">
        <v>95</v>
      </c>
      <c r="C5" s="3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6" spans="1:10" x14ac:dyDescent="0.2">
      <c r="A6" s="17"/>
      <c r="B6" s="3">
        <v>1</v>
      </c>
      <c r="C6" t="s">
        <v>94</v>
      </c>
      <c r="D6">
        <v>8</v>
      </c>
      <c r="E6">
        <v>6</v>
      </c>
      <c r="F6">
        <v>7</v>
      </c>
      <c r="G6">
        <v>3</v>
      </c>
      <c r="H6">
        <v>5</v>
      </c>
      <c r="I6">
        <v>4</v>
      </c>
      <c r="J6">
        <v>2</v>
      </c>
    </row>
    <row r="7" spans="1:10" x14ac:dyDescent="0.2">
      <c r="A7" s="17"/>
      <c r="B7" s="3">
        <v>2</v>
      </c>
      <c r="C7">
        <v>8</v>
      </c>
      <c r="D7" t="s">
        <v>94</v>
      </c>
      <c r="E7">
        <v>6</v>
      </c>
      <c r="F7">
        <v>5</v>
      </c>
      <c r="G7">
        <v>8</v>
      </c>
      <c r="H7">
        <v>4</v>
      </c>
      <c r="I7">
        <v>6</v>
      </c>
      <c r="J7">
        <v>7</v>
      </c>
    </row>
    <row r="8" spans="1:10" x14ac:dyDescent="0.2">
      <c r="A8" s="17"/>
      <c r="B8" s="3">
        <v>3</v>
      </c>
      <c r="C8">
        <v>6</v>
      </c>
      <c r="D8">
        <v>6</v>
      </c>
      <c r="E8" t="s">
        <v>94</v>
      </c>
      <c r="F8">
        <v>8</v>
      </c>
      <c r="G8">
        <v>3</v>
      </c>
      <c r="H8">
        <v>4</v>
      </c>
      <c r="I8">
        <v>7</v>
      </c>
      <c r="J8">
        <v>4</v>
      </c>
    </row>
    <row r="9" spans="1:10" x14ac:dyDescent="0.2">
      <c r="A9" s="17"/>
      <c r="B9" s="3">
        <v>4</v>
      </c>
      <c r="C9">
        <v>7</v>
      </c>
      <c r="D9">
        <v>5</v>
      </c>
      <c r="E9">
        <v>8</v>
      </c>
      <c r="F9" t="s">
        <v>94</v>
      </c>
      <c r="G9">
        <v>9</v>
      </c>
      <c r="H9">
        <v>5</v>
      </c>
      <c r="I9">
        <v>3</v>
      </c>
      <c r="J9">
        <v>7</v>
      </c>
    </row>
    <row r="10" spans="1:10" x14ac:dyDescent="0.2">
      <c r="A10" s="17"/>
      <c r="B10" s="3">
        <v>5</v>
      </c>
      <c r="C10">
        <v>3</v>
      </c>
      <c r="D10">
        <v>8</v>
      </c>
      <c r="E10">
        <v>3</v>
      </c>
      <c r="F10">
        <v>9</v>
      </c>
      <c r="G10" t="s">
        <v>94</v>
      </c>
      <c r="H10">
        <v>5</v>
      </c>
      <c r="I10">
        <v>6</v>
      </c>
      <c r="J10">
        <v>2</v>
      </c>
    </row>
    <row r="11" spans="1:10" x14ac:dyDescent="0.2">
      <c r="A11" s="17"/>
      <c r="B11" s="3">
        <v>6</v>
      </c>
      <c r="C11">
        <v>5</v>
      </c>
      <c r="D11">
        <v>4</v>
      </c>
      <c r="E11">
        <v>4</v>
      </c>
      <c r="F11">
        <v>5</v>
      </c>
      <c r="G11">
        <v>5</v>
      </c>
      <c r="H11" t="s">
        <v>94</v>
      </c>
      <c r="I11">
        <v>3</v>
      </c>
      <c r="J11">
        <v>3</v>
      </c>
    </row>
    <row r="12" spans="1:10" x14ac:dyDescent="0.2">
      <c r="A12" s="17"/>
      <c r="B12" s="3">
        <v>7</v>
      </c>
      <c r="C12">
        <v>4</v>
      </c>
      <c r="D12">
        <v>6</v>
      </c>
      <c r="E12">
        <v>7</v>
      </c>
      <c r="F12">
        <v>3</v>
      </c>
      <c r="G12">
        <v>6</v>
      </c>
      <c r="H12">
        <v>3</v>
      </c>
      <c r="I12" t="s">
        <v>94</v>
      </c>
      <c r="J12">
        <v>4</v>
      </c>
    </row>
    <row r="13" spans="1:10" x14ac:dyDescent="0.2">
      <c r="A13" s="17"/>
      <c r="B13" s="3">
        <v>8</v>
      </c>
      <c r="C13">
        <v>2</v>
      </c>
      <c r="D13">
        <v>7</v>
      </c>
      <c r="E13">
        <v>4</v>
      </c>
      <c r="F13">
        <v>7</v>
      </c>
      <c r="G13">
        <v>2</v>
      </c>
      <c r="H13">
        <v>3</v>
      </c>
      <c r="I13">
        <v>4</v>
      </c>
      <c r="J13" t="s">
        <v>94</v>
      </c>
    </row>
    <row r="14" spans="1:10" x14ac:dyDescent="0.2">
      <c r="A14" s="16"/>
      <c r="B14" s="3"/>
    </row>
    <row r="15" spans="1:10" x14ac:dyDescent="0.2">
      <c r="J15" t="s">
        <v>10</v>
      </c>
    </row>
    <row r="16" spans="1:10" x14ac:dyDescent="0.2">
      <c r="A16" s="3" t="s">
        <v>84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</row>
    <row r="17" spans="1:18" x14ac:dyDescent="0.2">
      <c r="A17" s="3" t="s">
        <v>93</v>
      </c>
      <c r="B17">
        <v>4</v>
      </c>
      <c r="C17">
        <v>14</v>
      </c>
      <c r="D17">
        <v>5</v>
      </c>
      <c r="E17">
        <v>17</v>
      </c>
      <c r="F17">
        <v>22</v>
      </c>
      <c r="G17">
        <v>7</v>
      </c>
      <c r="H17">
        <v>10</v>
      </c>
      <c r="I17">
        <v>21</v>
      </c>
      <c r="J17">
        <f>SUM(B17:I17)</f>
        <v>100</v>
      </c>
    </row>
    <row r="18" spans="1:18" x14ac:dyDescent="0.2">
      <c r="A18" s="3" t="s">
        <v>92</v>
      </c>
      <c r="B18">
        <v>20</v>
      </c>
      <c r="C18">
        <v>10</v>
      </c>
      <c r="D18">
        <v>20</v>
      </c>
      <c r="E18">
        <v>5</v>
      </c>
      <c r="F18">
        <v>10</v>
      </c>
      <c r="G18">
        <v>20</v>
      </c>
      <c r="H18">
        <v>5</v>
      </c>
      <c r="I18">
        <v>10</v>
      </c>
      <c r="J18">
        <f>SUM(B18:I18)</f>
        <v>100</v>
      </c>
      <c r="K18" t="s">
        <v>320</v>
      </c>
    </row>
    <row r="19" spans="1:18" x14ac:dyDescent="0.2">
      <c r="A19" s="3" t="s">
        <v>91</v>
      </c>
      <c r="B19">
        <f>B18*$J17*0.01</f>
        <v>20</v>
      </c>
      <c r="C19">
        <f>C18*$J17*0.01</f>
        <v>10</v>
      </c>
      <c r="D19">
        <f>D18*$J17*0.01</f>
        <v>20</v>
      </c>
      <c r="E19">
        <f>E18*$J17*0.01</f>
        <v>5</v>
      </c>
      <c r="F19">
        <f>F18*$J17*0.01</f>
        <v>10</v>
      </c>
      <c r="G19">
        <f>G18*$J17*0.01</f>
        <v>20</v>
      </c>
      <c r="H19">
        <f>H18*$J17*0.01</f>
        <v>5</v>
      </c>
      <c r="I19">
        <f>I18*$J17*0.01</f>
        <v>10</v>
      </c>
    </row>
    <row r="20" spans="1:18" x14ac:dyDescent="0.2">
      <c r="A20" s="3"/>
    </row>
    <row r="21" spans="1:18" x14ac:dyDescent="0.2">
      <c r="A21" s="3"/>
    </row>
    <row r="22" spans="1:18" x14ac:dyDescent="0.2">
      <c r="A22" s="3"/>
    </row>
    <row r="23" spans="1:18" x14ac:dyDescent="0.2">
      <c r="A23" s="3"/>
    </row>
    <row r="24" spans="1:18" x14ac:dyDescent="0.2">
      <c r="A24" s="3" t="s">
        <v>90</v>
      </c>
      <c r="B24" t="s">
        <v>89</v>
      </c>
      <c r="C24" s="3" t="s">
        <v>88</v>
      </c>
      <c r="D24" t="s">
        <v>87</v>
      </c>
      <c r="E24" t="s">
        <v>86</v>
      </c>
      <c r="F24" t="s">
        <v>85</v>
      </c>
      <c r="I24" t="s">
        <v>59</v>
      </c>
      <c r="K24" t="s">
        <v>84</v>
      </c>
      <c r="L24" t="s">
        <v>83</v>
      </c>
      <c r="M24" t="s">
        <v>82</v>
      </c>
      <c r="N24" t="s">
        <v>81</v>
      </c>
      <c r="O24" t="s">
        <v>80</v>
      </c>
      <c r="P24" t="s">
        <v>10</v>
      </c>
      <c r="R24" t="s">
        <v>79</v>
      </c>
    </row>
    <row r="25" spans="1:18" x14ac:dyDescent="0.2">
      <c r="A25" s="3"/>
      <c r="B25" s="3">
        <v>1</v>
      </c>
      <c r="C25">
        <v>1</v>
      </c>
      <c r="D25">
        <v>100</v>
      </c>
      <c r="E25" s="42">
        <v>0</v>
      </c>
      <c r="F25">
        <f>D25*E25</f>
        <v>0</v>
      </c>
      <c r="H25" t="s">
        <v>78</v>
      </c>
      <c r="I25" s="43">
        <f>SUM(F25:F88)</f>
        <v>160</v>
      </c>
      <c r="K25">
        <v>1</v>
      </c>
      <c r="L25">
        <f>SUMIF(C$25:C$88,K25,E$25:E$88)</f>
        <v>16</v>
      </c>
      <c r="M25">
        <f>SUMIF(B$25:B$88,K25,E$25:E$88)</f>
        <v>0</v>
      </c>
      <c r="N25">
        <f>L25-M25</f>
        <v>16</v>
      </c>
      <c r="O25">
        <f t="array" ref="O25:O32">TRANSPOSE(B17:I17)</f>
        <v>4</v>
      </c>
      <c r="P25">
        <f>N25+O25</f>
        <v>20</v>
      </c>
      <c r="Q25" t="s">
        <v>77</v>
      </c>
      <c r="R25">
        <f t="array" ref="R25:R32">TRANSPOSE(B19:I19)</f>
        <v>20</v>
      </c>
    </row>
    <row r="26" spans="1:18" x14ac:dyDescent="0.2">
      <c r="A26" s="3"/>
      <c r="B26" s="3">
        <v>1</v>
      </c>
      <c r="C26">
        <v>2</v>
      </c>
      <c r="D26">
        <v>8</v>
      </c>
      <c r="E26" s="42">
        <v>0</v>
      </c>
      <c r="F26">
        <f>D26*E26</f>
        <v>0</v>
      </c>
      <c r="K26">
        <v>2</v>
      </c>
      <c r="L26">
        <f>SUMIF(C$25:C$88,K26,E$25:E$88)</f>
        <v>0</v>
      </c>
      <c r="M26">
        <f>SUMIF(B$25:B$88,K26,E$25:E$88)</f>
        <v>4</v>
      </c>
      <c r="N26">
        <f>L26-M26</f>
        <v>-4</v>
      </c>
      <c r="O26">
        <v>14</v>
      </c>
      <c r="P26">
        <f>N26+O26</f>
        <v>10</v>
      </c>
      <c r="Q26" t="s">
        <v>77</v>
      </c>
      <c r="R26">
        <v>10</v>
      </c>
    </row>
    <row r="27" spans="1:18" x14ac:dyDescent="0.2">
      <c r="A27" s="16"/>
      <c r="B27" s="3">
        <v>1</v>
      </c>
      <c r="C27">
        <v>3</v>
      </c>
      <c r="D27">
        <v>6</v>
      </c>
      <c r="E27" s="42">
        <v>0</v>
      </c>
      <c r="F27">
        <f>D27*E27</f>
        <v>0</v>
      </c>
      <c r="K27">
        <v>3</v>
      </c>
      <c r="L27">
        <f>SUMIF(C$25:C$88,K27,E$25:E$88)</f>
        <v>15</v>
      </c>
      <c r="M27">
        <f>SUMIF(B$25:B$88,K27,E$25:E$88)</f>
        <v>0</v>
      </c>
      <c r="N27">
        <f>L27-M27</f>
        <v>15</v>
      </c>
      <c r="O27">
        <v>5</v>
      </c>
      <c r="P27">
        <f>N27+O27</f>
        <v>20</v>
      </c>
      <c r="Q27" t="s">
        <v>77</v>
      </c>
      <c r="R27">
        <v>20</v>
      </c>
    </row>
    <row r="28" spans="1:18" x14ac:dyDescent="0.2">
      <c r="A28" s="16"/>
      <c r="B28" s="3">
        <v>1</v>
      </c>
      <c r="C28">
        <v>4</v>
      </c>
      <c r="D28">
        <v>7</v>
      </c>
      <c r="E28" s="42">
        <v>0</v>
      </c>
      <c r="F28">
        <f>D28*E28</f>
        <v>0</v>
      </c>
      <c r="K28">
        <v>4</v>
      </c>
      <c r="L28">
        <f>SUMIF(C$25:C$88,K28,E$25:E$88)</f>
        <v>0</v>
      </c>
      <c r="M28">
        <f>SUMIF(B$25:B$88,K28,E$25:E$88)</f>
        <v>12</v>
      </c>
      <c r="N28">
        <f>L28-M28</f>
        <v>-12</v>
      </c>
      <c r="O28">
        <v>17</v>
      </c>
      <c r="P28">
        <f>N28+O28</f>
        <v>5</v>
      </c>
      <c r="Q28" t="s">
        <v>77</v>
      </c>
      <c r="R28">
        <v>5</v>
      </c>
    </row>
    <row r="29" spans="1:18" x14ac:dyDescent="0.2">
      <c r="A29" s="16"/>
      <c r="B29" s="3">
        <v>1</v>
      </c>
      <c r="C29">
        <v>5</v>
      </c>
      <c r="D29">
        <v>3</v>
      </c>
      <c r="E29" s="42">
        <v>0</v>
      </c>
      <c r="F29">
        <f>D29*E29</f>
        <v>0</v>
      </c>
      <c r="K29">
        <v>5</v>
      </c>
      <c r="L29">
        <f>SUMIF(C$25:C$88,K29,E$25:E$88)</f>
        <v>0</v>
      </c>
      <c r="M29">
        <f>SUMIF(B$25:B$88,K29,E$25:E$88)</f>
        <v>12</v>
      </c>
      <c r="N29">
        <f>L29-M29</f>
        <v>-12</v>
      </c>
      <c r="O29">
        <v>22</v>
      </c>
      <c r="P29">
        <f>N29+O29</f>
        <v>10</v>
      </c>
      <c r="Q29" t="s">
        <v>77</v>
      </c>
      <c r="R29">
        <v>10</v>
      </c>
    </row>
    <row r="30" spans="1:18" x14ac:dyDescent="0.2">
      <c r="A30" s="16"/>
      <c r="B30" s="3">
        <v>1</v>
      </c>
      <c r="C30">
        <v>6</v>
      </c>
      <c r="D30">
        <v>5</v>
      </c>
      <c r="E30" s="42">
        <v>0</v>
      </c>
      <c r="F30">
        <f>D30*E30</f>
        <v>0</v>
      </c>
      <c r="K30">
        <v>6</v>
      </c>
      <c r="L30">
        <f>SUMIF(C$25:C$88,K30,E$25:E$88)</f>
        <v>13</v>
      </c>
      <c r="M30">
        <f>SUMIF(B$25:B$88,K30,E$25:E$88)</f>
        <v>0</v>
      </c>
      <c r="N30">
        <f>L30-M30</f>
        <v>13</v>
      </c>
      <c r="O30">
        <v>7</v>
      </c>
      <c r="P30">
        <f>N30+O30</f>
        <v>20</v>
      </c>
      <c r="Q30" t="s">
        <v>77</v>
      </c>
      <c r="R30">
        <v>20</v>
      </c>
    </row>
    <row r="31" spans="1:18" x14ac:dyDescent="0.2">
      <c r="A31" s="16"/>
      <c r="B31" s="3">
        <v>1</v>
      </c>
      <c r="C31">
        <v>7</v>
      </c>
      <c r="D31">
        <v>4</v>
      </c>
      <c r="E31" s="42">
        <v>0</v>
      </c>
      <c r="F31">
        <f>D31*E31</f>
        <v>0</v>
      </c>
      <c r="K31">
        <v>7</v>
      </c>
      <c r="L31">
        <f>SUMIF(C$25:C$88,K31,E$25:E$88)</f>
        <v>0</v>
      </c>
      <c r="M31">
        <f>SUMIF(B$25:B$88,K31,E$25:E$88)</f>
        <v>5</v>
      </c>
      <c r="N31">
        <f>L31-M31</f>
        <v>-5</v>
      </c>
      <c r="O31">
        <v>10</v>
      </c>
      <c r="P31">
        <f>N31+O31</f>
        <v>5</v>
      </c>
      <c r="Q31" t="s">
        <v>77</v>
      </c>
      <c r="R31">
        <v>5</v>
      </c>
    </row>
    <row r="32" spans="1:18" x14ac:dyDescent="0.2">
      <c r="A32" s="16"/>
      <c r="B32" s="3">
        <v>1</v>
      </c>
      <c r="C32">
        <v>8</v>
      </c>
      <c r="D32">
        <v>2</v>
      </c>
      <c r="E32" s="42">
        <v>0</v>
      </c>
      <c r="F32">
        <f>D32*E32</f>
        <v>0</v>
      </c>
      <c r="K32">
        <v>8</v>
      </c>
      <c r="L32">
        <f>SUMIF(C$25:C$88,K32,E$25:E$88)</f>
        <v>0</v>
      </c>
      <c r="M32">
        <f>SUMIF(B$25:B$88,K32,E$25:E$88)</f>
        <v>11</v>
      </c>
      <c r="N32">
        <f>L32-M32</f>
        <v>-11</v>
      </c>
      <c r="O32">
        <v>21</v>
      </c>
      <c r="P32">
        <f>N32+O32</f>
        <v>10</v>
      </c>
      <c r="Q32" t="s">
        <v>77</v>
      </c>
      <c r="R32">
        <v>10</v>
      </c>
    </row>
    <row r="33" spans="2:6" x14ac:dyDescent="0.2">
      <c r="B33" s="3">
        <v>2</v>
      </c>
      <c r="C33">
        <v>1</v>
      </c>
      <c r="D33">
        <v>8</v>
      </c>
      <c r="E33" s="42">
        <v>0</v>
      </c>
      <c r="F33">
        <f>D33*E33</f>
        <v>0</v>
      </c>
    </row>
    <row r="34" spans="2:6" x14ac:dyDescent="0.2">
      <c r="B34" s="3">
        <v>2</v>
      </c>
      <c r="C34">
        <v>2</v>
      </c>
      <c r="D34">
        <v>100</v>
      </c>
      <c r="E34" s="42">
        <v>0</v>
      </c>
      <c r="F34">
        <f>D34*E34</f>
        <v>0</v>
      </c>
    </row>
    <row r="35" spans="2:6" x14ac:dyDescent="0.2">
      <c r="B35" s="3">
        <v>2</v>
      </c>
      <c r="C35">
        <v>3</v>
      </c>
      <c r="D35">
        <v>6</v>
      </c>
      <c r="E35" s="42">
        <v>3</v>
      </c>
      <c r="F35">
        <f>D35*E35</f>
        <v>18</v>
      </c>
    </row>
    <row r="36" spans="2:6" x14ac:dyDescent="0.2">
      <c r="B36" s="3">
        <v>2</v>
      </c>
      <c r="C36">
        <v>4</v>
      </c>
      <c r="D36">
        <v>5</v>
      </c>
      <c r="E36" s="42">
        <v>0</v>
      </c>
      <c r="F36">
        <f>D36*E36</f>
        <v>0</v>
      </c>
    </row>
    <row r="37" spans="2:6" x14ac:dyDescent="0.2">
      <c r="B37" s="3">
        <v>2</v>
      </c>
      <c r="C37">
        <v>5</v>
      </c>
      <c r="D37">
        <v>8</v>
      </c>
      <c r="E37" s="42">
        <v>0</v>
      </c>
      <c r="F37">
        <f>D37*E37</f>
        <v>0</v>
      </c>
    </row>
    <row r="38" spans="2:6" x14ac:dyDescent="0.2">
      <c r="B38" s="3">
        <v>2</v>
      </c>
      <c r="C38">
        <v>6</v>
      </c>
      <c r="D38">
        <v>4</v>
      </c>
      <c r="E38" s="42">
        <v>1</v>
      </c>
      <c r="F38">
        <f>D38*E38</f>
        <v>4</v>
      </c>
    </row>
    <row r="39" spans="2:6" x14ac:dyDescent="0.2">
      <c r="B39" s="3">
        <v>2</v>
      </c>
      <c r="C39">
        <v>7</v>
      </c>
      <c r="D39">
        <v>6</v>
      </c>
      <c r="E39" s="42">
        <v>0</v>
      </c>
      <c r="F39">
        <f>D39*E39</f>
        <v>0</v>
      </c>
    </row>
    <row r="40" spans="2:6" x14ac:dyDescent="0.2">
      <c r="B40" s="3">
        <v>2</v>
      </c>
      <c r="C40">
        <v>8</v>
      </c>
      <c r="D40">
        <v>7</v>
      </c>
      <c r="E40" s="42">
        <v>0</v>
      </c>
      <c r="F40">
        <f>D40*E40</f>
        <v>0</v>
      </c>
    </row>
    <row r="41" spans="2:6" x14ac:dyDescent="0.2">
      <c r="B41" s="3">
        <v>3</v>
      </c>
      <c r="C41">
        <v>1</v>
      </c>
      <c r="D41">
        <v>6</v>
      </c>
      <c r="E41" s="42">
        <v>0</v>
      </c>
      <c r="F41">
        <f>D41*E41</f>
        <v>0</v>
      </c>
    </row>
    <row r="42" spans="2:6" x14ac:dyDescent="0.2">
      <c r="B42" s="3">
        <v>3</v>
      </c>
      <c r="C42">
        <v>2</v>
      </c>
      <c r="D42">
        <v>6</v>
      </c>
      <c r="E42" s="42">
        <v>0</v>
      </c>
      <c r="F42">
        <f>D42*E42</f>
        <v>0</v>
      </c>
    </row>
    <row r="43" spans="2:6" x14ac:dyDescent="0.2">
      <c r="B43" s="3">
        <v>3</v>
      </c>
      <c r="C43">
        <v>3</v>
      </c>
      <c r="D43">
        <v>100</v>
      </c>
      <c r="E43" s="42">
        <v>0</v>
      </c>
      <c r="F43">
        <f>D43*E43</f>
        <v>0</v>
      </c>
    </row>
    <row r="44" spans="2:6" x14ac:dyDescent="0.2">
      <c r="B44" s="3">
        <v>3</v>
      </c>
      <c r="C44">
        <v>4</v>
      </c>
      <c r="D44">
        <v>8</v>
      </c>
      <c r="E44" s="42">
        <v>0</v>
      </c>
      <c r="F44">
        <f>D44*E44</f>
        <v>0</v>
      </c>
    </row>
    <row r="45" spans="2:6" x14ac:dyDescent="0.2">
      <c r="B45" s="3">
        <v>3</v>
      </c>
      <c r="C45">
        <v>5</v>
      </c>
      <c r="D45">
        <v>3</v>
      </c>
      <c r="E45" s="42">
        <v>0</v>
      </c>
      <c r="F45">
        <f>D45*E45</f>
        <v>0</v>
      </c>
    </row>
    <row r="46" spans="2:6" x14ac:dyDescent="0.2">
      <c r="B46" s="3">
        <v>3</v>
      </c>
      <c r="C46">
        <v>6</v>
      </c>
      <c r="D46">
        <v>4</v>
      </c>
      <c r="E46" s="42">
        <v>0</v>
      </c>
      <c r="F46">
        <f>D46*E46</f>
        <v>0</v>
      </c>
    </row>
    <row r="47" spans="2:6" x14ac:dyDescent="0.2">
      <c r="B47" s="3">
        <v>3</v>
      </c>
      <c r="C47">
        <v>7</v>
      </c>
      <c r="D47">
        <v>7</v>
      </c>
      <c r="E47" s="42">
        <v>0</v>
      </c>
      <c r="F47">
        <f>D47*E47</f>
        <v>0</v>
      </c>
    </row>
    <row r="48" spans="2:6" x14ac:dyDescent="0.2">
      <c r="B48" s="3">
        <v>3</v>
      </c>
      <c r="C48">
        <v>8</v>
      </c>
      <c r="D48">
        <v>4</v>
      </c>
      <c r="E48" s="42">
        <v>0</v>
      </c>
      <c r="F48">
        <f>D48*E48</f>
        <v>0</v>
      </c>
    </row>
    <row r="49" spans="2:6" x14ac:dyDescent="0.2">
      <c r="B49" s="3">
        <v>4</v>
      </c>
      <c r="C49">
        <v>1</v>
      </c>
      <c r="D49">
        <v>7</v>
      </c>
      <c r="E49" s="42">
        <v>0</v>
      </c>
      <c r="F49">
        <f>D49*E49</f>
        <v>0</v>
      </c>
    </row>
    <row r="50" spans="2:6" x14ac:dyDescent="0.2">
      <c r="B50" s="3">
        <v>4</v>
      </c>
      <c r="C50">
        <v>2</v>
      </c>
      <c r="D50">
        <v>5</v>
      </c>
      <c r="E50" s="42">
        <v>0</v>
      </c>
      <c r="F50">
        <f>D50*E50</f>
        <v>0</v>
      </c>
    </row>
    <row r="51" spans="2:6" x14ac:dyDescent="0.2">
      <c r="B51" s="3">
        <v>4</v>
      </c>
      <c r="C51">
        <v>3</v>
      </c>
      <c r="D51">
        <v>8</v>
      </c>
      <c r="E51" s="42">
        <v>0</v>
      </c>
      <c r="F51">
        <f>D51*E51</f>
        <v>0</v>
      </c>
    </row>
    <row r="52" spans="2:6" x14ac:dyDescent="0.2">
      <c r="B52" s="3">
        <v>4</v>
      </c>
      <c r="C52">
        <v>4</v>
      </c>
      <c r="D52">
        <v>100</v>
      </c>
      <c r="E52" s="42">
        <v>0</v>
      </c>
      <c r="F52">
        <f>D52*E52</f>
        <v>0</v>
      </c>
    </row>
    <row r="53" spans="2:6" x14ac:dyDescent="0.2">
      <c r="B53" s="3">
        <v>4</v>
      </c>
      <c r="C53">
        <v>5</v>
      </c>
      <c r="D53">
        <v>9</v>
      </c>
      <c r="E53" s="42">
        <v>0</v>
      </c>
      <c r="F53">
        <f>D53*E53</f>
        <v>0</v>
      </c>
    </row>
    <row r="54" spans="2:6" x14ac:dyDescent="0.2">
      <c r="B54" s="3">
        <v>4</v>
      </c>
      <c r="C54">
        <v>6</v>
      </c>
      <c r="D54">
        <v>5</v>
      </c>
      <c r="E54" s="42">
        <v>12</v>
      </c>
      <c r="F54">
        <f>D54*E54</f>
        <v>60</v>
      </c>
    </row>
    <row r="55" spans="2:6" x14ac:dyDescent="0.2">
      <c r="B55" s="3">
        <v>4</v>
      </c>
      <c r="C55">
        <v>7</v>
      </c>
      <c r="D55">
        <v>3</v>
      </c>
      <c r="E55" s="42">
        <v>0</v>
      </c>
      <c r="F55">
        <f>D55*E55</f>
        <v>0</v>
      </c>
    </row>
    <row r="56" spans="2:6" x14ac:dyDescent="0.2">
      <c r="B56" s="3">
        <v>4</v>
      </c>
      <c r="C56">
        <v>8</v>
      </c>
      <c r="D56">
        <v>7</v>
      </c>
      <c r="E56" s="42">
        <v>0</v>
      </c>
      <c r="F56">
        <f>D56*E56</f>
        <v>0</v>
      </c>
    </row>
    <row r="57" spans="2:6" x14ac:dyDescent="0.2">
      <c r="B57" s="3">
        <v>5</v>
      </c>
      <c r="C57">
        <v>1</v>
      </c>
      <c r="D57">
        <v>3</v>
      </c>
      <c r="E57" s="42">
        <v>0</v>
      </c>
      <c r="F57">
        <f>D57*E57</f>
        <v>0</v>
      </c>
    </row>
    <row r="58" spans="2:6" x14ac:dyDescent="0.2">
      <c r="B58" s="3">
        <v>5</v>
      </c>
      <c r="C58">
        <v>2</v>
      </c>
      <c r="D58">
        <v>8</v>
      </c>
      <c r="E58" s="42">
        <v>0</v>
      </c>
      <c r="F58">
        <f>D58*E58</f>
        <v>0</v>
      </c>
    </row>
    <row r="59" spans="2:6" x14ac:dyDescent="0.2">
      <c r="B59" s="3">
        <v>5</v>
      </c>
      <c r="C59">
        <v>3</v>
      </c>
      <c r="D59">
        <v>3</v>
      </c>
      <c r="E59" s="42">
        <v>12</v>
      </c>
      <c r="F59">
        <f>D59*E59</f>
        <v>36</v>
      </c>
    </row>
    <row r="60" spans="2:6" x14ac:dyDescent="0.2">
      <c r="B60" s="3">
        <v>5</v>
      </c>
      <c r="C60">
        <v>4</v>
      </c>
      <c r="D60">
        <v>9</v>
      </c>
      <c r="E60" s="42">
        <v>0</v>
      </c>
      <c r="F60">
        <f>D60*E60</f>
        <v>0</v>
      </c>
    </row>
    <row r="61" spans="2:6" x14ac:dyDescent="0.2">
      <c r="B61" s="3">
        <v>5</v>
      </c>
      <c r="C61">
        <v>5</v>
      </c>
      <c r="D61">
        <v>100</v>
      </c>
      <c r="E61" s="42">
        <v>0</v>
      </c>
      <c r="F61">
        <f>D61*E61</f>
        <v>0</v>
      </c>
    </row>
    <row r="62" spans="2:6" x14ac:dyDescent="0.2">
      <c r="B62" s="3">
        <v>5</v>
      </c>
      <c r="C62">
        <v>6</v>
      </c>
      <c r="D62">
        <v>5</v>
      </c>
      <c r="E62" s="42">
        <v>0</v>
      </c>
      <c r="F62">
        <f>D62*E62</f>
        <v>0</v>
      </c>
    </row>
    <row r="63" spans="2:6" x14ac:dyDescent="0.2">
      <c r="B63" s="3">
        <v>5</v>
      </c>
      <c r="C63">
        <v>7</v>
      </c>
      <c r="D63">
        <v>6</v>
      </c>
      <c r="E63" s="42">
        <v>0</v>
      </c>
      <c r="F63">
        <f>D63*E63</f>
        <v>0</v>
      </c>
    </row>
    <row r="64" spans="2:6" x14ac:dyDescent="0.2">
      <c r="B64" s="3">
        <v>5</v>
      </c>
      <c r="C64">
        <v>8</v>
      </c>
      <c r="D64">
        <v>2</v>
      </c>
      <c r="E64" s="42">
        <v>0</v>
      </c>
      <c r="F64">
        <f>D64*E64</f>
        <v>0</v>
      </c>
    </row>
    <row r="65" spans="2:6" x14ac:dyDescent="0.2">
      <c r="B65" s="3">
        <v>6</v>
      </c>
      <c r="C65">
        <v>1</v>
      </c>
      <c r="D65">
        <v>5</v>
      </c>
      <c r="E65" s="42">
        <v>0</v>
      </c>
      <c r="F65">
        <f>D65*E65</f>
        <v>0</v>
      </c>
    </row>
    <row r="66" spans="2:6" x14ac:dyDescent="0.2">
      <c r="B66" s="3">
        <v>6</v>
      </c>
      <c r="C66">
        <v>2</v>
      </c>
      <c r="D66">
        <v>4</v>
      </c>
      <c r="E66" s="42">
        <v>0</v>
      </c>
      <c r="F66">
        <f>D66*E66</f>
        <v>0</v>
      </c>
    </row>
    <row r="67" spans="2:6" x14ac:dyDescent="0.2">
      <c r="B67" s="3">
        <v>6</v>
      </c>
      <c r="C67">
        <v>3</v>
      </c>
      <c r="D67">
        <v>4</v>
      </c>
      <c r="E67" s="42">
        <v>0</v>
      </c>
      <c r="F67">
        <f>D67*E67</f>
        <v>0</v>
      </c>
    </row>
    <row r="68" spans="2:6" x14ac:dyDescent="0.2">
      <c r="B68" s="3">
        <v>6</v>
      </c>
      <c r="C68">
        <v>4</v>
      </c>
      <c r="D68">
        <v>5</v>
      </c>
      <c r="E68" s="42">
        <v>0</v>
      </c>
      <c r="F68">
        <f>D68*E68</f>
        <v>0</v>
      </c>
    </row>
    <row r="69" spans="2:6" x14ac:dyDescent="0.2">
      <c r="B69" s="3">
        <v>6</v>
      </c>
      <c r="C69">
        <v>5</v>
      </c>
      <c r="D69">
        <v>5</v>
      </c>
      <c r="E69" s="42">
        <v>0</v>
      </c>
      <c r="F69">
        <f>D69*E69</f>
        <v>0</v>
      </c>
    </row>
    <row r="70" spans="2:6" x14ac:dyDescent="0.2">
      <c r="B70" s="3">
        <v>6</v>
      </c>
      <c r="C70">
        <v>6</v>
      </c>
      <c r="D70">
        <v>100</v>
      </c>
      <c r="E70" s="42">
        <v>0</v>
      </c>
      <c r="F70">
        <f>D70*E70</f>
        <v>0</v>
      </c>
    </row>
    <row r="71" spans="2:6" x14ac:dyDescent="0.2">
      <c r="B71" s="3">
        <v>6</v>
      </c>
      <c r="C71">
        <v>7</v>
      </c>
      <c r="D71">
        <v>3</v>
      </c>
      <c r="E71" s="42">
        <v>0</v>
      </c>
      <c r="F71">
        <f>D71*E71</f>
        <v>0</v>
      </c>
    </row>
    <row r="72" spans="2:6" x14ac:dyDescent="0.2">
      <c r="B72" s="3">
        <v>6</v>
      </c>
      <c r="C72">
        <v>8</v>
      </c>
      <c r="D72">
        <v>3</v>
      </c>
      <c r="E72" s="42">
        <v>0</v>
      </c>
      <c r="F72">
        <f>D72*E72</f>
        <v>0</v>
      </c>
    </row>
    <row r="73" spans="2:6" x14ac:dyDescent="0.2">
      <c r="B73" s="3">
        <v>7</v>
      </c>
      <c r="C73">
        <v>1</v>
      </c>
      <c r="D73">
        <v>4</v>
      </c>
      <c r="E73" s="42">
        <v>5</v>
      </c>
      <c r="F73">
        <f>D73*E73</f>
        <v>20</v>
      </c>
    </row>
    <row r="74" spans="2:6" x14ac:dyDescent="0.2">
      <c r="B74" s="3">
        <v>7</v>
      </c>
      <c r="C74">
        <v>2</v>
      </c>
      <c r="D74">
        <v>6</v>
      </c>
      <c r="E74" s="42">
        <v>0</v>
      </c>
      <c r="F74">
        <f>D74*E74</f>
        <v>0</v>
      </c>
    </row>
    <row r="75" spans="2:6" x14ac:dyDescent="0.2">
      <c r="B75" s="3">
        <v>7</v>
      </c>
      <c r="C75">
        <v>3</v>
      </c>
      <c r="D75">
        <v>7</v>
      </c>
      <c r="E75" s="42">
        <v>0</v>
      </c>
      <c r="F75">
        <f>D75*E75</f>
        <v>0</v>
      </c>
    </row>
    <row r="76" spans="2:6" x14ac:dyDescent="0.2">
      <c r="B76" s="3">
        <v>7</v>
      </c>
      <c r="C76">
        <v>4</v>
      </c>
      <c r="D76">
        <v>3</v>
      </c>
      <c r="E76" s="42">
        <v>0</v>
      </c>
      <c r="F76">
        <f>D76*E76</f>
        <v>0</v>
      </c>
    </row>
    <row r="77" spans="2:6" x14ac:dyDescent="0.2">
      <c r="B77" s="3">
        <v>7</v>
      </c>
      <c r="C77">
        <v>5</v>
      </c>
      <c r="D77">
        <v>6</v>
      </c>
      <c r="E77" s="42">
        <v>0</v>
      </c>
      <c r="F77">
        <f>D77*E77</f>
        <v>0</v>
      </c>
    </row>
    <row r="78" spans="2:6" x14ac:dyDescent="0.2">
      <c r="B78" s="3">
        <v>7</v>
      </c>
      <c r="C78">
        <v>6</v>
      </c>
      <c r="D78">
        <v>3</v>
      </c>
      <c r="E78" s="42">
        <v>0</v>
      </c>
      <c r="F78">
        <f>D78*E78</f>
        <v>0</v>
      </c>
    </row>
    <row r="79" spans="2:6" x14ac:dyDescent="0.2">
      <c r="B79" s="3">
        <v>7</v>
      </c>
      <c r="C79">
        <v>7</v>
      </c>
      <c r="D79">
        <v>100</v>
      </c>
      <c r="E79" s="42">
        <v>0</v>
      </c>
      <c r="F79">
        <f>D79*E79</f>
        <v>0</v>
      </c>
    </row>
    <row r="80" spans="2:6" x14ac:dyDescent="0.2">
      <c r="B80" s="3">
        <v>7</v>
      </c>
      <c r="C80">
        <v>8</v>
      </c>
      <c r="D80">
        <v>4</v>
      </c>
      <c r="E80" s="42">
        <v>0</v>
      </c>
      <c r="F80">
        <f>D80*E80</f>
        <v>0</v>
      </c>
    </row>
    <row r="81" spans="2:6" x14ac:dyDescent="0.2">
      <c r="B81" s="3">
        <v>8</v>
      </c>
      <c r="C81">
        <v>1</v>
      </c>
      <c r="D81">
        <v>2</v>
      </c>
      <c r="E81" s="42">
        <v>11</v>
      </c>
      <c r="F81">
        <f>D81*E81</f>
        <v>22</v>
      </c>
    </row>
    <row r="82" spans="2:6" x14ac:dyDescent="0.2">
      <c r="B82" s="3">
        <v>8</v>
      </c>
      <c r="C82">
        <v>2</v>
      </c>
      <c r="D82">
        <v>7</v>
      </c>
      <c r="E82" s="42">
        <v>0</v>
      </c>
      <c r="F82">
        <f>D82*E82</f>
        <v>0</v>
      </c>
    </row>
    <row r="83" spans="2:6" x14ac:dyDescent="0.2">
      <c r="B83" s="3">
        <v>8</v>
      </c>
      <c r="C83">
        <v>3</v>
      </c>
      <c r="D83">
        <v>4</v>
      </c>
      <c r="E83" s="42">
        <v>0</v>
      </c>
      <c r="F83">
        <f>D83*E83</f>
        <v>0</v>
      </c>
    </row>
    <row r="84" spans="2:6" x14ac:dyDescent="0.2">
      <c r="B84" s="3">
        <v>8</v>
      </c>
      <c r="C84">
        <v>4</v>
      </c>
      <c r="D84">
        <v>7</v>
      </c>
      <c r="E84" s="42">
        <v>0</v>
      </c>
      <c r="F84">
        <f>D84*E84</f>
        <v>0</v>
      </c>
    </row>
    <row r="85" spans="2:6" x14ac:dyDescent="0.2">
      <c r="B85" s="3">
        <v>8</v>
      </c>
      <c r="C85">
        <v>5</v>
      </c>
      <c r="D85">
        <v>2</v>
      </c>
      <c r="E85" s="42">
        <v>0</v>
      </c>
      <c r="F85">
        <f>D85*E85</f>
        <v>0</v>
      </c>
    </row>
    <row r="86" spans="2:6" x14ac:dyDescent="0.2">
      <c r="B86" s="3">
        <v>8</v>
      </c>
      <c r="C86">
        <v>6</v>
      </c>
      <c r="D86">
        <v>3</v>
      </c>
      <c r="E86" s="42">
        <v>0</v>
      </c>
      <c r="F86">
        <f>D86*E86</f>
        <v>0</v>
      </c>
    </row>
    <row r="87" spans="2:6" x14ac:dyDescent="0.2">
      <c r="B87" s="3">
        <v>8</v>
      </c>
      <c r="C87">
        <v>7</v>
      </c>
      <c r="D87">
        <v>4</v>
      </c>
      <c r="E87" s="42">
        <v>0</v>
      </c>
      <c r="F87">
        <f>D87*E87</f>
        <v>0</v>
      </c>
    </row>
    <row r="88" spans="2:6" x14ac:dyDescent="0.2">
      <c r="B88" s="3">
        <v>8</v>
      </c>
      <c r="C88">
        <v>8</v>
      </c>
      <c r="D88">
        <v>100</v>
      </c>
      <c r="E88" s="42">
        <v>0</v>
      </c>
      <c r="F88">
        <f>D88*E88</f>
        <v>0</v>
      </c>
    </row>
  </sheetData>
  <mergeCells count="2">
    <mergeCell ref="B4:J4"/>
    <mergeCell ref="A5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4273-641F-8E41-A32C-890D921029DA}">
  <dimension ref="A1:G59"/>
  <sheetViews>
    <sheetView showGridLines="0" topLeftCell="A38" workbookViewId="0"/>
  </sheetViews>
  <sheetFormatPr baseColWidth="10" defaultRowHeight="16" x14ac:dyDescent="0.2"/>
  <cols>
    <col min="1" max="1" width="2.33203125" customWidth="1"/>
    <col min="2" max="2" width="6.5" bestFit="1" customWidth="1"/>
    <col min="3" max="3" width="15.33203125" bestFit="1" customWidth="1"/>
    <col min="4" max="5" width="12.83203125" bestFit="1" customWidth="1"/>
    <col min="6" max="6" width="10.83203125" bestFit="1" customWidth="1"/>
    <col min="7" max="7" width="5.5" bestFit="1" customWidth="1"/>
  </cols>
  <sheetData>
    <row r="1" spans="1:5" x14ac:dyDescent="0.2">
      <c r="A1" s="5" t="s">
        <v>14</v>
      </c>
    </row>
    <row r="2" spans="1:5" x14ac:dyDescent="0.2">
      <c r="A2" s="5" t="s">
        <v>204</v>
      </c>
    </row>
    <row r="3" spans="1:5" x14ac:dyDescent="0.2">
      <c r="A3" s="5" t="s">
        <v>205</v>
      </c>
    </row>
    <row r="4" spans="1:5" x14ac:dyDescent="0.2">
      <c r="A4" s="5" t="s">
        <v>15</v>
      </c>
    </row>
    <row r="5" spans="1:5" x14ac:dyDescent="0.2">
      <c r="A5" s="5" t="s">
        <v>16</v>
      </c>
    </row>
    <row r="6" spans="1:5" x14ac:dyDescent="0.2">
      <c r="A6" s="5"/>
      <c r="B6" t="s">
        <v>17</v>
      </c>
    </row>
    <row r="7" spans="1:5" x14ac:dyDescent="0.2">
      <c r="A7" s="5"/>
      <c r="B7" t="s">
        <v>206</v>
      </c>
    </row>
    <row r="8" spans="1:5" x14ac:dyDescent="0.2">
      <c r="A8" s="5"/>
      <c r="B8" t="s">
        <v>207</v>
      </c>
    </row>
    <row r="9" spans="1:5" x14ac:dyDescent="0.2">
      <c r="A9" s="5" t="s">
        <v>18</v>
      </c>
    </row>
    <row r="10" spans="1:5" x14ac:dyDescent="0.2">
      <c r="B10" t="s">
        <v>19</v>
      </c>
    </row>
    <row r="11" spans="1:5" x14ac:dyDescent="0.2">
      <c r="B11" t="s">
        <v>20</v>
      </c>
    </row>
    <row r="14" spans="1:5" ht="17" thickBot="1" x14ac:dyDescent="0.25">
      <c r="A14" t="s">
        <v>101</v>
      </c>
    </row>
    <row r="15" spans="1:5" ht="17" thickBot="1" x14ac:dyDescent="0.25">
      <c r="B15" s="7" t="s">
        <v>22</v>
      </c>
      <c r="C15" s="7" t="s">
        <v>23</v>
      </c>
      <c r="D15" s="7" t="s">
        <v>24</v>
      </c>
      <c r="E15" s="7" t="s">
        <v>25</v>
      </c>
    </row>
    <row r="16" spans="1:5" ht="17" thickBot="1" x14ac:dyDescent="0.25">
      <c r="B16" s="6" t="s">
        <v>208</v>
      </c>
      <c r="C16" s="6" t="s">
        <v>85</v>
      </c>
      <c r="D16" s="29">
        <v>1963.82</v>
      </c>
      <c r="E16" s="29">
        <v>1963.82</v>
      </c>
    </row>
    <row r="19" spans="1:6" ht="17" thickBot="1" x14ac:dyDescent="0.25">
      <c r="A19" t="s">
        <v>26</v>
      </c>
    </row>
    <row r="20" spans="1:6" ht="17" thickBot="1" x14ac:dyDescent="0.25"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27</v>
      </c>
    </row>
    <row r="21" spans="1:6" x14ac:dyDescent="0.2">
      <c r="B21" s="8" t="s">
        <v>209</v>
      </c>
      <c r="C21" s="8" t="s">
        <v>210</v>
      </c>
      <c r="D21" s="22">
        <v>30</v>
      </c>
      <c r="E21" s="22">
        <v>30</v>
      </c>
      <c r="F21" s="8" t="s">
        <v>35</v>
      </c>
    </row>
    <row r="22" spans="1:6" x14ac:dyDescent="0.2">
      <c r="B22" s="8" t="s">
        <v>211</v>
      </c>
      <c r="C22" s="8" t="s">
        <v>212</v>
      </c>
      <c r="D22" s="22">
        <v>0</v>
      </c>
      <c r="E22" s="22">
        <v>0</v>
      </c>
      <c r="F22" s="8" t="s">
        <v>35</v>
      </c>
    </row>
    <row r="23" spans="1:6" x14ac:dyDescent="0.2">
      <c r="B23" s="8" t="s">
        <v>213</v>
      </c>
      <c r="C23" s="8" t="s">
        <v>214</v>
      </c>
      <c r="D23" s="22">
        <v>0</v>
      </c>
      <c r="E23" s="22">
        <v>0</v>
      </c>
      <c r="F23" s="8" t="s">
        <v>35</v>
      </c>
    </row>
    <row r="24" spans="1:6" x14ac:dyDescent="0.2">
      <c r="B24" s="8" t="s">
        <v>215</v>
      </c>
      <c r="C24" s="8" t="s">
        <v>216</v>
      </c>
      <c r="D24" s="22">
        <v>91</v>
      </c>
      <c r="E24" s="22">
        <v>91</v>
      </c>
      <c r="F24" s="8" t="s">
        <v>35</v>
      </c>
    </row>
    <row r="25" spans="1:6" x14ac:dyDescent="0.2">
      <c r="B25" s="8" t="s">
        <v>217</v>
      </c>
      <c r="C25" s="8" t="s">
        <v>218</v>
      </c>
      <c r="D25" s="22">
        <v>0</v>
      </c>
      <c r="E25" s="22">
        <v>0</v>
      </c>
      <c r="F25" s="8" t="s">
        <v>35</v>
      </c>
    </row>
    <row r="26" spans="1:6" x14ac:dyDescent="0.2">
      <c r="B26" s="8" t="s">
        <v>219</v>
      </c>
      <c r="C26" s="8" t="s">
        <v>220</v>
      </c>
      <c r="D26" s="22">
        <v>0</v>
      </c>
      <c r="E26" s="22">
        <v>0</v>
      </c>
      <c r="F26" s="8" t="s">
        <v>35</v>
      </c>
    </row>
    <row r="27" spans="1:6" x14ac:dyDescent="0.2">
      <c r="B27" s="8" t="s">
        <v>221</v>
      </c>
      <c r="C27" s="8" t="s">
        <v>222</v>
      </c>
      <c r="D27" s="22">
        <v>57</v>
      </c>
      <c r="E27" s="22">
        <v>57</v>
      </c>
      <c r="F27" s="8" t="s">
        <v>35</v>
      </c>
    </row>
    <row r="28" spans="1:6" x14ac:dyDescent="0.2">
      <c r="B28" s="8" t="s">
        <v>223</v>
      </c>
      <c r="C28" s="8" t="s">
        <v>224</v>
      </c>
      <c r="D28" s="22">
        <v>29</v>
      </c>
      <c r="E28" s="22">
        <v>29</v>
      </c>
      <c r="F28" s="8" t="s">
        <v>35</v>
      </c>
    </row>
    <row r="29" spans="1:6" x14ac:dyDescent="0.2">
      <c r="B29" s="8" t="s">
        <v>225</v>
      </c>
      <c r="C29" s="8" t="s">
        <v>226</v>
      </c>
      <c r="D29" s="22">
        <v>0</v>
      </c>
      <c r="E29" s="22">
        <v>0</v>
      </c>
      <c r="F29" s="8" t="s">
        <v>35</v>
      </c>
    </row>
    <row r="30" spans="1:6" x14ac:dyDescent="0.2">
      <c r="B30" s="8" t="s">
        <v>227</v>
      </c>
      <c r="C30" s="8" t="s">
        <v>228</v>
      </c>
      <c r="D30" s="22">
        <v>0</v>
      </c>
      <c r="E30" s="22">
        <v>0</v>
      </c>
      <c r="F30" s="8" t="s">
        <v>35</v>
      </c>
    </row>
    <row r="31" spans="1:6" x14ac:dyDescent="0.2">
      <c r="B31" s="8" t="s">
        <v>229</v>
      </c>
      <c r="C31" s="8" t="s">
        <v>230</v>
      </c>
      <c r="D31" s="22">
        <v>0</v>
      </c>
      <c r="E31" s="22">
        <v>0</v>
      </c>
      <c r="F31" s="8" t="s">
        <v>35</v>
      </c>
    </row>
    <row r="32" spans="1:6" x14ac:dyDescent="0.2">
      <c r="B32" s="8" t="s">
        <v>231</v>
      </c>
      <c r="C32" s="8" t="s">
        <v>232</v>
      </c>
      <c r="D32" s="22">
        <v>0</v>
      </c>
      <c r="E32" s="22">
        <v>0</v>
      </c>
      <c r="F32" s="8" t="s">
        <v>35</v>
      </c>
    </row>
    <row r="33" spans="1:7" x14ac:dyDescent="0.2">
      <c r="B33" s="8" t="s">
        <v>233</v>
      </c>
      <c r="C33" s="8" t="s">
        <v>234</v>
      </c>
      <c r="D33" s="22">
        <v>19</v>
      </c>
      <c r="E33" s="22">
        <v>19</v>
      </c>
      <c r="F33" s="8" t="s">
        <v>35</v>
      </c>
    </row>
    <row r="34" spans="1:7" x14ac:dyDescent="0.2">
      <c r="B34" s="8" t="s">
        <v>235</v>
      </c>
      <c r="C34" s="8" t="s">
        <v>236</v>
      </c>
      <c r="D34" s="22">
        <v>0</v>
      </c>
      <c r="E34" s="22">
        <v>0</v>
      </c>
      <c r="F34" s="8" t="s">
        <v>35</v>
      </c>
    </row>
    <row r="35" spans="1:7" x14ac:dyDescent="0.2">
      <c r="B35" s="8" t="s">
        <v>237</v>
      </c>
      <c r="C35" s="8" t="s">
        <v>238</v>
      </c>
      <c r="D35" s="22">
        <v>48</v>
      </c>
      <c r="E35" s="22">
        <v>48</v>
      </c>
      <c r="F35" s="8" t="s">
        <v>35</v>
      </c>
    </row>
    <row r="36" spans="1:7" x14ac:dyDescent="0.2">
      <c r="B36" s="8" t="s">
        <v>239</v>
      </c>
      <c r="C36" s="8" t="s">
        <v>240</v>
      </c>
      <c r="D36" s="30">
        <v>93</v>
      </c>
      <c r="E36" s="30">
        <v>93</v>
      </c>
      <c r="F36" s="8" t="s">
        <v>35</v>
      </c>
    </row>
    <row r="37" spans="1:7" x14ac:dyDescent="0.2">
      <c r="B37" s="8" t="s">
        <v>241</v>
      </c>
      <c r="C37" s="8" t="s">
        <v>242</v>
      </c>
      <c r="D37" s="30">
        <v>0</v>
      </c>
      <c r="E37" s="30">
        <v>0</v>
      </c>
      <c r="F37" s="8" t="s">
        <v>35</v>
      </c>
    </row>
    <row r="38" spans="1:7" x14ac:dyDescent="0.2">
      <c r="B38" s="8" t="s">
        <v>243</v>
      </c>
      <c r="C38" s="8" t="s">
        <v>244</v>
      </c>
      <c r="D38" s="30">
        <v>28</v>
      </c>
      <c r="E38" s="30">
        <v>28</v>
      </c>
      <c r="F38" s="8" t="s">
        <v>35</v>
      </c>
    </row>
    <row r="39" spans="1:7" x14ac:dyDescent="0.2">
      <c r="B39" s="8" t="s">
        <v>245</v>
      </c>
      <c r="C39" s="8" t="s">
        <v>246</v>
      </c>
      <c r="D39" s="30">
        <v>0</v>
      </c>
      <c r="E39" s="30">
        <v>0</v>
      </c>
      <c r="F39" s="8" t="s">
        <v>35</v>
      </c>
    </row>
    <row r="40" spans="1:7" x14ac:dyDescent="0.2">
      <c r="B40" s="8" t="s">
        <v>247</v>
      </c>
      <c r="C40" s="8" t="s">
        <v>248</v>
      </c>
      <c r="D40" s="30">
        <v>86</v>
      </c>
      <c r="E40" s="30">
        <v>86</v>
      </c>
      <c r="F40" s="8" t="s">
        <v>35</v>
      </c>
    </row>
    <row r="41" spans="1:7" x14ac:dyDescent="0.2">
      <c r="B41" s="8" t="s">
        <v>249</v>
      </c>
      <c r="C41" s="8" t="s">
        <v>250</v>
      </c>
      <c r="D41" s="30">
        <v>0</v>
      </c>
      <c r="E41" s="30">
        <v>0</v>
      </c>
      <c r="F41" s="8" t="s">
        <v>35</v>
      </c>
    </row>
    <row r="42" spans="1:7" x14ac:dyDescent="0.2">
      <c r="B42" s="8" t="s">
        <v>251</v>
      </c>
      <c r="C42" s="8" t="s">
        <v>252</v>
      </c>
      <c r="D42" s="30">
        <v>0</v>
      </c>
      <c r="E42" s="30">
        <v>0</v>
      </c>
      <c r="F42" s="8" t="s">
        <v>35</v>
      </c>
    </row>
    <row r="43" spans="1:7" x14ac:dyDescent="0.2">
      <c r="B43" s="8" t="s">
        <v>253</v>
      </c>
      <c r="C43" s="8" t="s">
        <v>254</v>
      </c>
      <c r="D43" s="30">
        <v>0</v>
      </c>
      <c r="E43" s="30">
        <v>0</v>
      </c>
      <c r="F43" s="8" t="s">
        <v>35</v>
      </c>
    </row>
    <row r="44" spans="1:7" ht="17" thickBot="1" x14ac:dyDescent="0.25">
      <c r="B44" s="6" t="s">
        <v>255</v>
      </c>
      <c r="C44" s="6" t="s">
        <v>256</v>
      </c>
      <c r="D44" s="31">
        <v>67</v>
      </c>
      <c r="E44" s="31">
        <v>67</v>
      </c>
      <c r="F44" s="6" t="s">
        <v>35</v>
      </c>
    </row>
    <row r="47" spans="1:7" ht="17" thickBot="1" x14ac:dyDescent="0.25">
      <c r="A47" t="s">
        <v>28</v>
      </c>
    </row>
    <row r="48" spans="1:7" ht="17" thickBot="1" x14ac:dyDescent="0.25">
      <c r="B48" s="7" t="s">
        <v>22</v>
      </c>
      <c r="C48" s="7" t="s">
        <v>23</v>
      </c>
      <c r="D48" s="7" t="s">
        <v>29</v>
      </c>
      <c r="E48" s="7" t="s">
        <v>30</v>
      </c>
      <c r="F48" s="7" t="s">
        <v>31</v>
      </c>
      <c r="G48" s="7" t="s">
        <v>32</v>
      </c>
    </row>
    <row r="49" spans="2:7" x14ac:dyDescent="0.2">
      <c r="B49" s="8" t="s">
        <v>257</v>
      </c>
      <c r="C49" s="8" t="s">
        <v>258</v>
      </c>
      <c r="D49" s="22">
        <v>30</v>
      </c>
      <c r="E49" s="8" t="s">
        <v>259</v>
      </c>
      <c r="F49" s="8" t="s">
        <v>49</v>
      </c>
      <c r="G49" s="8">
        <v>0</v>
      </c>
    </row>
    <row r="50" spans="2:7" x14ac:dyDescent="0.2">
      <c r="B50" s="8" t="s">
        <v>260</v>
      </c>
      <c r="C50" s="8" t="s">
        <v>261</v>
      </c>
      <c r="D50" s="22">
        <v>57</v>
      </c>
      <c r="E50" s="8" t="s">
        <v>262</v>
      </c>
      <c r="F50" s="8" t="s">
        <v>49</v>
      </c>
      <c r="G50" s="8">
        <v>0</v>
      </c>
    </row>
    <row r="51" spans="2:7" x14ac:dyDescent="0.2">
      <c r="B51" s="8" t="s">
        <v>263</v>
      </c>
      <c r="C51" s="8" t="s">
        <v>264</v>
      </c>
      <c r="D51" s="22">
        <v>48</v>
      </c>
      <c r="E51" s="8" t="s">
        <v>265</v>
      </c>
      <c r="F51" s="8" t="s">
        <v>49</v>
      </c>
      <c r="G51" s="8">
        <v>0</v>
      </c>
    </row>
    <row r="52" spans="2:7" x14ac:dyDescent="0.2">
      <c r="B52" s="8" t="s">
        <v>266</v>
      </c>
      <c r="C52" s="8" t="s">
        <v>267</v>
      </c>
      <c r="D52" s="22">
        <v>91</v>
      </c>
      <c r="E52" s="8" t="s">
        <v>268</v>
      </c>
      <c r="F52" s="8" t="s">
        <v>49</v>
      </c>
      <c r="G52" s="8">
        <v>0</v>
      </c>
    </row>
    <row r="53" spans="2:7" x14ac:dyDescent="0.2">
      <c r="B53" s="8" t="s">
        <v>269</v>
      </c>
      <c r="C53" s="8" t="s">
        <v>270</v>
      </c>
      <c r="D53" s="22">
        <v>48</v>
      </c>
      <c r="E53" s="8" t="s">
        <v>271</v>
      </c>
      <c r="F53" s="8" t="s">
        <v>49</v>
      </c>
      <c r="G53" s="8">
        <v>0</v>
      </c>
    </row>
    <row r="54" spans="2:7" x14ac:dyDescent="0.2">
      <c r="B54" s="8" t="s">
        <v>272</v>
      </c>
      <c r="C54" s="8" t="s">
        <v>273</v>
      </c>
      <c r="D54" s="30">
        <v>93</v>
      </c>
      <c r="E54" s="8" t="s">
        <v>274</v>
      </c>
      <c r="F54" s="8" t="s">
        <v>49</v>
      </c>
      <c r="G54" s="8">
        <v>0</v>
      </c>
    </row>
    <row r="55" spans="2:7" x14ac:dyDescent="0.2">
      <c r="B55" s="8" t="s">
        <v>275</v>
      </c>
      <c r="C55" s="8" t="s">
        <v>276</v>
      </c>
      <c r="D55" s="30">
        <v>86</v>
      </c>
      <c r="E55" s="8" t="s">
        <v>277</v>
      </c>
      <c r="F55" s="8" t="s">
        <v>53</v>
      </c>
      <c r="G55" s="8">
        <v>2</v>
      </c>
    </row>
    <row r="56" spans="2:7" x14ac:dyDescent="0.2">
      <c r="B56" s="8" t="s">
        <v>278</v>
      </c>
      <c r="C56" s="8" t="s">
        <v>279</v>
      </c>
      <c r="D56" s="30">
        <v>95</v>
      </c>
      <c r="E56" s="8" t="s">
        <v>280</v>
      </c>
      <c r="F56" s="8" t="s">
        <v>49</v>
      </c>
      <c r="G56" s="8">
        <v>0</v>
      </c>
    </row>
    <row r="57" spans="2:7" x14ac:dyDescent="0.2">
      <c r="B57" s="8" t="s">
        <v>281</v>
      </c>
      <c r="C57" s="8" t="s">
        <v>282</v>
      </c>
      <c r="D57" s="22">
        <v>121</v>
      </c>
      <c r="E57" s="8" t="s">
        <v>283</v>
      </c>
      <c r="F57" s="8" t="s">
        <v>49</v>
      </c>
      <c r="G57" s="8">
        <v>0</v>
      </c>
    </row>
    <row r="58" spans="2:7" x14ac:dyDescent="0.2">
      <c r="B58" s="8" t="s">
        <v>284</v>
      </c>
      <c r="C58" s="8" t="s">
        <v>285</v>
      </c>
      <c r="D58" s="22">
        <v>86</v>
      </c>
      <c r="E58" s="8" t="s">
        <v>286</v>
      </c>
      <c r="F58" s="8" t="s">
        <v>49</v>
      </c>
      <c r="G58" s="8">
        <v>0</v>
      </c>
    </row>
    <row r="59" spans="2:7" ht="17" thickBot="1" x14ac:dyDescent="0.25">
      <c r="B59" s="6" t="s">
        <v>287</v>
      </c>
      <c r="C59" s="6" t="s">
        <v>288</v>
      </c>
      <c r="D59" s="21">
        <v>67</v>
      </c>
      <c r="E59" s="6" t="s">
        <v>289</v>
      </c>
      <c r="F59" s="6" t="s">
        <v>49</v>
      </c>
      <c r="G59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D168-092E-F343-9336-2A39B6C7E7D6}">
  <dimension ref="A1:H47"/>
  <sheetViews>
    <sheetView showGridLines="0" topLeftCell="A20" workbookViewId="0">
      <selection sqref="A1:A3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15.332031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54</v>
      </c>
    </row>
    <row r="2" spans="1:8" x14ac:dyDescent="0.2">
      <c r="A2" s="5" t="s">
        <v>204</v>
      </c>
    </row>
    <row r="3" spans="1:8" x14ac:dyDescent="0.2">
      <c r="A3" s="5" t="s">
        <v>290</v>
      </c>
    </row>
    <row r="6" spans="1:8" ht="17" thickBot="1" x14ac:dyDescent="0.25">
      <c r="A6" t="s">
        <v>26</v>
      </c>
    </row>
    <row r="7" spans="1:8" x14ac:dyDescent="0.2">
      <c r="B7" s="11"/>
      <c r="C7" s="11"/>
      <c r="D7" s="11" t="s">
        <v>55</v>
      </c>
      <c r="E7" s="11" t="s">
        <v>57</v>
      </c>
      <c r="F7" s="11" t="s">
        <v>59</v>
      </c>
      <c r="G7" s="11" t="s">
        <v>61</v>
      </c>
      <c r="H7" s="11" t="s">
        <v>61</v>
      </c>
    </row>
    <row r="8" spans="1:8" ht="17" thickBot="1" x14ac:dyDescent="0.25">
      <c r="B8" s="12" t="s">
        <v>22</v>
      </c>
      <c r="C8" s="12" t="s">
        <v>23</v>
      </c>
      <c r="D8" s="12" t="s">
        <v>56</v>
      </c>
      <c r="E8" s="12" t="s">
        <v>58</v>
      </c>
      <c r="F8" s="12" t="s">
        <v>60</v>
      </c>
      <c r="G8" s="12" t="s">
        <v>62</v>
      </c>
      <c r="H8" s="12" t="s">
        <v>63</v>
      </c>
    </row>
    <row r="9" spans="1:8" x14ac:dyDescent="0.2">
      <c r="B9" s="8" t="s">
        <v>209</v>
      </c>
      <c r="C9" s="8" t="s">
        <v>210</v>
      </c>
      <c r="D9" s="8">
        <v>30</v>
      </c>
      <c r="E9" s="8">
        <v>0</v>
      </c>
      <c r="F9" s="8">
        <v>5.15</v>
      </c>
      <c r="G9" s="8">
        <v>1.9999999999994245E-2</v>
      </c>
      <c r="H9" s="8">
        <v>1E+30</v>
      </c>
    </row>
    <row r="10" spans="1:8" x14ac:dyDescent="0.2">
      <c r="B10" s="8" t="s">
        <v>211</v>
      </c>
      <c r="C10" s="8" t="s">
        <v>212</v>
      </c>
      <c r="D10" s="8">
        <v>0</v>
      </c>
      <c r="E10" s="8">
        <v>0.17000000000000348</v>
      </c>
      <c r="F10" s="8">
        <v>5.6899999999999995</v>
      </c>
      <c r="G10" s="8">
        <v>1E+30</v>
      </c>
      <c r="H10" s="8">
        <v>0.17000000000000348</v>
      </c>
    </row>
    <row r="11" spans="1:8" x14ac:dyDescent="0.2">
      <c r="B11" s="8" t="s">
        <v>213</v>
      </c>
      <c r="C11" s="8" t="s">
        <v>214</v>
      </c>
      <c r="D11" s="8">
        <v>0</v>
      </c>
      <c r="E11" s="8">
        <v>3.000000000000469E-2</v>
      </c>
      <c r="F11" s="8">
        <v>6.129999999999999</v>
      </c>
      <c r="G11" s="8">
        <v>1E+30</v>
      </c>
      <c r="H11" s="8">
        <v>3.000000000000469E-2</v>
      </c>
    </row>
    <row r="12" spans="1:8" x14ac:dyDescent="0.2">
      <c r="B12" s="8" t="s">
        <v>215</v>
      </c>
      <c r="C12" s="8" t="s">
        <v>216</v>
      </c>
      <c r="D12" s="8">
        <v>91</v>
      </c>
      <c r="E12" s="8">
        <v>0</v>
      </c>
      <c r="F12" s="8">
        <v>5.629999999999999</v>
      </c>
      <c r="G12" s="8">
        <v>0.38999999999999702</v>
      </c>
      <c r="H12" s="8">
        <v>1E+30</v>
      </c>
    </row>
    <row r="13" spans="1:8" x14ac:dyDescent="0.2">
      <c r="B13" s="8" t="s">
        <v>217</v>
      </c>
      <c r="C13" s="8" t="s">
        <v>218</v>
      </c>
      <c r="D13" s="8">
        <v>0</v>
      </c>
      <c r="E13" s="8">
        <v>8.0000000000001847E-2</v>
      </c>
      <c r="F13" s="8">
        <v>5.8000000000000007</v>
      </c>
      <c r="G13" s="8">
        <v>1E+30</v>
      </c>
      <c r="H13" s="8">
        <v>8.0000000000001847E-2</v>
      </c>
    </row>
    <row r="14" spans="1:8" x14ac:dyDescent="0.2">
      <c r="B14" s="8" t="s">
        <v>219</v>
      </c>
      <c r="C14" s="8" t="s">
        <v>220</v>
      </c>
      <c r="D14" s="8">
        <v>0</v>
      </c>
      <c r="E14" s="8">
        <v>1.9999999999994245E-2</v>
      </c>
      <c r="F14" s="8">
        <v>5.1199999999999974</v>
      </c>
      <c r="G14" s="8">
        <v>1E+30</v>
      </c>
      <c r="H14" s="8">
        <v>1.9999999999994245E-2</v>
      </c>
    </row>
    <row r="15" spans="1:8" x14ac:dyDescent="0.2">
      <c r="B15" s="8" t="s">
        <v>221</v>
      </c>
      <c r="C15" s="8" t="s">
        <v>222</v>
      </c>
      <c r="D15" s="8">
        <v>57</v>
      </c>
      <c r="E15" s="8">
        <v>0</v>
      </c>
      <c r="F15" s="8">
        <v>5.4699999999999989</v>
      </c>
      <c r="G15" s="8">
        <v>0.17000000000000348</v>
      </c>
      <c r="H15" s="8">
        <v>1E+30</v>
      </c>
    </row>
    <row r="16" spans="1:8" x14ac:dyDescent="0.2">
      <c r="B16" s="8" t="s">
        <v>223</v>
      </c>
      <c r="C16" s="8" t="s">
        <v>224</v>
      </c>
      <c r="D16" s="8">
        <v>29</v>
      </c>
      <c r="E16" s="8">
        <v>0</v>
      </c>
      <c r="F16" s="8">
        <v>6.0499999999999972</v>
      </c>
      <c r="G16" s="8">
        <v>1.9999999999994245E-2</v>
      </c>
      <c r="H16" s="8">
        <v>3.0000000000001137E-2</v>
      </c>
    </row>
    <row r="17" spans="2:8" x14ac:dyDescent="0.2">
      <c r="B17" s="8" t="s">
        <v>225</v>
      </c>
      <c r="C17" s="8" t="s">
        <v>226</v>
      </c>
      <c r="D17" s="8">
        <v>0</v>
      </c>
      <c r="E17" s="8">
        <v>0.53999999999999559</v>
      </c>
      <c r="F17" s="8">
        <v>6.1199999999999974</v>
      </c>
      <c r="G17" s="8">
        <v>1E+30</v>
      </c>
      <c r="H17" s="8">
        <v>0.53999999999999559</v>
      </c>
    </row>
    <row r="18" spans="2:8" x14ac:dyDescent="0.2">
      <c r="B18" s="8" t="s">
        <v>227</v>
      </c>
      <c r="C18" s="8" t="s">
        <v>228</v>
      </c>
      <c r="D18" s="8">
        <v>0</v>
      </c>
      <c r="E18" s="8">
        <v>3.9999999999999147E-2</v>
      </c>
      <c r="F18" s="8">
        <v>5.7100000000000009</v>
      </c>
      <c r="G18" s="8">
        <v>1E+30</v>
      </c>
      <c r="H18" s="8">
        <v>3.9999999999999147E-2</v>
      </c>
    </row>
    <row r="19" spans="2:8" x14ac:dyDescent="0.2">
      <c r="B19" s="8" t="s">
        <v>229</v>
      </c>
      <c r="C19" s="8" t="s">
        <v>230</v>
      </c>
      <c r="D19" s="8">
        <v>0</v>
      </c>
      <c r="E19" s="8">
        <v>1.9999999999994245E-2</v>
      </c>
      <c r="F19" s="8">
        <v>5.32</v>
      </c>
      <c r="G19" s="8">
        <v>1E+30</v>
      </c>
      <c r="H19" s="8">
        <v>1.9999999999994245E-2</v>
      </c>
    </row>
    <row r="20" spans="2:8" x14ac:dyDescent="0.2">
      <c r="B20" s="8" t="s">
        <v>231</v>
      </c>
      <c r="C20" s="8" t="s">
        <v>232</v>
      </c>
      <c r="D20" s="8">
        <v>0</v>
      </c>
      <c r="E20" s="8">
        <v>0.49000000000000199</v>
      </c>
      <c r="F20" s="8">
        <v>6.1600000000000037</v>
      </c>
      <c r="G20" s="8">
        <v>1E+30</v>
      </c>
      <c r="H20" s="8">
        <v>0.49000000000000199</v>
      </c>
    </row>
    <row r="21" spans="2:8" x14ac:dyDescent="0.2">
      <c r="B21" s="8" t="s">
        <v>233</v>
      </c>
      <c r="C21" s="8" t="s">
        <v>234</v>
      </c>
      <c r="D21" s="8">
        <v>19</v>
      </c>
      <c r="E21" s="8">
        <v>0</v>
      </c>
      <c r="F21" s="8">
        <v>6.25</v>
      </c>
      <c r="G21" s="8">
        <v>3.0000000000001137E-2</v>
      </c>
      <c r="H21" s="8">
        <v>1.9999999999994245E-2</v>
      </c>
    </row>
    <row r="22" spans="2:8" x14ac:dyDescent="0.2">
      <c r="B22" s="8" t="s">
        <v>235</v>
      </c>
      <c r="C22" s="8" t="s">
        <v>236</v>
      </c>
      <c r="D22" s="8">
        <v>0</v>
      </c>
      <c r="E22" s="8">
        <v>0.38999999999999702</v>
      </c>
      <c r="F22" s="8">
        <v>6.1700000000000017</v>
      </c>
      <c r="G22" s="8">
        <v>1E+30</v>
      </c>
      <c r="H22" s="8">
        <v>0.38999999999999702</v>
      </c>
    </row>
    <row r="23" spans="2:8" x14ac:dyDescent="0.2">
      <c r="B23" s="8" t="s">
        <v>237</v>
      </c>
      <c r="C23" s="8" t="s">
        <v>238</v>
      </c>
      <c r="D23" s="8">
        <v>48</v>
      </c>
      <c r="E23" s="8">
        <v>0</v>
      </c>
      <c r="F23" s="8">
        <v>5.8700000000000045</v>
      </c>
      <c r="G23" s="8">
        <v>3.9999999999999147E-2</v>
      </c>
      <c r="H23" s="8">
        <v>1E+30</v>
      </c>
    </row>
    <row r="24" spans="2:8" x14ac:dyDescent="0.2">
      <c r="B24" s="8" t="s">
        <v>239</v>
      </c>
      <c r="C24" s="8" t="s">
        <v>240</v>
      </c>
      <c r="D24" s="8">
        <v>93</v>
      </c>
      <c r="E24" s="8">
        <v>0</v>
      </c>
      <c r="F24" s="8">
        <v>1.519999999999996</v>
      </c>
      <c r="G24" s="8">
        <v>3.0000000000001137E-2</v>
      </c>
      <c r="H24" s="8">
        <v>1E+30</v>
      </c>
    </row>
    <row r="25" spans="2:8" x14ac:dyDescent="0.2">
      <c r="B25" s="8" t="s">
        <v>241</v>
      </c>
      <c r="C25" s="8" t="s">
        <v>242</v>
      </c>
      <c r="D25" s="8">
        <v>0</v>
      </c>
      <c r="E25" s="8">
        <v>0.11999999999999034</v>
      </c>
      <c r="F25" s="8">
        <v>1.7000000000000028</v>
      </c>
      <c r="G25" s="8">
        <v>1E+30</v>
      </c>
      <c r="H25" s="8">
        <v>0.11999999999999034</v>
      </c>
    </row>
    <row r="26" spans="2:8" x14ac:dyDescent="0.2">
      <c r="B26" s="8" t="s">
        <v>243</v>
      </c>
      <c r="C26" s="8" t="s">
        <v>244</v>
      </c>
      <c r="D26" s="8">
        <v>28</v>
      </c>
      <c r="E26" s="8">
        <v>0</v>
      </c>
      <c r="F26" s="8">
        <v>1.4500000000000028</v>
      </c>
      <c r="G26" s="8">
        <v>1.9999999999994245E-2</v>
      </c>
      <c r="H26" s="8">
        <v>3.0000000000001137E-2</v>
      </c>
    </row>
    <row r="27" spans="2:8" x14ac:dyDescent="0.2">
      <c r="B27" s="8" t="s">
        <v>245</v>
      </c>
      <c r="C27" s="8" t="s">
        <v>246</v>
      </c>
      <c r="D27" s="8">
        <v>0</v>
      </c>
      <c r="E27" s="8">
        <v>3.0000000000001137E-2</v>
      </c>
      <c r="F27" s="8">
        <v>1.5999999999999943</v>
      </c>
      <c r="G27" s="8">
        <v>1E+30</v>
      </c>
      <c r="H27" s="8">
        <v>3.0000000000001137E-2</v>
      </c>
    </row>
    <row r="28" spans="2:8" x14ac:dyDescent="0.2">
      <c r="B28" s="8" t="s">
        <v>247</v>
      </c>
      <c r="C28" s="8" t="s">
        <v>248</v>
      </c>
      <c r="D28" s="8">
        <v>86</v>
      </c>
      <c r="E28" s="8">
        <v>0</v>
      </c>
      <c r="F28" s="8">
        <v>1.6300000000000097</v>
      </c>
      <c r="G28" s="8">
        <v>0.11999999999999034</v>
      </c>
      <c r="H28" s="8">
        <v>6.0000000000016485E-2</v>
      </c>
    </row>
    <row r="29" spans="2:8" x14ac:dyDescent="0.2">
      <c r="B29" s="8" t="s">
        <v>249</v>
      </c>
      <c r="C29" s="8" t="s">
        <v>250</v>
      </c>
      <c r="D29" s="8">
        <v>0</v>
      </c>
      <c r="E29" s="8">
        <v>6.9999999999993179E-2</v>
      </c>
      <c r="F29" s="8">
        <v>1.5699999999999932</v>
      </c>
      <c r="G29" s="8">
        <v>1E+30</v>
      </c>
      <c r="H29" s="8">
        <v>6.9999999999993179E-2</v>
      </c>
    </row>
    <row r="30" spans="2:8" x14ac:dyDescent="0.2">
      <c r="B30" s="8" t="s">
        <v>251</v>
      </c>
      <c r="C30" s="8" t="s">
        <v>252</v>
      </c>
      <c r="D30" s="8">
        <v>0</v>
      </c>
      <c r="E30" s="8">
        <v>3.0000000000015348E-2</v>
      </c>
      <c r="F30" s="8">
        <v>1.4000000000000057</v>
      </c>
      <c r="G30" s="8">
        <v>1E+30</v>
      </c>
      <c r="H30" s="8">
        <v>3.0000000000015348E-2</v>
      </c>
    </row>
    <row r="31" spans="2:8" x14ac:dyDescent="0.2">
      <c r="B31" s="8" t="s">
        <v>253</v>
      </c>
      <c r="C31" s="8" t="s">
        <v>254</v>
      </c>
      <c r="D31" s="8">
        <v>0</v>
      </c>
      <c r="E31" s="8">
        <v>0.11999999999999034</v>
      </c>
      <c r="F31" s="8">
        <v>1.5499999999999972</v>
      </c>
      <c r="G31" s="8">
        <v>1E+30</v>
      </c>
      <c r="H31" s="8">
        <v>0.11999999999999034</v>
      </c>
    </row>
    <row r="32" spans="2:8" ht="17" thickBot="1" x14ac:dyDescent="0.25">
      <c r="B32" s="6" t="s">
        <v>255</v>
      </c>
      <c r="C32" s="6" t="s">
        <v>256</v>
      </c>
      <c r="D32" s="6">
        <v>67</v>
      </c>
      <c r="E32" s="6">
        <v>0</v>
      </c>
      <c r="F32" s="6">
        <v>1.2999999999999972</v>
      </c>
      <c r="G32" s="6">
        <v>3.0000000000001137E-2</v>
      </c>
      <c r="H32" s="6">
        <v>1.9999999999994245E-2</v>
      </c>
    </row>
    <row r="34" spans="1:8" ht="17" thickBot="1" x14ac:dyDescent="0.25">
      <c r="A34" t="s">
        <v>28</v>
      </c>
    </row>
    <row r="35" spans="1:8" x14ac:dyDescent="0.2">
      <c r="B35" s="11"/>
      <c r="C35" s="11"/>
      <c r="D35" s="11" t="s">
        <v>55</v>
      </c>
      <c r="E35" s="11" t="s">
        <v>64</v>
      </c>
      <c r="F35" s="11" t="s">
        <v>66</v>
      </c>
      <c r="G35" s="11" t="s">
        <v>61</v>
      </c>
      <c r="H35" s="11" t="s">
        <v>61</v>
      </c>
    </row>
    <row r="36" spans="1:8" ht="17" thickBot="1" x14ac:dyDescent="0.25">
      <c r="B36" s="12" t="s">
        <v>22</v>
      </c>
      <c r="C36" s="12" t="s">
        <v>23</v>
      </c>
      <c r="D36" s="12" t="s">
        <v>56</v>
      </c>
      <c r="E36" s="12" t="s">
        <v>65</v>
      </c>
      <c r="F36" s="12" t="s">
        <v>67</v>
      </c>
      <c r="G36" s="12" t="s">
        <v>62</v>
      </c>
      <c r="H36" s="12" t="s">
        <v>63</v>
      </c>
    </row>
    <row r="37" spans="1:8" x14ac:dyDescent="0.2">
      <c r="B37" s="8" t="s">
        <v>257</v>
      </c>
      <c r="C37" s="8" t="s">
        <v>258</v>
      </c>
      <c r="D37" s="8">
        <v>30</v>
      </c>
      <c r="E37" s="8">
        <v>-6.7300000000000129</v>
      </c>
      <c r="F37" s="8">
        <v>0</v>
      </c>
      <c r="G37" s="8">
        <v>28</v>
      </c>
      <c r="H37" s="8">
        <v>2</v>
      </c>
    </row>
    <row r="38" spans="1:8" x14ac:dyDescent="0.2">
      <c r="B38" s="8" t="s">
        <v>260</v>
      </c>
      <c r="C38" s="8" t="s">
        <v>261</v>
      </c>
      <c r="D38" s="8">
        <v>57</v>
      </c>
      <c r="E38" s="8">
        <v>-7.1000000000000085</v>
      </c>
      <c r="F38" s="8">
        <v>0</v>
      </c>
      <c r="G38" s="8">
        <v>57</v>
      </c>
      <c r="H38" s="8">
        <v>2</v>
      </c>
    </row>
    <row r="39" spans="1:8" x14ac:dyDescent="0.2">
      <c r="B39" s="8" t="s">
        <v>263</v>
      </c>
      <c r="C39" s="8" t="s">
        <v>264</v>
      </c>
      <c r="D39" s="8">
        <v>48</v>
      </c>
      <c r="E39" s="8">
        <v>-7.6800000000000068</v>
      </c>
      <c r="F39" s="8">
        <v>0</v>
      </c>
      <c r="G39" s="8">
        <v>29</v>
      </c>
      <c r="H39" s="8">
        <v>2</v>
      </c>
    </row>
    <row r="40" spans="1:8" x14ac:dyDescent="0.2">
      <c r="B40" s="8" t="s">
        <v>266</v>
      </c>
      <c r="C40" s="8" t="s">
        <v>267</v>
      </c>
      <c r="D40" s="8">
        <v>91</v>
      </c>
      <c r="E40" s="8">
        <v>-7.2100000000000115</v>
      </c>
      <c r="F40" s="8">
        <v>0</v>
      </c>
      <c r="G40" s="8">
        <v>28</v>
      </c>
      <c r="H40" s="8">
        <v>2</v>
      </c>
    </row>
    <row r="41" spans="1:8" x14ac:dyDescent="0.2">
      <c r="B41" s="8" t="s">
        <v>269</v>
      </c>
      <c r="C41" s="8" t="s">
        <v>270</v>
      </c>
      <c r="D41" s="8">
        <v>48</v>
      </c>
      <c r="E41" s="8">
        <v>-7.3000000000000114</v>
      </c>
      <c r="F41" s="8">
        <v>0</v>
      </c>
      <c r="G41" s="8">
        <v>29</v>
      </c>
      <c r="H41" s="8">
        <v>2</v>
      </c>
    </row>
    <row r="42" spans="1:8" x14ac:dyDescent="0.2">
      <c r="B42" s="8" t="s">
        <v>272</v>
      </c>
      <c r="C42" s="8" t="s">
        <v>273</v>
      </c>
      <c r="D42" s="8">
        <v>93</v>
      </c>
      <c r="E42" s="8">
        <v>-6.0000000000016485E-2</v>
      </c>
      <c r="F42" s="8">
        <v>93</v>
      </c>
      <c r="G42" s="8">
        <v>28</v>
      </c>
      <c r="H42" s="8">
        <v>2</v>
      </c>
    </row>
    <row r="43" spans="1:8" x14ac:dyDescent="0.2">
      <c r="B43" s="8" t="s">
        <v>275</v>
      </c>
      <c r="C43" s="8" t="s">
        <v>276</v>
      </c>
      <c r="D43" s="8">
        <v>86</v>
      </c>
      <c r="E43" s="8">
        <v>0</v>
      </c>
      <c r="F43" s="8">
        <v>88</v>
      </c>
      <c r="G43" s="8">
        <v>1E+30</v>
      </c>
      <c r="H43" s="8">
        <v>2</v>
      </c>
    </row>
    <row r="44" spans="1:8" x14ac:dyDescent="0.2">
      <c r="B44" s="8" t="s">
        <v>278</v>
      </c>
      <c r="C44" s="8" t="s">
        <v>279</v>
      </c>
      <c r="D44" s="8">
        <v>95</v>
      </c>
      <c r="E44" s="8">
        <v>-0.13000000000000966</v>
      </c>
      <c r="F44" s="8">
        <v>95</v>
      </c>
      <c r="G44" s="8">
        <v>29</v>
      </c>
      <c r="H44" s="8">
        <v>2</v>
      </c>
    </row>
    <row r="45" spans="1:8" x14ac:dyDescent="0.2">
      <c r="B45" s="8" t="s">
        <v>281</v>
      </c>
      <c r="C45" s="8" t="s">
        <v>282</v>
      </c>
      <c r="D45" s="8">
        <v>121</v>
      </c>
      <c r="E45" s="8">
        <v>-1.5800000000000125</v>
      </c>
      <c r="F45" s="8">
        <v>0</v>
      </c>
      <c r="G45" s="8">
        <v>28</v>
      </c>
      <c r="H45" s="8">
        <v>2</v>
      </c>
    </row>
    <row r="46" spans="1:8" x14ac:dyDescent="0.2">
      <c r="B46" s="8" t="s">
        <v>284</v>
      </c>
      <c r="C46" s="8" t="s">
        <v>285</v>
      </c>
      <c r="D46" s="8">
        <v>86</v>
      </c>
      <c r="E46" s="8">
        <v>-1.6300000000000097</v>
      </c>
      <c r="F46" s="8">
        <v>0</v>
      </c>
      <c r="G46" s="8">
        <v>86</v>
      </c>
      <c r="H46" s="8">
        <v>2</v>
      </c>
    </row>
    <row r="47" spans="1:8" ht="17" thickBot="1" x14ac:dyDescent="0.25">
      <c r="B47" s="6" t="s">
        <v>287</v>
      </c>
      <c r="C47" s="6" t="s">
        <v>288</v>
      </c>
      <c r="D47" s="6">
        <v>67</v>
      </c>
      <c r="E47" s="6">
        <v>-1.4300000000000068</v>
      </c>
      <c r="F47" s="6">
        <v>0</v>
      </c>
      <c r="G47" s="6">
        <v>29</v>
      </c>
      <c r="H47" s="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B70A-11F2-2E4B-8027-30DFE00F0821}">
  <dimension ref="A1:J3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83203125" bestFit="1" customWidth="1"/>
    <col min="3" max="3" width="13.33203125" bestFit="1" customWidth="1"/>
    <col min="4" max="4" width="10.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11.5" bestFit="1" customWidth="1"/>
  </cols>
  <sheetData>
    <row r="1" spans="1:10" x14ac:dyDescent="0.2">
      <c r="A1" s="5" t="s">
        <v>68</v>
      </c>
    </row>
    <row r="2" spans="1:10" x14ac:dyDescent="0.2">
      <c r="A2" s="5" t="s">
        <v>204</v>
      </c>
    </row>
    <row r="3" spans="1:10" x14ac:dyDescent="0.2">
      <c r="A3" s="5" t="s">
        <v>291</v>
      </c>
    </row>
    <row r="5" spans="1:10" ht="17" thickBot="1" x14ac:dyDescent="0.25"/>
    <row r="6" spans="1:10" x14ac:dyDescent="0.2">
      <c r="B6" s="11"/>
      <c r="C6" s="11" t="s">
        <v>59</v>
      </c>
      <c r="D6" s="11"/>
    </row>
    <row r="7" spans="1:10" ht="17" thickBot="1" x14ac:dyDescent="0.25">
      <c r="B7" s="12" t="s">
        <v>22</v>
      </c>
      <c r="C7" s="12" t="s">
        <v>23</v>
      </c>
      <c r="D7" s="12" t="s">
        <v>56</v>
      </c>
    </row>
    <row r="8" spans="1:10" ht="17" thickBot="1" x14ac:dyDescent="0.25">
      <c r="B8" s="6" t="s">
        <v>208</v>
      </c>
      <c r="C8" s="6" t="s">
        <v>85</v>
      </c>
      <c r="D8" s="29">
        <v>1963.82</v>
      </c>
    </row>
    <row r="10" spans="1:10" ht="17" thickBot="1" x14ac:dyDescent="0.25"/>
    <row r="11" spans="1:10" x14ac:dyDescent="0.2">
      <c r="B11" s="11"/>
      <c r="C11" s="11" t="s">
        <v>69</v>
      </c>
      <c r="D11" s="11"/>
      <c r="F11" s="11" t="s">
        <v>70</v>
      </c>
      <c r="G11" s="11" t="s">
        <v>59</v>
      </c>
      <c r="I11" s="11" t="s">
        <v>73</v>
      </c>
      <c r="J11" s="11" t="s">
        <v>59</v>
      </c>
    </row>
    <row r="12" spans="1:10" ht="17" thickBot="1" x14ac:dyDescent="0.25">
      <c r="B12" s="12" t="s">
        <v>22</v>
      </c>
      <c r="C12" s="12" t="s">
        <v>23</v>
      </c>
      <c r="D12" s="12" t="s">
        <v>56</v>
      </c>
      <c r="F12" s="12" t="s">
        <v>71</v>
      </c>
      <c r="G12" s="12" t="s">
        <v>72</v>
      </c>
      <c r="I12" s="12" t="s">
        <v>71</v>
      </c>
      <c r="J12" s="12" t="s">
        <v>72</v>
      </c>
    </row>
    <row r="13" spans="1:10" x14ac:dyDescent="0.2">
      <c r="B13" s="8" t="s">
        <v>209</v>
      </c>
      <c r="C13" s="8" t="s">
        <v>210</v>
      </c>
      <c r="D13" s="22">
        <v>30</v>
      </c>
      <c r="F13" s="22">
        <v>0</v>
      </c>
      <c r="G13" s="32">
        <v>85</v>
      </c>
      <c r="I13" s="22">
        <v>250</v>
      </c>
      <c r="J13" s="32">
        <v>18835</v>
      </c>
    </row>
    <row r="14" spans="1:10" x14ac:dyDescent="0.2">
      <c r="B14" s="8" t="s">
        <v>211</v>
      </c>
      <c r="C14" s="8" t="s">
        <v>212</v>
      </c>
      <c r="D14" s="22">
        <v>0</v>
      </c>
      <c r="F14" s="22">
        <v>0</v>
      </c>
      <c r="G14" s="32">
        <v>110</v>
      </c>
      <c r="I14" s="22">
        <v>398.5</v>
      </c>
      <c r="J14" s="32">
        <v>20035</v>
      </c>
    </row>
    <row r="15" spans="1:10" x14ac:dyDescent="0.2">
      <c r="B15" s="8" t="s">
        <v>213</v>
      </c>
      <c r="C15" s="8" t="s">
        <v>214</v>
      </c>
      <c r="D15" s="22">
        <v>0</v>
      </c>
      <c r="F15" s="22">
        <v>0</v>
      </c>
      <c r="G15" s="32">
        <v>125</v>
      </c>
      <c r="I15" s="22">
        <v>597</v>
      </c>
      <c r="J15" s="32">
        <v>21020</v>
      </c>
    </row>
    <row r="16" spans="1:10" x14ac:dyDescent="0.2">
      <c r="B16" s="8" t="s">
        <v>215</v>
      </c>
      <c r="C16" s="8" t="s">
        <v>216</v>
      </c>
      <c r="D16" s="22">
        <v>91</v>
      </c>
      <c r="F16" s="22"/>
      <c r="G16" s="32"/>
      <c r="I16" s="22"/>
      <c r="J16" s="32"/>
    </row>
    <row r="17" spans="2:10" x14ac:dyDescent="0.2">
      <c r="B17" s="8" t="s">
        <v>217</v>
      </c>
      <c r="C17" s="8" t="s">
        <v>218</v>
      </c>
      <c r="D17" s="22">
        <v>0</v>
      </c>
      <c r="F17" s="22"/>
      <c r="G17" s="32"/>
      <c r="I17" s="22"/>
      <c r="J17" s="32"/>
    </row>
    <row r="18" spans="2:10" x14ac:dyDescent="0.2">
      <c r="B18" s="8" t="s">
        <v>219</v>
      </c>
      <c r="C18" s="8" t="s">
        <v>220</v>
      </c>
      <c r="D18" s="22">
        <v>0</v>
      </c>
      <c r="F18" s="22"/>
      <c r="G18" s="32"/>
      <c r="I18" s="22"/>
      <c r="J18" s="32"/>
    </row>
    <row r="19" spans="2:10" x14ac:dyDescent="0.2">
      <c r="B19" s="8" t="s">
        <v>221</v>
      </c>
      <c r="C19" s="8" t="s">
        <v>222</v>
      </c>
      <c r="D19" s="22">
        <v>57</v>
      </c>
      <c r="F19" s="22"/>
      <c r="G19" s="32"/>
      <c r="I19" s="22"/>
      <c r="J19" s="32"/>
    </row>
    <row r="20" spans="2:10" x14ac:dyDescent="0.2">
      <c r="B20" s="8" t="s">
        <v>223</v>
      </c>
      <c r="C20" s="8" t="s">
        <v>224</v>
      </c>
      <c r="D20" s="22">
        <v>29</v>
      </c>
      <c r="F20" s="22"/>
      <c r="G20" s="32"/>
      <c r="I20" s="22"/>
      <c r="J20" s="32"/>
    </row>
    <row r="21" spans="2:10" x14ac:dyDescent="0.2">
      <c r="B21" s="8" t="s">
        <v>225</v>
      </c>
      <c r="C21" s="8" t="s">
        <v>226</v>
      </c>
      <c r="D21" s="22">
        <v>0</v>
      </c>
      <c r="F21" s="22"/>
      <c r="G21" s="32"/>
      <c r="I21" s="22"/>
      <c r="J21" s="32"/>
    </row>
    <row r="22" spans="2:10" x14ac:dyDescent="0.2">
      <c r="B22" s="8" t="s">
        <v>227</v>
      </c>
      <c r="C22" s="8" t="s">
        <v>228</v>
      </c>
      <c r="D22" s="22">
        <v>0</v>
      </c>
      <c r="F22" s="22"/>
      <c r="G22" s="32"/>
      <c r="I22" s="22"/>
      <c r="J22" s="32"/>
    </row>
    <row r="23" spans="2:10" x14ac:dyDescent="0.2">
      <c r="B23" s="8" t="s">
        <v>229</v>
      </c>
      <c r="C23" s="8" t="s">
        <v>230</v>
      </c>
      <c r="D23" s="22">
        <v>0</v>
      </c>
      <c r="F23" s="22"/>
      <c r="G23" s="32"/>
      <c r="I23" s="22"/>
      <c r="J23" s="32"/>
    </row>
    <row r="24" spans="2:10" x14ac:dyDescent="0.2">
      <c r="B24" s="8" t="s">
        <v>231</v>
      </c>
      <c r="C24" s="8" t="s">
        <v>232</v>
      </c>
      <c r="D24" s="22">
        <v>0</v>
      </c>
      <c r="F24" s="22"/>
      <c r="G24" s="32"/>
      <c r="I24" s="22"/>
      <c r="J24" s="32"/>
    </row>
    <row r="25" spans="2:10" x14ac:dyDescent="0.2">
      <c r="B25" s="8" t="s">
        <v>233</v>
      </c>
      <c r="C25" s="8" t="s">
        <v>234</v>
      </c>
      <c r="D25" s="22">
        <v>19</v>
      </c>
      <c r="F25" s="22"/>
      <c r="G25" s="32"/>
      <c r="I25" s="22"/>
      <c r="J25" s="32"/>
    </row>
    <row r="26" spans="2:10" x14ac:dyDescent="0.2">
      <c r="B26" s="8" t="s">
        <v>235</v>
      </c>
      <c r="C26" s="8" t="s">
        <v>236</v>
      </c>
      <c r="D26" s="22">
        <v>0</v>
      </c>
      <c r="F26" s="22"/>
      <c r="G26" s="32"/>
      <c r="I26" s="22"/>
      <c r="J26" s="32"/>
    </row>
    <row r="27" spans="2:10" x14ac:dyDescent="0.2">
      <c r="B27" s="8" t="s">
        <v>237</v>
      </c>
      <c r="C27" s="8" t="s">
        <v>238</v>
      </c>
      <c r="D27" s="22">
        <v>48</v>
      </c>
      <c r="F27" s="22"/>
      <c r="G27" s="32"/>
      <c r="I27" s="22"/>
      <c r="J27" s="32"/>
    </row>
    <row r="28" spans="2:10" x14ac:dyDescent="0.2">
      <c r="B28" s="8" t="s">
        <v>239</v>
      </c>
      <c r="C28" s="8" t="s">
        <v>240</v>
      </c>
      <c r="D28" s="30">
        <v>30</v>
      </c>
      <c r="F28" s="30"/>
      <c r="G28" s="32"/>
      <c r="I28" s="30"/>
      <c r="J28" s="32"/>
    </row>
    <row r="29" spans="2:10" x14ac:dyDescent="0.2">
      <c r="B29" s="8" t="s">
        <v>241</v>
      </c>
      <c r="C29" s="8" t="s">
        <v>242</v>
      </c>
      <c r="D29" s="30">
        <v>57</v>
      </c>
      <c r="F29" s="30"/>
      <c r="G29" s="32"/>
      <c r="I29" s="30"/>
      <c r="J29" s="32"/>
    </row>
    <row r="30" spans="2:10" x14ac:dyDescent="0.2">
      <c r="B30" s="8" t="s">
        <v>243</v>
      </c>
      <c r="C30" s="8" t="s">
        <v>244</v>
      </c>
      <c r="D30" s="30">
        <v>48</v>
      </c>
      <c r="F30" s="30"/>
      <c r="G30" s="32"/>
      <c r="I30" s="30"/>
      <c r="J30" s="32"/>
    </row>
    <row r="31" spans="2:10" x14ac:dyDescent="0.2">
      <c r="B31" s="8" t="s">
        <v>245</v>
      </c>
      <c r="C31" s="8" t="s">
        <v>246</v>
      </c>
      <c r="D31" s="30">
        <v>91</v>
      </c>
      <c r="F31" s="30"/>
      <c r="G31" s="32"/>
      <c r="I31" s="30"/>
      <c r="J31" s="32"/>
    </row>
    <row r="32" spans="2:10" x14ac:dyDescent="0.2">
      <c r="B32" s="8" t="s">
        <v>247</v>
      </c>
      <c r="C32" s="8" t="s">
        <v>248</v>
      </c>
      <c r="D32" s="30">
        <v>48</v>
      </c>
      <c r="F32" s="30"/>
      <c r="G32" s="32"/>
      <c r="I32" s="30"/>
      <c r="J32" s="32"/>
    </row>
    <row r="33" spans="2:10" x14ac:dyDescent="0.2">
      <c r="B33" s="8" t="s">
        <v>249</v>
      </c>
      <c r="C33" s="8" t="s">
        <v>250</v>
      </c>
      <c r="D33" s="30">
        <v>0</v>
      </c>
      <c r="F33" s="30"/>
      <c r="G33" s="32"/>
      <c r="I33" s="30"/>
      <c r="J33" s="32"/>
    </row>
    <row r="34" spans="2:10" x14ac:dyDescent="0.2">
      <c r="B34" s="8" t="s">
        <v>251</v>
      </c>
      <c r="C34" s="8" t="s">
        <v>252</v>
      </c>
      <c r="D34" s="30">
        <v>0</v>
      </c>
      <c r="F34" s="30"/>
      <c r="G34" s="32"/>
      <c r="I34" s="30"/>
      <c r="J34" s="32"/>
    </row>
    <row r="35" spans="2:10" x14ac:dyDescent="0.2">
      <c r="B35" s="8" t="s">
        <v>253</v>
      </c>
      <c r="C35" s="8" t="s">
        <v>254</v>
      </c>
      <c r="D35" s="30">
        <v>0</v>
      </c>
      <c r="F35" s="30"/>
      <c r="G35" s="32"/>
      <c r="I35" s="30"/>
      <c r="J35" s="32"/>
    </row>
    <row r="36" spans="2:10" ht="17" thickBot="1" x14ac:dyDescent="0.25">
      <c r="B36" s="6" t="s">
        <v>255</v>
      </c>
      <c r="C36" s="6" t="s">
        <v>256</v>
      </c>
      <c r="D36" s="31">
        <v>0</v>
      </c>
      <c r="F36" s="31"/>
      <c r="G36" s="29"/>
      <c r="I36" s="31"/>
      <c r="J36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323-5FC4-7148-BCD6-D7EE08A6D15C}">
  <dimension ref="A1:O22"/>
  <sheetViews>
    <sheetView zoomScale="186" zoomScaleNormal="145" workbookViewId="0"/>
  </sheetViews>
  <sheetFormatPr baseColWidth="10" defaultColWidth="8.83203125" defaultRowHeight="15" x14ac:dyDescent="0.2"/>
  <cols>
    <col min="1" max="1" width="8.83203125" style="23"/>
    <col min="2" max="2" width="11.6640625" style="23" customWidth="1"/>
    <col min="3" max="5" width="8.83203125" style="23"/>
    <col min="6" max="6" width="6.5" style="23" customWidth="1"/>
    <col min="7" max="7" width="5.33203125" style="23" customWidth="1"/>
    <col min="8" max="8" width="6.33203125" style="23" customWidth="1"/>
    <col min="9" max="9" width="9.83203125" style="23" customWidth="1"/>
    <col min="10" max="12" width="7.6640625" style="23" customWidth="1"/>
    <col min="13" max="16384" width="8.83203125" style="23"/>
  </cols>
  <sheetData>
    <row r="1" spans="1:15" x14ac:dyDescent="0.2">
      <c r="A1" s="28" t="s">
        <v>316</v>
      </c>
    </row>
    <row r="2" spans="1:15" x14ac:dyDescent="0.2">
      <c r="A2" s="28" t="s">
        <v>203</v>
      </c>
      <c r="H2" s="28" t="s">
        <v>202</v>
      </c>
    </row>
    <row r="3" spans="1:15" s="40" customFormat="1" x14ac:dyDescent="0.2">
      <c r="C3" s="40">
        <v>1</v>
      </c>
      <c r="D3" s="40">
        <v>2</v>
      </c>
      <c r="E3" s="40">
        <v>3</v>
      </c>
      <c r="J3" s="40">
        <v>1</v>
      </c>
      <c r="K3" s="40">
        <v>2</v>
      </c>
      <c r="L3" s="40">
        <v>3</v>
      </c>
    </row>
    <row r="4" spans="1:15" s="40" customFormat="1" x14ac:dyDescent="0.2">
      <c r="C4" s="40" t="s">
        <v>201</v>
      </c>
      <c r="D4" s="40" t="s">
        <v>200</v>
      </c>
      <c r="E4" s="40" t="s">
        <v>199</v>
      </c>
      <c r="J4" s="40" t="s">
        <v>201</v>
      </c>
      <c r="K4" s="40" t="s">
        <v>200</v>
      </c>
      <c r="L4" s="40" t="s">
        <v>199</v>
      </c>
      <c r="M4" s="40" t="s">
        <v>188</v>
      </c>
    </row>
    <row r="5" spans="1:15" x14ac:dyDescent="0.2">
      <c r="A5" s="40" t="s">
        <v>317</v>
      </c>
      <c r="B5" s="40" t="s">
        <v>187</v>
      </c>
      <c r="C5" s="27">
        <v>1.52</v>
      </c>
      <c r="D5" s="27">
        <v>1.7</v>
      </c>
      <c r="E5" s="27">
        <v>1.45</v>
      </c>
      <c r="H5" s="40" t="s">
        <v>317</v>
      </c>
      <c r="I5" s="41" t="s">
        <v>187</v>
      </c>
      <c r="J5" s="26">
        <v>93</v>
      </c>
      <c r="K5" s="26">
        <v>0</v>
      </c>
      <c r="L5" s="26">
        <v>28</v>
      </c>
      <c r="M5" s="35">
        <f>SUM(J5:L5)</f>
        <v>121</v>
      </c>
    </row>
    <row r="6" spans="1:15" x14ac:dyDescent="0.2">
      <c r="A6" s="40" t="s">
        <v>318</v>
      </c>
      <c r="B6" s="40" t="s">
        <v>191</v>
      </c>
      <c r="C6" s="27">
        <v>1.6</v>
      </c>
      <c r="D6" s="27">
        <v>1.63</v>
      </c>
      <c r="E6" s="27">
        <v>1.57</v>
      </c>
      <c r="H6" s="40" t="s">
        <v>318</v>
      </c>
      <c r="I6" s="41" t="s">
        <v>191</v>
      </c>
      <c r="J6" s="26">
        <v>0</v>
      </c>
      <c r="K6" s="26">
        <v>86</v>
      </c>
      <c r="L6" s="26">
        <v>0</v>
      </c>
      <c r="M6" s="35">
        <f>SUM(J6:L6)</f>
        <v>86</v>
      </c>
    </row>
    <row r="7" spans="1:15" x14ac:dyDescent="0.2">
      <c r="A7" s="40" t="s">
        <v>319</v>
      </c>
      <c r="B7" s="40" t="s">
        <v>190</v>
      </c>
      <c r="C7" s="27">
        <v>1.4</v>
      </c>
      <c r="D7" s="27">
        <v>1.55</v>
      </c>
      <c r="E7" s="27">
        <v>1.3</v>
      </c>
      <c r="H7" s="40" t="s">
        <v>319</v>
      </c>
      <c r="I7" s="41" t="s">
        <v>190</v>
      </c>
      <c r="J7" s="26">
        <v>0</v>
      </c>
      <c r="K7" s="26">
        <v>0</v>
      </c>
      <c r="L7" s="26">
        <v>67</v>
      </c>
      <c r="M7" s="35">
        <f>SUM(J7:L7)</f>
        <v>67</v>
      </c>
    </row>
    <row r="8" spans="1:15" x14ac:dyDescent="0.2">
      <c r="A8" s="40"/>
      <c r="B8" s="40" t="s">
        <v>198</v>
      </c>
      <c r="C8" s="37">
        <v>93</v>
      </c>
      <c r="D8" s="37">
        <v>88</v>
      </c>
      <c r="E8" s="37">
        <v>95</v>
      </c>
      <c r="H8" s="40"/>
      <c r="I8" s="40" t="s">
        <v>192</v>
      </c>
      <c r="J8" s="38">
        <f>SUM(J5:J7)</f>
        <v>93</v>
      </c>
      <c r="K8" s="38">
        <f>SUM(K5:K7)</f>
        <v>86</v>
      </c>
      <c r="L8" s="38">
        <f>SUM(L5:L7)</f>
        <v>95</v>
      </c>
    </row>
    <row r="9" spans="1:15" x14ac:dyDescent="0.2">
      <c r="A9" s="40"/>
      <c r="B9" s="40"/>
      <c r="H9" s="40"/>
      <c r="I9" s="40"/>
    </row>
    <row r="10" spans="1:15" x14ac:dyDescent="0.2">
      <c r="A10" s="40"/>
      <c r="B10" s="40"/>
      <c r="H10" s="40"/>
      <c r="I10" s="40"/>
    </row>
    <row r="11" spans="1:15" x14ac:dyDescent="0.2">
      <c r="A11" s="40"/>
      <c r="B11" s="40"/>
      <c r="H11" s="40"/>
      <c r="I11" s="40"/>
    </row>
    <row r="12" spans="1:15" s="40" customFormat="1" x14ac:dyDescent="0.2">
      <c r="C12" s="40">
        <v>4</v>
      </c>
      <c r="D12" s="40">
        <v>5</v>
      </c>
      <c r="E12" s="40">
        <v>6</v>
      </c>
      <c r="F12" s="40">
        <v>7</v>
      </c>
      <c r="G12" s="40">
        <v>8</v>
      </c>
      <c r="J12" s="40">
        <v>4</v>
      </c>
      <c r="K12" s="40">
        <v>5</v>
      </c>
      <c r="L12" s="40">
        <v>6</v>
      </c>
      <c r="M12" s="40">
        <v>7</v>
      </c>
      <c r="N12" s="40">
        <v>8</v>
      </c>
    </row>
    <row r="13" spans="1:15" s="40" customFormat="1" x14ac:dyDescent="0.2">
      <c r="C13" s="40" t="s">
        <v>197</v>
      </c>
      <c r="D13" s="40" t="s">
        <v>196</v>
      </c>
      <c r="E13" s="40" t="s">
        <v>195</v>
      </c>
      <c r="F13" s="40" t="s">
        <v>194</v>
      </c>
      <c r="G13" s="40" t="s">
        <v>193</v>
      </c>
      <c r="J13" s="40" t="s">
        <v>197</v>
      </c>
      <c r="K13" s="40" t="s">
        <v>196</v>
      </c>
      <c r="L13" s="40" t="s">
        <v>195</v>
      </c>
      <c r="M13" s="40" t="s">
        <v>194</v>
      </c>
      <c r="N13" s="40" t="s">
        <v>193</v>
      </c>
      <c r="O13" s="40" t="s">
        <v>192</v>
      </c>
    </row>
    <row r="14" spans="1:15" x14ac:dyDescent="0.2">
      <c r="A14" s="40" t="s">
        <v>317</v>
      </c>
      <c r="B14" s="40" t="s">
        <v>187</v>
      </c>
      <c r="C14" s="25">
        <v>5.15</v>
      </c>
      <c r="D14" s="25">
        <v>5.69</v>
      </c>
      <c r="E14" s="25">
        <v>6.13</v>
      </c>
      <c r="F14" s="25">
        <v>5.63</v>
      </c>
      <c r="G14" s="25">
        <v>5.8</v>
      </c>
      <c r="H14" s="40" t="s">
        <v>317</v>
      </c>
      <c r="I14" s="41" t="s">
        <v>187</v>
      </c>
      <c r="J14" s="33">
        <v>30</v>
      </c>
      <c r="K14" s="33">
        <v>0</v>
      </c>
      <c r="L14" s="33">
        <v>0</v>
      </c>
      <c r="M14" s="33">
        <v>91</v>
      </c>
      <c r="N14" s="33">
        <v>0</v>
      </c>
      <c r="O14" s="34">
        <f>SUM(J14:N14)</f>
        <v>121</v>
      </c>
    </row>
    <row r="15" spans="1:15" x14ac:dyDescent="0.2">
      <c r="A15" s="40" t="s">
        <v>318</v>
      </c>
      <c r="B15" s="40" t="s">
        <v>191</v>
      </c>
      <c r="C15" s="25">
        <v>5.12</v>
      </c>
      <c r="D15" s="25">
        <v>5.47</v>
      </c>
      <c r="E15" s="25">
        <v>6.05</v>
      </c>
      <c r="F15" s="25">
        <v>6.12</v>
      </c>
      <c r="G15" s="25">
        <v>5.71</v>
      </c>
      <c r="H15" s="40" t="s">
        <v>318</v>
      </c>
      <c r="I15" s="41" t="s">
        <v>191</v>
      </c>
      <c r="J15" s="33">
        <v>0</v>
      </c>
      <c r="K15" s="33">
        <v>57</v>
      </c>
      <c r="L15" s="33">
        <v>29</v>
      </c>
      <c r="M15" s="33">
        <v>0</v>
      </c>
      <c r="N15" s="33">
        <v>0</v>
      </c>
      <c r="O15" s="34">
        <f>SUM(J15:N15)</f>
        <v>86</v>
      </c>
    </row>
    <row r="16" spans="1:15" x14ac:dyDescent="0.2">
      <c r="A16" s="40" t="s">
        <v>319</v>
      </c>
      <c r="B16" s="40" t="s">
        <v>190</v>
      </c>
      <c r="C16" s="25">
        <v>5.32</v>
      </c>
      <c r="D16" s="25">
        <v>6.16</v>
      </c>
      <c r="E16" s="25">
        <v>6.25</v>
      </c>
      <c r="F16" s="25">
        <v>6.17</v>
      </c>
      <c r="G16" s="25">
        <v>5.87</v>
      </c>
      <c r="H16" s="40" t="s">
        <v>319</v>
      </c>
      <c r="I16" s="41" t="s">
        <v>190</v>
      </c>
      <c r="J16" s="33">
        <v>0</v>
      </c>
      <c r="K16" s="33">
        <v>0</v>
      </c>
      <c r="L16" s="33">
        <v>19</v>
      </c>
      <c r="M16" s="33">
        <v>0</v>
      </c>
      <c r="N16" s="33">
        <v>48</v>
      </c>
      <c r="O16" s="34">
        <f>SUM(J16:N16)</f>
        <v>67</v>
      </c>
    </row>
    <row r="17" spans="2:14" x14ac:dyDescent="0.2">
      <c r="B17" s="40" t="s">
        <v>189</v>
      </c>
      <c r="C17" s="36">
        <v>30</v>
      </c>
      <c r="D17" s="36">
        <v>57</v>
      </c>
      <c r="E17" s="36">
        <v>48</v>
      </c>
      <c r="F17" s="36">
        <v>91</v>
      </c>
      <c r="G17" s="36">
        <v>48</v>
      </c>
      <c r="I17" s="40" t="s">
        <v>188</v>
      </c>
      <c r="J17" s="36">
        <f>SUM(J14:J16)</f>
        <v>30</v>
      </c>
      <c r="K17" s="36">
        <f>SUM(K14:K16)</f>
        <v>57</v>
      </c>
      <c r="L17" s="36">
        <f>SUM(L14:L16)</f>
        <v>48</v>
      </c>
      <c r="M17" s="36">
        <f>SUM(M14:M16)</f>
        <v>91</v>
      </c>
      <c r="N17" s="36">
        <f>SUM(N14:N16)</f>
        <v>48</v>
      </c>
    </row>
    <row r="18" spans="2:14" x14ac:dyDescent="0.2">
      <c r="J18" s="24"/>
      <c r="K18" s="24"/>
      <c r="L18" s="24"/>
    </row>
    <row r="20" spans="2:14" x14ac:dyDescent="0.2">
      <c r="I20" s="23" t="s">
        <v>58</v>
      </c>
    </row>
    <row r="21" spans="2:14" ht="16" x14ac:dyDescent="0.2">
      <c r="H21" s="23" t="s">
        <v>10</v>
      </c>
      <c r="I21" s="39">
        <f>SUMPRODUCT(J5:L7,C5:E7)+SUMPRODUCT(J14:N16,C14:G16)</f>
        <v>1963.82</v>
      </c>
    </row>
    <row r="22" spans="2:14" x14ac:dyDescent="0.2">
      <c r="I22" s="23" t="str">
        <f ca="1">_xlfn.FORMULATEXT(I21)</f>
        <v>=SUMPRODUCT(J5:L7,C5:E7)+SUMPRODUCT(J14:N16,C14:G16)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84FF-2A29-124B-884D-0A96F3CDC2F2}">
  <dimension ref="A1:G43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17.33203125" bestFit="1" customWidth="1"/>
    <col min="4" max="4" width="12.83203125" bestFit="1" customWidth="1"/>
    <col min="5" max="5" width="11.5" bestFit="1" customWidth="1"/>
    <col min="6" max="6" width="10.83203125" bestFit="1" customWidth="1"/>
    <col min="7" max="7" width="11.1640625" bestFit="1" customWidth="1"/>
  </cols>
  <sheetData>
    <row r="1" spans="1:5" x14ac:dyDescent="0.2">
      <c r="A1" s="5" t="s">
        <v>14</v>
      </c>
    </row>
    <row r="2" spans="1:5" x14ac:dyDescent="0.2">
      <c r="A2" s="5" t="s">
        <v>292</v>
      </c>
    </row>
    <row r="3" spans="1:5" x14ac:dyDescent="0.2">
      <c r="A3" s="5" t="s">
        <v>314</v>
      </c>
    </row>
    <row r="4" spans="1:5" x14ac:dyDescent="0.2">
      <c r="A4" s="5" t="s">
        <v>15</v>
      </c>
    </row>
    <row r="5" spans="1:5" x14ac:dyDescent="0.2">
      <c r="A5" s="5" t="s">
        <v>16</v>
      </c>
    </row>
    <row r="6" spans="1:5" x14ac:dyDescent="0.2">
      <c r="A6" s="5"/>
      <c r="B6" t="s">
        <v>17</v>
      </c>
    </row>
    <row r="7" spans="1:5" x14ac:dyDescent="0.2">
      <c r="A7" s="5"/>
      <c r="B7" t="s">
        <v>315</v>
      </c>
    </row>
    <row r="8" spans="1:5" x14ac:dyDescent="0.2">
      <c r="A8" s="5"/>
      <c r="B8" t="s">
        <v>293</v>
      </c>
    </row>
    <row r="9" spans="1:5" x14ac:dyDescent="0.2">
      <c r="A9" s="5" t="s">
        <v>18</v>
      </c>
    </row>
    <row r="10" spans="1:5" x14ac:dyDescent="0.2">
      <c r="B10" t="s">
        <v>19</v>
      </c>
    </row>
    <row r="11" spans="1:5" x14ac:dyDescent="0.2">
      <c r="B11" t="s">
        <v>20</v>
      </c>
    </row>
    <row r="14" spans="1:5" ht="17" thickBot="1" x14ac:dyDescent="0.25">
      <c r="A14" t="s">
        <v>21</v>
      </c>
    </row>
    <row r="15" spans="1:5" ht="17" thickBot="1" x14ac:dyDescent="0.25">
      <c r="B15" s="7" t="s">
        <v>22</v>
      </c>
      <c r="C15" s="7" t="s">
        <v>23</v>
      </c>
      <c r="D15" s="7" t="s">
        <v>24</v>
      </c>
      <c r="E15" s="7" t="s">
        <v>25</v>
      </c>
    </row>
    <row r="16" spans="1:5" ht="17" thickBot="1" x14ac:dyDescent="0.25">
      <c r="B16" s="6" t="s">
        <v>294</v>
      </c>
      <c r="C16" s="6" t="s">
        <v>33</v>
      </c>
      <c r="D16" s="9">
        <v>133.43670251200049</v>
      </c>
      <c r="E16" s="9">
        <v>133.43670251200049</v>
      </c>
    </row>
    <row r="19" spans="1:6" ht="17" thickBot="1" x14ac:dyDescent="0.25">
      <c r="A19" t="s">
        <v>26</v>
      </c>
    </row>
    <row r="20" spans="1:6" ht="17" thickBot="1" x14ac:dyDescent="0.25"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27</v>
      </c>
    </row>
    <row r="21" spans="1:6" x14ac:dyDescent="0.2">
      <c r="B21" s="8" t="s">
        <v>295</v>
      </c>
      <c r="C21" s="8" t="s">
        <v>34</v>
      </c>
      <c r="D21" s="10">
        <v>400</v>
      </c>
      <c r="E21" s="10">
        <v>400</v>
      </c>
      <c r="F21" s="8" t="s">
        <v>35</v>
      </c>
    </row>
    <row r="22" spans="1:6" x14ac:dyDescent="0.2">
      <c r="B22" s="8" t="s">
        <v>296</v>
      </c>
      <c r="C22" s="8" t="s">
        <v>37</v>
      </c>
      <c r="D22" s="10">
        <v>0</v>
      </c>
      <c r="E22" s="10">
        <v>0</v>
      </c>
      <c r="F22" s="8" t="s">
        <v>35</v>
      </c>
    </row>
    <row r="23" spans="1:6" x14ac:dyDescent="0.2">
      <c r="B23" s="8" t="s">
        <v>297</v>
      </c>
      <c r="C23" s="8" t="s">
        <v>39</v>
      </c>
      <c r="D23" s="10">
        <v>202.2499999999809</v>
      </c>
      <c r="E23" s="10">
        <v>202.2499999999809</v>
      </c>
      <c r="F23" s="8" t="s">
        <v>35</v>
      </c>
    </row>
    <row r="24" spans="1:6" x14ac:dyDescent="0.2">
      <c r="B24" s="8" t="s">
        <v>298</v>
      </c>
      <c r="C24" s="8" t="s">
        <v>41</v>
      </c>
      <c r="D24" s="10">
        <v>208.67699999998862</v>
      </c>
      <c r="E24" s="10">
        <v>208.67699999998862</v>
      </c>
      <c r="F24" s="8" t="s">
        <v>35</v>
      </c>
    </row>
    <row r="25" spans="1:6" x14ac:dyDescent="0.2">
      <c r="B25" s="8" t="s">
        <v>299</v>
      </c>
      <c r="C25" s="8" t="s">
        <v>43</v>
      </c>
      <c r="D25" s="10">
        <v>115.18112399999063</v>
      </c>
      <c r="E25" s="10">
        <v>115.18112399999063</v>
      </c>
      <c r="F25" s="8" t="s">
        <v>35</v>
      </c>
    </row>
    <row r="26" spans="1:6" x14ac:dyDescent="0.2">
      <c r="B26" s="8" t="s">
        <v>300</v>
      </c>
      <c r="C26" s="8" t="s">
        <v>44</v>
      </c>
      <c r="D26" s="10">
        <v>250</v>
      </c>
      <c r="E26" s="10">
        <v>250</v>
      </c>
      <c r="F26" s="8" t="s">
        <v>35</v>
      </c>
    </row>
    <row r="27" spans="1:6" x14ac:dyDescent="0.2">
      <c r="B27" s="8" t="s">
        <v>301</v>
      </c>
      <c r="C27" s="8" t="s">
        <v>45</v>
      </c>
      <c r="D27" s="10">
        <v>0</v>
      </c>
      <c r="E27" s="10">
        <v>0</v>
      </c>
      <c r="F27" s="8" t="s">
        <v>35</v>
      </c>
    </row>
    <row r="28" spans="1:6" x14ac:dyDescent="0.2">
      <c r="B28" s="8" t="s">
        <v>302</v>
      </c>
      <c r="C28" s="8" t="s">
        <v>46</v>
      </c>
      <c r="D28" s="10">
        <v>0</v>
      </c>
      <c r="E28" s="10">
        <v>0</v>
      </c>
      <c r="F28" s="8" t="s">
        <v>35</v>
      </c>
    </row>
    <row r="29" spans="1:6" ht="17" thickBot="1" x14ac:dyDescent="0.25">
      <c r="B29" s="6" t="s">
        <v>303</v>
      </c>
      <c r="C29" s="6" t="s">
        <v>47</v>
      </c>
      <c r="D29" s="9">
        <v>0</v>
      </c>
      <c r="E29" s="9">
        <v>0</v>
      </c>
      <c r="F29" s="6" t="s">
        <v>35</v>
      </c>
    </row>
    <row r="32" spans="1:6" ht="17" thickBot="1" x14ac:dyDescent="0.25">
      <c r="A32" t="s">
        <v>28</v>
      </c>
    </row>
    <row r="33" spans="2:7" ht="17" thickBot="1" x14ac:dyDescent="0.25">
      <c r="B33" s="7" t="s">
        <v>22</v>
      </c>
      <c r="C33" s="7" t="s">
        <v>23</v>
      </c>
      <c r="D33" s="7" t="s">
        <v>29</v>
      </c>
      <c r="E33" s="7" t="s">
        <v>30</v>
      </c>
      <c r="F33" s="7" t="s">
        <v>31</v>
      </c>
      <c r="G33" s="7" t="s">
        <v>32</v>
      </c>
    </row>
    <row r="34" spans="2:7" x14ac:dyDescent="0.2">
      <c r="B34" s="8" t="s">
        <v>36</v>
      </c>
      <c r="C34" s="8" t="s">
        <v>48</v>
      </c>
      <c r="D34" s="10">
        <v>0</v>
      </c>
      <c r="E34" s="8" t="s">
        <v>304</v>
      </c>
      <c r="F34" s="8" t="s">
        <v>49</v>
      </c>
      <c r="G34" s="10">
        <v>0</v>
      </c>
    </row>
    <row r="35" spans="2:7" x14ac:dyDescent="0.2">
      <c r="B35" s="8" t="s">
        <v>38</v>
      </c>
      <c r="C35" s="8" t="s">
        <v>50</v>
      </c>
      <c r="D35" s="10">
        <v>-1.9099388737231493E-11</v>
      </c>
      <c r="E35" s="8" t="s">
        <v>305</v>
      </c>
      <c r="F35" s="8" t="s">
        <v>49</v>
      </c>
      <c r="G35" s="10">
        <v>0</v>
      </c>
    </row>
    <row r="36" spans="2:7" x14ac:dyDescent="0.2">
      <c r="B36" s="8" t="s">
        <v>40</v>
      </c>
      <c r="C36" s="8" t="s">
        <v>51</v>
      </c>
      <c r="D36" s="10">
        <v>-1.1141310096718371E-11</v>
      </c>
      <c r="E36" s="8" t="s">
        <v>306</v>
      </c>
      <c r="F36" s="8" t="s">
        <v>49</v>
      </c>
      <c r="G36" s="10">
        <v>0</v>
      </c>
    </row>
    <row r="37" spans="2:7" x14ac:dyDescent="0.2">
      <c r="B37" s="8" t="s">
        <v>42</v>
      </c>
      <c r="C37" s="8" t="s">
        <v>52</v>
      </c>
      <c r="D37" s="10">
        <v>-8.9812601800076663E-12</v>
      </c>
      <c r="E37" s="8" t="s">
        <v>307</v>
      </c>
      <c r="F37" s="8" t="s">
        <v>49</v>
      </c>
      <c r="G37" s="10">
        <v>0</v>
      </c>
    </row>
    <row r="38" spans="2:7" x14ac:dyDescent="0.2">
      <c r="B38" s="8" t="s">
        <v>294</v>
      </c>
      <c r="C38" s="8" t="s">
        <v>33</v>
      </c>
      <c r="D38" s="10">
        <v>133.43670251200049</v>
      </c>
      <c r="E38" s="8" t="s">
        <v>308</v>
      </c>
      <c r="F38" s="8" t="s">
        <v>53</v>
      </c>
      <c r="G38" s="10">
        <v>133.43670251200049</v>
      </c>
    </row>
    <row r="39" spans="2:7" x14ac:dyDescent="0.2">
      <c r="B39" s="8" t="s">
        <v>295</v>
      </c>
      <c r="C39" s="8" t="s">
        <v>34</v>
      </c>
      <c r="D39" s="10">
        <v>400</v>
      </c>
      <c r="E39" s="8" t="s">
        <v>309</v>
      </c>
      <c r="F39" s="8" t="s">
        <v>49</v>
      </c>
      <c r="G39" s="8">
        <v>0</v>
      </c>
    </row>
    <row r="40" spans="2:7" x14ac:dyDescent="0.2">
      <c r="B40" s="8" t="s">
        <v>296</v>
      </c>
      <c r="C40" s="8" t="s">
        <v>37</v>
      </c>
      <c r="D40" s="10">
        <v>0</v>
      </c>
      <c r="E40" s="8" t="s">
        <v>310</v>
      </c>
      <c r="F40" s="8" t="s">
        <v>53</v>
      </c>
      <c r="G40" s="8">
        <v>300</v>
      </c>
    </row>
    <row r="41" spans="2:7" x14ac:dyDescent="0.2">
      <c r="B41" s="8" t="s">
        <v>297</v>
      </c>
      <c r="C41" s="8" t="s">
        <v>39</v>
      </c>
      <c r="D41" s="10">
        <v>202.2499999999809</v>
      </c>
      <c r="E41" s="8" t="s">
        <v>311</v>
      </c>
      <c r="F41" s="8" t="s">
        <v>53</v>
      </c>
      <c r="G41" s="8">
        <v>97.750000000019099</v>
      </c>
    </row>
    <row r="42" spans="2:7" x14ac:dyDescent="0.2">
      <c r="B42" s="8" t="s">
        <v>298</v>
      </c>
      <c r="C42" s="8" t="s">
        <v>41</v>
      </c>
      <c r="D42" s="10">
        <v>208.67699999998862</v>
      </c>
      <c r="E42" s="8" t="s">
        <v>312</v>
      </c>
      <c r="F42" s="8" t="s">
        <v>53</v>
      </c>
      <c r="G42" s="8">
        <v>91.323000000011376</v>
      </c>
    </row>
    <row r="43" spans="2:7" ht="17" thickBot="1" x14ac:dyDescent="0.25">
      <c r="B43" s="6" t="s">
        <v>299</v>
      </c>
      <c r="C43" s="6" t="s">
        <v>43</v>
      </c>
      <c r="D43" s="9">
        <v>115.18112399999063</v>
      </c>
      <c r="E43" s="6" t="s">
        <v>313</v>
      </c>
      <c r="F43" s="6" t="s">
        <v>53</v>
      </c>
      <c r="G43" s="6">
        <v>184.81887600000937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D62-DA85-E04E-9F8E-87354639C30F}">
  <dimension ref="A1:H26"/>
  <sheetViews>
    <sheetView showGridLines="0" workbookViewId="0">
      <selection activeCell="R34" sqref="R34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7.33203125" bestFit="1" customWidth="1"/>
    <col min="4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5" t="s">
        <v>54</v>
      </c>
    </row>
    <row r="2" spans="1:8" x14ac:dyDescent="0.2">
      <c r="A2" s="5" t="s">
        <v>292</v>
      </c>
    </row>
    <row r="3" spans="1:8" x14ac:dyDescent="0.2">
      <c r="A3" s="5" t="s">
        <v>314</v>
      </c>
    </row>
    <row r="6" spans="1:8" ht="17" thickBot="1" x14ac:dyDescent="0.25">
      <c r="A6" t="s">
        <v>26</v>
      </c>
    </row>
    <row r="7" spans="1:8" x14ac:dyDescent="0.2">
      <c r="B7" s="11"/>
      <c r="C7" s="11"/>
      <c r="D7" s="11" t="s">
        <v>55</v>
      </c>
      <c r="E7" s="11" t="s">
        <v>57</v>
      </c>
      <c r="F7" s="11" t="s">
        <v>59</v>
      </c>
      <c r="G7" s="11" t="s">
        <v>61</v>
      </c>
      <c r="H7" s="11" t="s">
        <v>61</v>
      </c>
    </row>
    <row r="8" spans="1:8" ht="17" thickBot="1" x14ac:dyDescent="0.25">
      <c r="B8" s="12" t="s">
        <v>22</v>
      </c>
      <c r="C8" s="12" t="s">
        <v>23</v>
      </c>
      <c r="D8" s="12" t="s">
        <v>56</v>
      </c>
      <c r="E8" s="12" t="s">
        <v>58</v>
      </c>
      <c r="F8" s="12" t="s">
        <v>60</v>
      </c>
      <c r="G8" s="12" t="s">
        <v>62</v>
      </c>
      <c r="H8" s="12" t="s">
        <v>63</v>
      </c>
    </row>
    <row r="9" spans="1:8" x14ac:dyDescent="0.2">
      <c r="B9" s="8" t="s">
        <v>295</v>
      </c>
      <c r="C9" s="8" t="s">
        <v>34</v>
      </c>
      <c r="D9" s="8">
        <v>400</v>
      </c>
      <c r="E9" s="8">
        <v>9.6298681615083776E-4</v>
      </c>
      <c r="F9" s="8">
        <v>-2.9999999999972715E-2</v>
      </c>
      <c r="G9" s="8">
        <v>1E+30</v>
      </c>
      <c r="H9" s="8">
        <v>9.6298681615083776E-4</v>
      </c>
    </row>
    <row r="10" spans="1:8" x14ac:dyDescent="0.2">
      <c r="B10" s="8" t="s">
        <v>296</v>
      </c>
      <c r="C10" s="8" t="s">
        <v>37</v>
      </c>
      <c r="D10" s="8">
        <v>0</v>
      </c>
      <c r="E10" s="8">
        <v>-5.1821686399955852E-3</v>
      </c>
      <c r="F10" s="8">
        <v>-1.2000000000057298E-2</v>
      </c>
      <c r="G10" s="8">
        <v>5.1821686399955852E-3</v>
      </c>
      <c r="H10" s="8">
        <v>1E+30</v>
      </c>
    </row>
    <row r="11" spans="1:8" x14ac:dyDescent="0.2">
      <c r="B11" s="8" t="s">
        <v>297</v>
      </c>
      <c r="C11" s="8" t="s">
        <v>39</v>
      </c>
      <c r="D11" s="8">
        <v>202.2499999999809</v>
      </c>
      <c r="E11" s="8">
        <v>0</v>
      </c>
      <c r="F11" s="8">
        <v>-1.2000000000057298E-2</v>
      </c>
      <c r="G11" s="8">
        <v>9.6588446955944761E-4</v>
      </c>
      <c r="H11" s="8">
        <v>1E+30</v>
      </c>
    </row>
    <row r="12" spans="1:8" x14ac:dyDescent="0.2">
      <c r="B12" s="8" t="s">
        <v>298</v>
      </c>
      <c r="C12" s="8" t="s">
        <v>41</v>
      </c>
      <c r="D12" s="8">
        <v>208.67699999998862</v>
      </c>
      <c r="E12" s="8">
        <v>0</v>
      </c>
      <c r="F12" s="8">
        <v>-1.2000000000000455E-2</v>
      </c>
      <c r="G12" s="8">
        <v>9.6398550513402358E-4</v>
      </c>
      <c r="H12" s="8">
        <v>1E+30</v>
      </c>
    </row>
    <row r="13" spans="1:8" x14ac:dyDescent="0.2">
      <c r="B13" s="8" t="s">
        <v>299</v>
      </c>
      <c r="C13" s="8" t="s">
        <v>43</v>
      </c>
      <c r="D13" s="8">
        <v>115.18112399999063</v>
      </c>
      <c r="E13" s="8">
        <v>0</v>
      </c>
      <c r="F13" s="8">
        <v>-1.2000000000000455E-2</v>
      </c>
      <c r="G13" s="8">
        <v>4.9999999999954525E-3</v>
      </c>
      <c r="H13" s="8">
        <v>1E+30</v>
      </c>
    </row>
    <row r="14" spans="1:8" x14ac:dyDescent="0.2">
      <c r="B14" s="8" t="s">
        <v>300</v>
      </c>
      <c r="C14" s="8" t="s">
        <v>44</v>
      </c>
      <c r="D14" s="8">
        <v>250</v>
      </c>
      <c r="E14" s="8">
        <v>0</v>
      </c>
      <c r="F14" s="8">
        <v>7.0000000000618456E-3</v>
      </c>
      <c r="G14" s="8">
        <v>5.1821686399955852E-3</v>
      </c>
      <c r="H14" s="8">
        <v>9.6298681615083776E-4</v>
      </c>
    </row>
    <row r="15" spans="1:8" x14ac:dyDescent="0.2">
      <c r="B15" s="8" t="s">
        <v>301</v>
      </c>
      <c r="C15" s="8" t="s">
        <v>45</v>
      </c>
      <c r="D15" s="8">
        <v>0</v>
      </c>
      <c r="E15" s="8">
        <v>-5.1207199999953471E-3</v>
      </c>
      <c r="F15" s="8">
        <v>7.0000000000618456E-3</v>
      </c>
      <c r="G15" s="8">
        <v>5.1207199999953471E-3</v>
      </c>
      <c r="H15" s="8">
        <v>1E+30</v>
      </c>
    </row>
    <row r="16" spans="1:8" x14ac:dyDescent="0.2">
      <c r="B16" s="8" t="s">
        <v>302</v>
      </c>
      <c r="C16" s="8" t="s">
        <v>46</v>
      </c>
      <c r="D16" s="8">
        <v>0</v>
      </c>
      <c r="E16" s="8">
        <v>-5.0599999999954006E-3</v>
      </c>
      <c r="F16" s="8">
        <v>7.0000000000050022E-3</v>
      </c>
      <c r="G16" s="8">
        <v>5.0599999999954006E-3</v>
      </c>
      <c r="H16" s="8">
        <v>1E+30</v>
      </c>
    </row>
    <row r="17" spans="1:8" ht="17" thickBot="1" x14ac:dyDescent="0.25">
      <c r="B17" s="6" t="s">
        <v>303</v>
      </c>
      <c r="C17" s="6" t="s">
        <v>47</v>
      </c>
      <c r="D17" s="6">
        <v>0</v>
      </c>
      <c r="E17" s="6">
        <v>-4.9999999999954525E-3</v>
      </c>
      <c r="F17" s="6">
        <v>7.0000000000050022E-3</v>
      </c>
      <c r="G17" s="6">
        <v>4.9999999999954525E-3</v>
      </c>
      <c r="H17" s="6">
        <v>1E+30</v>
      </c>
    </row>
    <row r="19" spans="1:8" ht="17" thickBot="1" x14ac:dyDescent="0.25">
      <c r="A19" t="s">
        <v>28</v>
      </c>
    </row>
    <row r="20" spans="1:8" x14ac:dyDescent="0.2">
      <c r="B20" s="11"/>
      <c r="C20" s="11"/>
      <c r="D20" s="11" t="s">
        <v>55</v>
      </c>
      <c r="E20" s="11" t="s">
        <v>64</v>
      </c>
      <c r="F20" s="11" t="s">
        <v>66</v>
      </c>
      <c r="G20" s="11" t="s">
        <v>61</v>
      </c>
      <c r="H20" s="11" t="s">
        <v>61</v>
      </c>
    </row>
    <row r="21" spans="1:8" ht="17" thickBot="1" x14ac:dyDescent="0.25">
      <c r="B21" s="12" t="s">
        <v>22</v>
      </c>
      <c r="C21" s="12" t="s">
        <v>23</v>
      </c>
      <c r="D21" s="12" t="s">
        <v>56</v>
      </c>
      <c r="E21" s="12" t="s">
        <v>65</v>
      </c>
      <c r="F21" s="12" t="s">
        <v>67</v>
      </c>
      <c r="G21" s="12" t="s">
        <v>62</v>
      </c>
      <c r="H21" s="12" t="s">
        <v>63</v>
      </c>
    </row>
    <row r="22" spans="1:8" x14ac:dyDescent="0.2">
      <c r="B22" s="8" t="s">
        <v>36</v>
      </c>
      <c r="C22" s="8" t="s">
        <v>48</v>
      </c>
      <c r="D22" s="8">
        <v>0</v>
      </c>
      <c r="E22" s="8">
        <v>-7.255036096064516E-3</v>
      </c>
      <c r="F22" s="8">
        <v>0</v>
      </c>
      <c r="G22" s="8">
        <v>250</v>
      </c>
      <c r="H22" s="8">
        <v>16066.535844145581</v>
      </c>
    </row>
    <row r="23" spans="1:8" x14ac:dyDescent="0.2">
      <c r="B23" s="8" t="s">
        <v>38</v>
      </c>
      <c r="C23" s="8" t="s">
        <v>50</v>
      </c>
      <c r="D23" s="8">
        <v>-1.9099388737231493E-11</v>
      </c>
      <c r="E23" s="8">
        <v>-1.2289728000058692E-2</v>
      </c>
      <c r="F23" s="8">
        <v>0</v>
      </c>
      <c r="G23" s="8">
        <v>97.750000000019099</v>
      </c>
      <c r="H23" s="8">
        <v>202.2499999999809</v>
      </c>
    </row>
    <row r="24" spans="1:8" x14ac:dyDescent="0.2">
      <c r="B24" s="8" t="s">
        <v>40</v>
      </c>
      <c r="C24" s="8" t="s">
        <v>51</v>
      </c>
      <c r="D24" s="8">
        <v>-1.1141310096718371E-11</v>
      </c>
      <c r="E24" s="8">
        <v>-1.2144000000000465E-2</v>
      </c>
      <c r="F24" s="8">
        <v>0</v>
      </c>
      <c r="G24" s="8">
        <v>91.323000000011376</v>
      </c>
      <c r="H24" s="8">
        <v>208.67699999998862</v>
      </c>
    </row>
    <row r="25" spans="1:8" x14ac:dyDescent="0.2">
      <c r="B25" s="8" t="s">
        <v>42</v>
      </c>
      <c r="C25" s="8" t="s">
        <v>52</v>
      </c>
      <c r="D25" s="8">
        <v>-8.9812601800076663E-12</v>
      </c>
      <c r="E25" s="8">
        <v>-1.2000000000000455E-2</v>
      </c>
      <c r="F25" s="8">
        <v>0</v>
      </c>
      <c r="G25" s="8">
        <v>184.81887600000937</v>
      </c>
      <c r="H25" s="8">
        <v>115.18112399999063</v>
      </c>
    </row>
    <row r="26" spans="1:8" ht="17" thickBot="1" x14ac:dyDescent="0.25">
      <c r="B26" s="6" t="s">
        <v>294</v>
      </c>
      <c r="C26" s="6" t="s">
        <v>33</v>
      </c>
      <c r="D26" s="6">
        <v>133.43670251200049</v>
      </c>
      <c r="E26" s="6">
        <v>0</v>
      </c>
      <c r="F26" s="6">
        <v>0</v>
      </c>
      <c r="G26" s="6">
        <v>133.4367025120151</v>
      </c>
      <c r="H26" s="6">
        <v>1E+30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5C7F-B41B-1548-8D2B-B689AACC0C5A}">
  <dimension ref="A1:H13"/>
  <sheetViews>
    <sheetView tabSelected="1" workbookViewId="0">
      <selection activeCell="F35" sqref="F35"/>
    </sheetView>
  </sheetViews>
  <sheetFormatPr baseColWidth="10" defaultRowHeight="16" x14ac:dyDescent="0.2"/>
  <cols>
    <col min="6" max="6" width="12.1640625" bestFit="1" customWidth="1"/>
  </cols>
  <sheetData>
    <row r="1" spans="1:8" s="15" customFormat="1" ht="21" x14ac:dyDescent="0.25">
      <c r="A1" s="15" t="s">
        <v>76</v>
      </c>
      <c r="E1" s="15" t="s">
        <v>322</v>
      </c>
    </row>
    <row r="3" spans="1:8" s="5" customFormat="1" x14ac:dyDescent="0.2">
      <c r="A3" s="5" t="s">
        <v>75</v>
      </c>
    </row>
    <row r="4" spans="1:8" x14ac:dyDescent="0.2">
      <c r="A4" t="s">
        <v>2</v>
      </c>
      <c r="B4" t="s">
        <v>3</v>
      </c>
      <c r="C4" t="s">
        <v>4</v>
      </c>
      <c r="D4" t="s">
        <v>6</v>
      </c>
      <c r="E4" t="s">
        <v>7</v>
      </c>
      <c r="F4" t="s">
        <v>5</v>
      </c>
      <c r="G4" t="s">
        <v>9</v>
      </c>
      <c r="H4" t="s">
        <v>10</v>
      </c>
    </row>
    <row r="5" spans="1:8" x14ac:dyDescent="0.2">
      <c r="A5" t="s">
        <v>0</v>
      </c>
      <c r="B5" s="13">
        <v>400</v>
      </c>
      <c r="C5" s="4">
        <v>0</v>
      </c>
      <c r="D5" s="4">
        <v>0</v>
      </c>
      <c r="E5" s="4">
        <v>0</v>
      </c>
      <c r="F5" s="4">
        <v>0</v>
      </c>
      <c r="G5" s="1">
        <v>0.01</v>
      </c>
      <c r="H5">
        <v>400</v>
      </c>
    </row>
    <row r="6" spans="1:8" x14ac:dyDescent="0.2">
      <c r="A6" t="s">
        <v>1</v>
      </c>
      <c r="B6" s="13">
        <v>0</v>
      </c>
      <c r="C6" s="13">
        <v>202.2499999999809</v>
      </c>
      <c r="D6" s="13">
        <v>208.67699999998862</v>
      </c>
      <c r="E6" s="13">
        <v>115.18112399999063</v>
      </c>
      <c r="F6" s="4">
        <v>0</v>
      </c>
      <c r="G6" s="2">
        <v>1.2E-2</v>
      </c>
      <c r="H6">
        <v>300</v>
      </c>
    </row>
    <row r="7" spans="1:8" x14ac:dyDescent="0.2">
      <c r="A7" t="s">
        <v>8</v>
      </c>
      <c r="B7" s="13">
        <v>250</v>
      </c>
      <c r="C7" s="13">
        <v>0</v>
      </c>
      <c r="D7" s="13">
        <v>0</v>
      </c>
      <c r="E7" s="13">
        <v>0</v>
      </c>
      <c r="F7" s="4">
        <v>0</v>
      </c>
      <c r="G7" s="2">
        <v>7.0000000000000001E-3</v>
      </c>
    </row>
    <row r="8" spans="1:8" x14ac:dyDescent="0.2">
      <c r="A8" t="s">
        <v>11</v>
      </c>
      <c r="B8" s="4">
        <f>B5+B6-B7</f>
        <v>150</v>
      </c>
      <c r="C8" s="4">
        <f>B11+C5+C6-C7+B7</f>
        <v>452.2499999999809</v>
      </c>
      <c r="D8" s="4">
        <f t="shared" ref="D8:F8" si="0">C11+D5+D6-D7+C7</f>
        <v>208.67699999996952</v>
      </c>
      <c r="E8" s="4">
        <f>D11+E5+E6-E7+D7</f>
        <v>115.18112399997949</v>
      </c>
      <c r="F8" s="4">
        <f>E11+F5+F6-F7+E7</f>
        <v>-8.9812601800076663E-12</v>
      </c>
    </row>
    <row r="9" spans="1:8" x14ac:dyDescent="0.2">
      <c r="A9" t="s">
        <v>12</v>
      </c>
      <c r="B9" s="4">
        <v>-150</v>
      </c>
      <c r="C9" s="4">
        <v>-450</v>
      </c>
      <c r="D9" s="4">
        <v>0</v>
      </c>
      <c r="E9" s="4">
        <v>500</v>
      </c>
      <c r="F9" s="4">
        <v>250</v>
      </c>
    </row>
    <row r="10" spans="1:8" x14ac:dyDescent="0.2">
      <c r="A10" t="s">
        <v>13</v>
      </c>
      <c r="B10" s="4">
        <v>0</v>
      </c>
      <c r="C10" s="4">
        <f>B7*$G7-$G6*B6-$G5*$B5-B6</f>
        <v>-2.25</v>
      </c>
      <c r="D10" s="4">
        <f t="shared" ref="D10:F10" si="1">C7*$G7-$G6*C6-$G5*$B5-C6</f>
        <v>-208.67699999998067</v>
      </c>
      <c r="E10" s="4">
        <f>D7*$G7-$G6*D6-$G5*$B5-D6-B5</f>
        <v>-615.18112399998847</v>
      </c>
      <c r="F10" s="4">
        <f>E7*$G7-$G6*E6-E6</f>
        <v>-116.56329748799052</v>
      </c>
    </row>
    <row r="11" spans="1:8" x14ac:dyDescent="0.2">
      <c r="A11" t="s">
        <v>10</v>
      </c>
      <c r="B11" s="4">
        <f>SUM(B8:B10)</f>
        <v>0</v>
      </c>
      <c r="C11" s="4">
        <f t="shared" ref="C11:F11" si="2">SUM(C8:C10)</f>
        <v>-1.9099388737231493E-11</v>
      </c>
      <c r="D11" s="4">
        <f t="shared" si="2"/>
        <v>-1.1141310096718371E-11</v>
      </c>
      <c r="E11" s="4">
        <f t="shared" si="2"/>
        <v>-8.9812601800076663E-12</v>
      </c>
      <c r="F11" s="14">
        <f t="shared" si="2"/>
        <v>133.43670251200049</v>
      </c>
    </row>
    <row r="12" spans="1:8" x14ac:dyDescent="0.2"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8" x14ac:dyDescent="0.2"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Answer Report 3.5</vt:lpstr>
      <vt:lpstr>Sensitivity Report 3.5</vt:lpstr>
      <vt:lpstr>Limits Report 3.5</vt:lpstr>
      <vt:lpstr>3.5</vt:lpstr>
      <vt:lpstr>Answer Report 3.7</vt:lpstr>
      <vt:lpstr>Sensitivity Report 3.7</vt:lpstr>
      <vt:lpstr>Limits Report 3.7</vt:lpstr>
      <vt:lpstr>3.7</vt:lpstr>
      <vt:lpstr>Answer Report 3.8</vt:lpstr>
      <vt:lpstr>Sensitivity Report 3.8</vt:lpstr>
      <vt:lpstr>3.8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2021-10-01T05:04:55Z</dcterms:created>
  <dcterms:modified xsi:type="dcterms:W3CDTF">2021-10-01T21:49:34Z</dcterms:modified>
</cp:coreProperties>
</file>