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lr/Downloads/"/>
    </mc:Choice>
  </mc:AlternateContent>
  <xr:revisionPtr revIDLastSave="0" documentId="13_ncr:1_{D5C6C73F-FB07-F249-AC8E-D8D65A54B44D}" xr6:coauthVersionLast="47" xr6:coauthVersionMax="47" xr10:uidLastSave="{00000000-0000-0000-0000-000000000000}"/>
  <bookViews>
    <workbookView xWindow="1200" yWindow="500" windowWidth="27240" windowHeight="16440" activeTab="10" xr2:uid="{24F8AD31-405A-F74E-B397-A4A534D01996}"/>
  </bookViews>
  <sheets>
    <sheet name="Parameter" sheetId="1" r:id="rId1"/>
    <sheet name="Answer Report 1" sheetId="6" r:id="rId2"/>
    <sheet name="Question_a" sheetId="2" r:id="rId3"/>
    <sheet name="Answer Report 2" sheetId="11" r:id="rId4"/>
    <sheet name="Question_b" sheetId="7" r:id="rId5"/>
    <sheet name="Answer Report 3" sheetId="13" r:id="rId6"/>
    <sheet name="Question_c" sheetId="12" r:id="rId7"/>
    <sheet name="Answer Report 4" sheetId="16" r:id="rId8"/>
    <sheet name="Question_d" sheetId="14" r:id="rId9"/>
    <sheet name="Answer Report 5" sheetId="18" r:id="rId10"/>
    <sheet name="Question_e" sheetId="17" r:id="rId11"/>
  </sheets>
  <definedNames>
    <definedName name="solver_adj" localSheetId="2" hidden="1">Question_a!$B$10:$E$10</definedName>
    <definedName name="solver_adj" localSheetId="4" hidden="1">Question_b!$B$10:$E$10</definedName>
    <definedName name="solver_adj" localSheetId="6" hidden="1">Question_c!$B$10:$E$10</definedName>
    <definedName name="solver_adj" localSheetId="8" hidden="1">Question_d!$B$10:$E$10</definedName>
    <definedName name="solver_adj" localSheetId="10" hidden="1">Question_e!$B$10:$E$10</definedName>
    <definedName name="solver_cvg" localSheetId="2" hidden="1">0.0001</definedName>
    <definedName name="solver_cvg" localSheetId="4" hidden="1">0.00001</definedName>
    <definedName name="solver_cvg" localSheetId="6" hidden="1">0.00001</definedName>
    <definedName name="solver_cvg" localSheetId="8" hidden="1">0.00001</definedName>
    <definedName name="solver_cvg" localSheetId="10" hidden="1">0.00001</definedName>
    <definedName name="solver_drv" localSheetId="2" hidden="1">2</definedName>
    <definedName name="solver_drv" localSheetId="4" hidden="1">2</definedName>
    <definedName name="solver_drv" localSheetId="6" hidden="1">2</definedName>
    <definedName name="solver_drv" localSheetId="8" hidden="1">1</definedName>
    <definedName name="solver_drv" localSheetId="10" hidden="1">2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ng" localSheetId="10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lhs1" localSheetId="2" hidden="1">Question_a!$B$10:$E$10</definedName>
    <definedName name="solver_lhs1" localSheetId="4" hidden="1">Question_b!$B$10:$E$10</definedName>
    <definedName name="solver_lhs1" localSheetId="6" hidden="1">Question_c!$B$10:$E$10</definedName>
    <definedName name="solver_lhs1" localSheetId="8" hidden="1">Question_d!$B$10:$E$10</definedName>
    <definedName name="solver_lhs1" localSheetId="10" hidden="1">Question_e!$B$10:$E$10</definedName>
    <definedName name="solver_lhs2" localSheetId="2" hidden="1">Question_a!$B$11:$E$11</definedName>
    <definedName name="solver_lhs2" localSheetId="4" hidden="1">Question_b!$F$16</definedName>
    <definedName name="solver_lhs2" localSheetId="6" hidden="1">Question_c!$F$16:$F$17</definedName>
    <definedName name="solver_lhs2" localSheetId="8" hidden="1">Question_d!$F$16</definedName>
    <definedName name="solver_lhs2" localSheetId="10" hidden="1">Question_e!$F$16:$F$17</definedName>
    <definedName name="solver_lin" localSheetId="2" hidden="1">2</definedName>
    <definedName name="solver_lin" localSheetId="4" hidden="1">2</definedName>
    <definedName name="solver_lin" localSheetId="6" hidden="1">2</definedName>
    <definedName name="solver_lin" localSheetId="8" hidden="1">2</definedName>
    <definedName name="solver_lin" localSheetId="10" hidden="1">2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0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um" localSheetId="2" hidden="1">1</definedName>
    <definedName name="solver_num" localSheetId="4" hidden="1">2</definedName>
    <definedName name="solver_num" localSheetId="6" hidden="1">2</definedName>
    <definedName name="solver_num" localSheetId="8" hidden="1">2</definedName>
    <definedName name="solver_num" localSheetId="10" hidden="1">2</definedName>
    <definedName name="solver_opt" localSheetId="2" hidden="1">Question_a!$G$6</definedName>
    <definedName name="solver_opt" localSheetId="4" hidden="1">Question_b!$G$6</definedName>
    <definedName name="solver_opt" localSheetId="6" hidden="1">Question_c!$G$6</definedName>
    <definedName name="solver_opt" localSheetId="8" hidden="1">Question_d!$G$6</definedName>
    <definedName name="solver_opt" localSheetId="10" hidden="1">Question_e!$G$6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rbv" localSheetId="2" hidden="1">2</definedName>
    <definedName name="solver_rbv" localSheetId="4" hidden="1">2</definedName>
    <definedName name="solver_rbv" localSheetId="6" hidden="1">2</definedName>
    <definedName name="solver_rbv" localSheetId="8" hidden="1">2</definedName>
    <definedName name="solver_rbv" localSheetId="10" hidden="1">2</definedName>
    <definedName name="solver_rel1" localSheetId="2" hidden="1">4</definedName>
    <definedName name="solver_rel1" localSheetId="4" hidden="1">4</definedName>
    <definedName name="solver_rel1" localSheetId="6" hidden="1">4</definedName>
    <definedName name="solver_rel1" localSheetId="8" hidden="1">4</definedName>
    <definedName name="solver_rel1" localSheetId="10" hidden="1">4</definedName>
    <definedName name="solver_rel2" localSheetId="2" hidden="1">3</definedName>
    <definedName name="solver_rel2" localSheetId="4" hidden="1">1</definedName>
    <definedName name="solver_rel2" localSheetId="6" hidden="1">1</definedName>
    <definedName name="solver_rel2" localSheetId="8" hidden="1">1</definedName>
    <definedName name="solver_rel2" localSheetId="10" hidden="1">1</definedName>
    <definedName name="solver_rhs1" localSheetId="2" hidden="1">"integer"</definedName>
    <definedName name="solver_rhs1" localSheetId="4" hidden="1">"integer"</definedName>
    <definedName name="solver_rhs1" localSheetId="6" hidden="1">"integer"</definedName>
    <definedName name="solver_rhs1" localSheetId="8" hidden="1">"integer"</definedName>
    <definedName name="solver_rhs1" localSheetId="10" hidden="1">"integer"</definedName>
    <definedName name="solver_rhs2" localSheetId="2" hidden="1">1</definedName>
    <definedName name="solver_rhs2" localSheetId="4" hidden="1">Question_b!$H$16</definedName>
    <definedName name="solver_rhs2" localSheetId="6" hidden="1">Question_c!$H$16:$H$17</definedName>
    <definedName name="solver_rhs2" localSheetId="8" hidden="1">Question_d!$H$16</definedName>
    <definedName name="solver_rhs2" localSheetId="10" hidden="1">Question_e!$H$16:$H$17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scl" localSheetId="2" hidden="1">2</definedName>
    <definedName name="solver_scl" localSheetId="4" hidden="1">2</definedName>
    <definedName name="solver_scl" localSheetId="6" hidden="1">2</definedName>
    <definedName name="solver_scl" localSheetId="8" hidden="1">1</definedName>
    <definedName name="solver_scl" localSheetId="1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8" hidden="1">2</definedName>
    <definedName name="solver_typ" localSheetId="10" hidden="1">2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er" localSheetId="2" hidden="1">2</definedName>
    <definedName name="solver_ver" localSheetId="4" hidden="1">2</definedName>
    <definedName name="solver_ver" localSheetId="6" hidden="1">2</definedName>
    <definedName name="solver_ver" localSheetId="8" hidden="1">2</definedName>
    <definedName name="solver_ver" localSheetId="1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D15" i="2"/>
  <c r="C15" i="2"/>
  <c r="B15" i="2"/>
  <c r="H16" i="17"/>
  <c r="F17" i="17"/>
  <c r="E11" i="17"/>
  <c r="E15" i="17" s="1"/>
  <c r="D11" i="17"/>
  <c r="D4" i="17" s="1"/>
  <c r="C11" i="17"/>
  <c r="C4" i="17" s="1"/>
  <c r="B11" i="17"/>
  <c r="B4" i="17" s="1"/>
  <c r="E5" i="17"/>
  <c r="D5" i="17"/>
  <c r="C5" i="17"/>
  <c r="B5" i="17"/>
  <c r="G5" i="17" s="1"/>
  <c r="E3" i="17"/>
  <c r="D3" i="17"/>
  <c r="C3" i="17"/>
  <c r="B3" i="17"/>
  <c r="H16" i="14"/>
  <c r="E11" i="14"/>
  <c r="E15" i="14" s="1"/>
  <c r="D11" i="14"/>
  <c r="D15" i="14" s="1"/>
  <c r="C11" i="14"/>
  <c r="C15" i="14" s="1"/>
  <c r="B11" i="14"/>
  <c r="B4" i="14" s="1"/>
  <c r="E5" i="14"/>
  <c r="D5" i="14"/>
  <c r="C5" i="14"/>
  <c r="B5" i="14"/>
  <c r="G5" i="14" s="1"/>
  <c r="E3" i="14"/>
  <c r="D3" i="14"/>
  <c r="C3" i="14"/>
  <c r="B3" i="14"/>
  <c r="F17" i="12"/>
  <c r="H16" i="12"/>
  <c r="E11" i="12"/>
  <c r="E15" i="12" s="1"/>
  <c r="D11" i="12"/>
  <c r="D15" i="12" s="1"/>
  <c r="C11" i="12"/>
  <c r="C4" i="12" s="1"/>
  <c r="B11" i="12"/>
  <c r="B4" i="12" s="1"/>
  <c r="E5" i="12"/>
  <c r="D5" i="12"/>
  <c r="C5" i="12"/>
  <c r="B5" i="12"/>
  <c r="G5" i="12" s="1"/>
  <c r="E3" i="12"/>
  <c r="D3" i="12"/>
  <c r="C3" i="12"/>
  <c r="B3" i="12"/>
  <c r="H16" i="7"/>
  <c r="E11" i="7"/>
  <c r="E15" i="7" s="1"/>
  <c r="D11" i="7"/>
  <c r="D15" i="7" s="1"/>
  <c r="C11" i="7"/>
  <c r="C15" i="7" s="1"/>
  <c r="B11" i="7"/>
  <c r="B15" i="7" s="1"/>
  <c r="E5" i="7"/>
  <c r="D5" i="7"/>
  <c r="C5" i="7"/>
  <c r="B5" i="7"/>
  <c r="G5" i="7" s="1"/>
  <c r="E3" i="7"/>
  <c r="D3" i="7"/>
  <c r="C3" i="7"/>
  <c r="B3" i="7"/>
  <c r="B11" i="2"/>
  <c r="B4" i="2" s="1"/>
  <c r="F15" i="2"/>
  <c r="F5" i="17"/>
  <c r="F3" i="17"/>
  <c r="F15" i="14"/>
  <c r="F3" i="12"/>
  <c r="F11" i="12"/>
  <c r="F15" i="7"/>
  <c r="H6" i="12"/>
  <c r="F15" i="12"/>
  <c r="F4" i="12"/>
  <c r="F3" i="7"/>
  <c r="H6" i="7"/>
  <c r="F4" i="7"/>
  <c r="F5" i="7"/>
  <c r="F11" i="7"/>
  <c r="F5" i="12"/>
  <c r="F5" i="14"/>
  <c r="F3" i="14"/>
  <c r="F11" i="14"/>
  <c r="F4" i="14"/>
  <c r="H6" i="14"/>
  <c r="H6" i="17"/>
  <c r="F4" i="17"/>
  <c r="F15" i="17"/>
  <c r="F11" i="17"/>
  <c r="E4" i="17" l="1"/>
  <c r="G4" i="17" s="1"/>
  <c r="B15" i="17"/>
  <c r="G3" i="17"/>
  <c r="C15" i="17"/>
  <c r="D15" i="17"/>
  <c r="D4" i="14"/>
  <c r="C4" i="14"/>
  <c r="G3" i="14"/>
  <c r="E4" i="14"/>
  <c r="B15" i="14"/>
  <c r="F16" i="14" s="1"/>
  <c r="E4" i="12"/>
  <c r="G3" i="12"/>
  <c r="D4" i="12"/>
  <c r="C15" i="12"/>
  <c r="B15" i="12"/>
  <c r="D4" i="7"/>
  <c r="F16" i="7"/>
  <c r="E4" i="7"/>
  <c r="G3" i="7"/>
  <c r="B4" i="7"/>
  <c r="C4" i="7"/>
  <c r="C3" i="2"/>
  <c r="D3" i="2"/>
  <c r="E3" i="2"/>
  <c r="B3" i="2"/>
  <c r="C5" i="2"/>
  <c r="D5" i="2"/>
  <c r="E5" i="2"/>
  <c r="B5" i="2"/>
  <c r="G5" i="2" s="1"/>
  <c r="C11" i="2"/>
  <c r="C4" i="2" s="1"/>
  <c r="D11" i="2"/>
  <c r="D4" i="2" s="1"/>
  <c r="E11" i="2"/>
  <c r="E4" i="2" s="1"/>
  <c r="F4" i="2"/>
  <c r="F3" i="2"/>
  <c r="F5" i="2"/>
  <c r="F11" i="2"/>
  <c r="H6" i="2"/>
  <c r="F16" i="17" l="1"/>
  <c r="G6" i="17"/>
  <c r="G4" i="14"/>
  <c r="G6" i="14" s="1"/>
  <c r="G4" i="12"/>
  <c r="G6" i="12" s="1"/>
  <c r="F16" i="12"/>
  <c r="G4" i="7"/>
  <c r="G6" i="7" s="1"/>
  <c r="G3" i="2"/>
  <c r="G4" i="2" l="1"/>
  <c r="G6" i="2" s="1"/>
</calcChain>
</file>

<file path=xl/sharedStrings.xml><?xml version="1.0" encoding="utf-8"?>
<sst xmlns="http://schemas.openxmlformats.org/spreadsheetml/2006/main" count="329" uniqueCount="73">
  <si>
    <t>Item</t>
  </si>
  <si>
    <t>Demand</t>
  </si>
  <si>
    <t>Fixed cost</t>
  </si>
  <si>
    <t>Holding cost</t>
  </si>
  <si>
    <t>Purchase cost</t>
  </si>
  <si>
    <t>Space (sq. ft)</t>
  </si>
  <si>
    <t>Number of Order</t>
  </si>
  <si>
    <t>Decisions</t>
  </si>
  <si>
    <t>Quantity per Order</t>
  </si>
  <si>
    <t>Total</t>
  </si>
  <si>
    <t>Objective Function</t>
  </si>
  <si>
    <t>Constraints</t>
  </si>
  <si>
    <t>Annual Cost Calculation</t>
  </si>
  <si>
    <t xml:space="preserve">Space Usage </t>
  </si>
  <si>
    <t>Microsoft Excel 16.54 Answer Report</t>
  </si>
  <si>
    <t>Worksheet: [8.6.xlsx]Question_a</t>
  </si>
  <si>
    <t>Result: Solver found an integer solution within tolerance.  All constraints are satisfied.</t>
  </si>
  <si>
    <t>Solver Engine</t>
  </si>
  <si>
    <t>Engine: GRG Nonlinear</t>
  </si>
  <si>
    <t>Solver Options</t>
  </si>
  <si>
    <t>Max Time Unlimited, Iterations Unlimited, Precision 0.000001</t>
  </si>
  <si>
    <t>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</si>
  <si>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</si>
  <si>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</si>
  <si>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</si>
  <si>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</si>
  <si>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</si>
  <si>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</si>
  <si>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</si>
  <si>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</si>
  <si>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NONE</t>
  </si>
  <si>
    <t>$G$6</t>
  </si>
  <si>
    <t>Objective Function Total</t>
  </si>
  <si>
    <t>$B$10</t>
  </si>
  <si>
    <t>$C$10</t>
  </si>
  <si>
    <t>$D$10</t>
  </si>
  <si>
    <t>$E$10</t>
  </si>
  <si>
    <t>$B$10:$E$10=Integer</t>
  </si>
  <si>
    <t>Report Created: 2021/11/15 12:34:18 AM</t>
  </si>
  <si>
    <t>Solution Time: 7410.975 Seconds.</t>
  </si>
  <si>
    <t>Iterations: 0 Subproblems: 2</t>
  </si>
  <si>
    <t>&lt;=</t>
  </si>
  <si>
    <t>Worksheet: [8.6.xlsx]Question_b</t>
  </si>
  <si>
    <t>Cell Value</t>
  </si>
  <si>
    <t>Formula</t>
  </si>
  <si>
    <t>Status</t>
  </si>
  <si>
    <t>Slack</t>
  </si>
  <si>
    <t>$F$16</t>
  </si>
  <si>
    <t>$F$16&lt;=$H$16</t>
  </si>
  <si>
    <t>Not Binding</t>
  </si>
  <si>
    <t>Convergence 0.00001, Population Size 100, Random Seed 0, Derivatives Central</t>
  </si>
  <si>
    <t>Report Created: 2021/11/15 1:00:51 AM</t>
  </si>
  <si>
    <t>Solution Time: 34364.943 Seconds.</t>
  </si>
  <si>
    <t>Iterations: 2 Subproblems: 10</t>
  </si>
  <si>
    <t>Total =E11*Parameter!E7</t>
  </si>
  <si>
    <t>Binding</t>
  </si>
  <si>
    <t>Worksheet: [8.6.xlsx]Question_c</t>
  </si>
  <si>
    <t>Report Created: 2021/11/15 1:03:59 AM</t>
  </si>
  <si>
    <t>Solution Time: 53007.052 Seconds.</t>
  </si>
  <si>
    <t>Iterations: 1 Subproblems: 12</t>
  </si>
  <si>
    <t>$F$17</t>
  </si>
  <si>
    <t>=E11*Parameter!E7</t>
  </si>
  <si>
    <t>$F$17&lt;=$H$17</t>
  </si>
  <si>
    <t>Worksheet: [8.6.xlsx]Question_d</t>
  </si>
  <si>
    <t>Report Created: 2021/11/15 2:06:00 PM</t>
  </si>
  <si>
    <t>Solution Time: 31647.063 Seconds.</t>
  </si>
  <si>
    <t>Iterations: 0 Subproblems: 8</t>
  </si>
  <si>
    <t>Max Time Unlimited, Iterations Unlimited, Precision 0.000001, Use Automatic Scaling</t>
  </si>
  <si>
    <t>Convergence 0.00001, Population Size 100, Random Seed 0, Derivatives Forward</t>
  </si>
  <si>
    <t>Worksheet: [8.6.xlsx]Question_e</t>
  </si>
  <si>
    <t>Report Created: 2021/11/15 2:08:43 PM</t>
  </si>
  <si>
    <t>Solution Time: 47167.993 Seconds.</t>
  </si>
  <si>
    <t>Iterations: 2 Subproblems: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</si>
</sst>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3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4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2" xfId="0" applyNumberFormat="1" applyFill="1" applyBorder="1" applyAlignment="1"/>
    <xf numFmtId="0" fontId="4" fillId="0" borderId="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3" xfId="0" quotePrefix="1" applyFill="1" applyBorder="1" applyAlignment="1"/>
    <xf numFmtId="0" fontId="0" fillId="2" borderId="0" xfId="0" applyFill="1"/>
    <xf numFmtId="0" fontId="5" fillId="0" borderId="1" xfId="0" applyFont="1" applyFill="1" applyBorder="1" applyAlignment="1">
      <alignment horizontal="center"/>
    </xf>
    <xf numFmtId="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D7D5-DCFF-6B4B-BC88-75489B5B83CB}">
  <dimension ref="A2:E13"/>
  <sheetViews>
    <sheetView workbookViewId="0">
      <selection activeCell="A2" sqref="A2"/>
    </sheetView>
  </sheetViews>
  <sheetFormatPr baseColWidth="10" defaultRowHeight="16" x14ac:dyDescent="0.2"/>
  <cols>
    <col min="1" max="1" width="16.6640625" customWidth="1"/>
  </cols>
  <sheetData>
    <row r="2" spans="1:5" x14ac:dyDescent="0.2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s="1" t="s">
        <v>1</v>
      </c>
      <c r="B3">
        <v>5000</v>
      </c>
      <c r="C3" s="2">
        <v>10000</v>
      </c>
      <c r="D3" s="2">
        <v>30000</v>
      </c>
      <c r="E3">
        <v>300</v>
      </c>
    </row>
    <row r="4" spans="1:5" x14ac:dyDescent="0.2">
      <c r="A4" s="1" t="s">
        <v>2</v>
      </c>
      <c r="B4">
        <v>400</v>
      </c>
      <c r="C4">
        <v>700</v>
      </c>
      <c r="D4">
        <v>100</v>
      </c>
      <c r="E4">
        <v>250</v>
      </c>
    </row>
    <row r="5" spans="1:5" x14ac:dyDescent="0.2">
      <c r="A5" s="1" t="s">
        <v>3</v>
      </c>
      <c r="B5">
        <v>50</v>
      </c>
      <c r="C5">
        <v>25</v>
      </c>
      <c r="D5">
        <v>8</v>
      </c>
      <c r="E5">
        <v>100</v>
      </c>
    </row>
    <row r="6" spans="1:5" x14ac:dyDescent="0.2">
      <c r="A6" s="1" t="s">
        <v>4</v>
      </c>
      <c r="B6">
        <v>500</v>
      </c>
      <c r="C6">
        <v>250</v>
      </c>
      <c r="D6">
        <v>80</v>
      </c>
      <c r="E6">
        <v>1000</v>
      </c>
    </row>
    <row r="7" spans="1:5" x14ac:dyDescent="0.2">
      <c r="A7" s="1" t="s">
        <v>5</v>
      </c>
      <c r="B7">
        <v>12</v>
      </c>
      <c r="C7">
        <v>25</v>
      </c>
      <c r="D7">
        <v>5</v>
      </c>
      <c r="E7">
        <v>10</v>
      </c>
    </row>
    <row r="8" spans="1:5" x14ac:dyDescent="0.2">
      <c r="A8" s="1"/>
    </row>
    <row r="11" spans="1:5" x14ac:dyDescent="0.2">
      <c r="A11" s="1"/>
    </row>
    <row r="12" spans="1:5" x14ac:dyDescent="0.2">
      <c r="A12" s="1"/>
    </row>
    <row r="13" spans="1:5" x14ac:dyDescent="0.2">
      <c r="A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5E9E-22CD-C24D-91D4-DFC3291C240C}">
  <dimension ref="A1:G31"/>
  <sheetViews>
    <sheetView showGridLines="0" workbookViewId="0"/>
  </sheetViews>
  <sheetFormatPr baseColWidth="10" defaultRowHeight="16" x14ac:dyDescent="0.2"/>
  <cols>
    <col min="1" max="1" width="2.33203125" customWidth="1"/>
    <col min="2" max="2" width="18.83203125" bestFit="1" customWidth="1"/>
    <col min="3" max="3" width="22.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12.1640625" bestFit="1" customWidth="1"/>
  </cols>
  <sheetData>
    <row r="1" spans="1:5" x14ac:dyDescent="0.2">
      <c r="A1" s="4" t="s">
        <v>14</v>
      </c>
    </row>
    <row r="2" spans="1:5" x14ac:dyDescent="0.2">
      <c r="A2" s="4" t="s">
        <v>69</v>
      </c>
    </row>
    <row r="3" spans="1:5" x14ac:dyDescent="0.2">
      <c r="A3" s="4" t="s">
        <v>70</v>
      </c>
    </row>
    <row r="4" spans="1:5" x14ac:dyDescent="0.2">
      <c r="A4" s="4" t="s">
        <v>16</v>
      </c>
    </row>
    <row r="5" spans="1:5" x14ac:dyDescent="0.2">
      <c r="A5" s="4" t="s">
        <v>17</v>
      </c>
    </row>
    <row r="6" spans="1:5" x14ac:dyDescent="0.2">
      <c r="A6" s="4"/>
      <c r="B6" t="s">
        <v>18</v>
      </c>
    </row>
    <row r="7" spans="1:5" x14ac:dyDescent="0.2">
      <c r="A7" s="4"/>
      <c r="B7" t="s">
        <v>71</v>
      </c>
    </row>
    <row r="8" spans="1:5" x14ac:dyDescent="0.2">
      <c r="A8" s="4"/>
      <c r="B8" t="s">
        <v>72</v>
      </c>
    </row>
    <row r="9" spans="1:5" x14ac:dyDescent="0.2">
      <c r="A9" s="4" t="s">
        <v>19</v>
      </c>
    </row>
    <row r="10" spans="1:5" x14ac:dyDescent="0.2">
      <c r="B10" t="s">
        <v>20</v>
      </c>
    </row>
    <row r="11" spans="1:5" x14ac:dyDescent="0.2">
      <c r="B11" t="s">
        <v>50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17" t="s">
        <v>24</v>
      </c>
      <c r="C15" s="17" t="s">
        <v>25</v>
      </c>
      <c r="D15" s="17" t="s">
        <v>26</v>
      </c>
      <c r="E15" s="17" t="s">
        <v>27</v>
      </c>
    </row>
    <row r="16" spans="1:5" ht="17" thickBot="1" x14ac:dyDescent="0.25">
      <c r="B16" s="7" t="s">
        <v>31</v>
      </c>
      <c r="C16" s="7" t="s">
        <v>32</v>
      </c>
      <c r="D16" s="10">
        <v>7748938.888888889</v>
      </c>
      <c r="E16" s="10">
        <v>7744333.2417582413</v>
      </c>
    </row>
    <row r="19" spans="1:7" ht="17" thickBot="1" x14ac:dyDescent="0.25">
      <c r="A19" t="s">
        <v>28</v>
      </c>
    </row>
    <row r="20" spans="1:7" ht="17" thickBot="1" x14ac:dyDescent="0.25"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29</v>
      </c>
    </row>
    <row r="21" spans="1:7" x14ac:dyDescent="0.2">
      <c r="B21" s="9" t="s">
        <v>33</v>
      </c>
      <c r="C21" s="9" t="s">
        <v>6</v>
      </c>
      <c r="D21" s="11">
        <v>18</v>
      </c>
      <c r="E21" s="11">
        <v>16</v>
      </c>
      <c r="F21" s="9" t="s">
        <v>29</v>
      </c>
    </row>
    <row r="22" spans="1:7" x14ac:dyDescent="0.2">
      <c r="B22" s="9" t="s">
        <v>34</v>
      </c>
      <c r="C22" s="9" t="s">
        <v>6</v>
      </c>
      <c r="D22" s="11">
        <v>18</v>
      </c>
      <c r="E22" s="11">
        <v>16</v>
      </c>
      <c r="F22" s="9" t="s">
        <v>29</v>
      </c>
    </row>
    <row r="23" spans="1:7" x14ac:dyDescent="0.2">
      <c r="B23" s="9" t="s">
        <v>35</v>
      </c>
      <c r="C23" s="9" t="s">
        <v>6</v>
      </c>
      <c r="D23" s="11">
        <v>15</v>
      </c>
      <c r="E23" s="11">
        <v>26</v>
      </c>
      <c r="F23" s="9" t="s">
        <v>29</v>
      </c>
    </row>
    <row r="24" spans="1:7" ht="17" thickBot="1" x14ac:dyDescent="0.25">
      <c r="B24" s="7" t="s">
        <v>36</v>
      </c>
      <c r="C24" s="7" t="s">
        <v>6</v>
      </c>
      <c r="D24" s="12">
        <v>20</v>
      </c>
      <c r="E24" s="12">
        <v>7</v>
      </c>
      <c r="F24" s="7" t="s">
        <v>29</v>
      </c>
    </row>
    <row r="27" spans="1:7" ht="17" thickBot="1" x14ac:dyDescent="0.25">
      <c r="A27" t="s">
        <v>11</v>
      </c>
    </row>
    <row r="28" spans="1:7" ht="17" thickBot="1" x14ac:dyDescent="0.25">
      <c r="B28" s="17" t="s">
        <v>24</v>
      </c>
      <c r="C28" s="17" t="s">
        <v>25</v>
      </c>
      <c r="D28" s="17" t="s">
        <v>43</v>
      </c>
      <c r="E28" s="17" t="s">
        <v>44</v>
      </c>
      <c r="F28" s="17" t="s">
        <v>45</v>
      </c>
      <c r="G28" s="17" t="s">
        <v>46</v>
      </c>
    </row>
    <row r="29" spans="1:7" x14ac:dyDescent="0.2">
      <c r="B29" s="9" t="s">
        <v>47</v>
      </c>
      <c r="C29" s="9" t="s">
        <v>54</v>
      </c>
      <c r="D29" s="11">
        <v>25572.802197802197</v>
      </c>
      <c r="E29" s="9" t="s">
        <v>48</v>
      </c>
      <c r="F29" s="9" t="s">
        <v>49</v>
      </c>
      <c r="G29" s="9">
        <v>427.19780219780296</v>
      </c>
    </row>
    <row r="30" spans="1:7" x14ac:dyDescent="0.2">
      <c r="B30" s="9" t="s">
        <v>60</v>
      </c>
      <c r="C30" s="15" t="s">
        <v>61</v>
      </c>
      <c r="D30" s="11">
        <v>65</v>
      </c>
      <c r="E30" s="9" t="s">
        <v>62</v>
      </c>
      <c r="F30" s="9" t="s">
        <v>55</v>
      </c>
      <c r="G30" s="9">
        <v>0</v>
      </c>
    </row>
    <row r="31" spans="1:7" ht="17" thickBot="1" x14ac:dyDescent="0.25">
      <c r="B31" s="7" t="s">
        <v>37</v>
      </c>
      <c r="C31" s="7"/>
      <c r="D31" s="7"/>
      <c r="E31" s="7"/>
      <c r="F31" s="7"/>
      <c r="G31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EC7F7-7967-5A45-A5D0-A08D3FF39D68}">
  <dimension ref="A1:H17"/>
  <sheetViews>
    <sheetView tabSelected="1" workbookViewId="0">
      <selection activeCell="D25" sqref="D25"/>
    </sheetView>
  </sheetViews>
  <sheetFormatPr baseColWidth="10" defaultRowHeight="16" x14ac:dyDescent="0.2"/>
  <cols>
    <col min="1" max="1" width="17.6640625" customWidth="1"/>
    <col min="2" max="4" width="12.6640625" bestFit="1" customWidth="1"/>
    <col min="5" max="5" width="11.6640625" bestFit="1" customWidth="1"/>
    <col min="6" max="6" width="28.5" customWidth="1"/>
    <col min="7" max="7" width="19.6640625" customWidth="1"/>
    <col min="8" max="8" width="13.5" customWidth="1"/>
  </cols>
  <sheetData>
    <row r="1" spans="1:8" x14ac:dyDescent="0.2">
      <c r="A1" s="4" t="s">
        <v>12</v>
      </c>
    </row>
    <row r="2" spans="1:8" x14ac:dyDescent="0.2">
      <c r="A2" t="s">
        <v>0</v>
      </c>
      <c r="B2">
        <v>1</v>
      </c>
      <c r="C2">
        <v>2</v>
      </c>
      <c r="D2">
        <v>3</v>
      </c>
      <c r="E2">
        <v>4</v>
      </c>
      <c r="G2" t="s">
        <v>9</v>
      </c>
    </row>
    <row r="3" spans="1:8" x14ac:dyDescent="0.2">
      <c r="A3" s="1" t="s">
        <v>2</v>
      </c>
      <c r="B3" s="3">
        <f>Parameter!B4*Question_e!B10</f>
        <v>6400</v>
      </c>
      <c r="C3" s="3">
        <f>Parameter!C4*Question_e!C10</f>
        <v>11200</v>
      </c>
      <c r="D3" s="3">
        <f>Parameter!D4*Question_e!D10</f>
        <v>2600</v>
      </c>
      <c r="E3" s="3">
        <f>Parameter!E4*Question_e!E10</f>
        <v>1750</v>
      </c>
      <c r="F3" t="str">
        <f ca="1">_xlfn.FORMULATEXT(E3)</f>
        <v>=Parameter!E4*Question_e!E10</v>
      </c>
      <c r="G3" s="3">
        <f>SUM(B3:E3)</f>
        <v>21950</v>
      </c>
    </row>
    <row r="4" spans="1:8" x14ac:dyDescent="0.2">
      <c r="A4" s="1" t="s">
        <v>3</v>
      </c>
      <c r="B4" s="3">
        <f>B11*Parameter!B5/2</f>
        <v>7812.5</v>
      </c>
      <c r="C4" s="3">
        <f>C11*Parameter!C5/2</f>
        <v>7812.5</v>
      </c>
      <c r="D4" s="3">
        <f>D11*Parameter!D5/2</f>
        <v>4615.3846153846152</v>
      </c>
      <c r="E4" s="3">
        <f>E11*Parameter!E5/2</f>
        <v>2142.8571428571427</v>
      </c>
      <c r="F4" t="str">
        <f t="shared" ref="F4:F5" ca="1" si="0">_xlfn.FORMULATEXT(E4)</f>
        <v>=E11*Parameter!E5/2</v>
      </c>
      <c r="G4" s="3">
        <f t="shared" ref="G4:G5" si="1">SUM(B4:E4)</f>
        <v>22383.241758241758</v>
      </c>
    </row>
    <row r="5" spans="1:8" x14ac:dyDescent="0.2">
      <c r="A5" s="1" t="s">
        <v>4</v>
      </c>
      <c r="B5" s="3">
        <f>Parameter!B3*Parameter!B6</f>
        <v>2500000</v>
      </c>
      <c r="C5" s="3">
        <f>Parameter!C3*Parameter!C6</f>
        <v>2500000</v>
      </c>
      <c r="D5" s="3">
        <f>Parameter!D3*Parameter!D6</f>
        <v>2400000</v>
      </c>
      <c r="E5" s="3">
        <f>Parameter!E3*Parameter!E6</f>
        <v>300000</v>
      </c>
      <c r="F5" t="str">
        <f t="shared" ca="1" si="0"/>
        <v>=Parameter!E3*Parameter!E6</v>
      </c>
      <c r="G5" s="3">
        <f t="shared" si="1"/>
        <v>7700000</v>
      </c>
    </row>
    <row r="6" spans="1:8" x14ac:dyDescent="0.2">
      <c r="F6" s="5" t="s">
        <v>10</v>
      </c>
      <c r="G6" s="18">
        <f>SUM(G3:G5)</f>
        <v>7744333.2417582413</v>
      </c>
      <c r="H6" t="str">
        <f ca="1">_xlfn.FORMULATEXT(G6)</f>
        <v>=SUM(G3:G5)</v>
      </c>
    </row>
    <row r="8" spans="1:8" x14ac:dyDescent="0.2">
      <c r="A8" s="6" t="s">
        <v>7</v>
      </c>
    </row>
    <row r="9" spans="1:8" x14ac:dyDescent="0.2">
      <c r="A9" t="s">
        <v>0</v>
      </c>
      <c r="B9">
        <v>1</v>
      </c>
      <c r="C9">
        <v>2</v>
      </c>
      <c r="D9">
        <v>3</v>
      </c>
      <c r="E9">
        <v>4</v>
      </c>
    </row>
    <row r="10" spans="1:8" x14ac:dyDescent="0.2">
      <c r="A10" t="s">
        <v>6</v>
      </c>
      <c r="B10" s="16">
        <v>16</v>
      </c>
      <c r="C10" s="16">
        <v>16</v>
      </c>
      <c r="D10" s="16">
        <v>26</v>
      </c>
      <c r="E10" s="16">
        <v>7</v>
      </c>
    </row>
    <row r="11" spans="1:8" x14ac:dyDescent="0.2">
      <c r="A11" t="s">
        <v>8</v>
      </c>
      <c r="B11">
        <f>Parameter!B3/Question_e!B10</f>
        <v>312.5</v>
      </c>
      <c r="C11">
        <f>Parameter!C3/Question_e!C10</f>
        <v>625</v>
      </c>
      <c r="D11">
        <f>Parameter!D3/Question_e!D10</f>
        <v>1153.8461538461538</v>
      </c>
      <c r="E11">
        <f>Parameter!E3/Question_e!E10</f>
        <v>42.857142857142854</v>
      </c>
      <c r="F11" t="str">
        <f ca="1">_xlfn.FORMULATEXT(E11)</f>
        <v>=Parameter!E3/Question_e!E10</v>
      </c>
    </row>
    <row r="14" spans="1:8" x14ac:dyDescent="0.2">
      <c r="A14" s="4" t="s">
        <v>11</v>
      </c>
    </row>
    <row r="15" spans="1:8" x14ac:dyDescent="0.2">
      <c r="A15" t="s">
        <v>13</v>
      </c>
      <c r="B15">
        <f>B11*Parameter!B7</f>
        <v>3750</v>
      </c>
      <c r="C15">
        <f>C11*Parameter!C7</f>
        <v>15625</v>
      </c>
      <c r="D15">
        <f>D11*Parameter!D7</f>
        <v>5769.2307692307695</v>
      </c>
      <c r="E15">
        <f>E11*Parameter!E7</f>
        <v>428.57142857142856</v>
      </c>
      <c r="F15" t="str">
        <f ca="1">_xlfn.FORMULATEXT(E15)</f>
        <v>=E11*Parameter!E7</v>
      </c>
      <c r="G15" s="14"/>
    </row>
    <row r="16" spans="1:8" x14ac:dyDescent="0.2">
      <c r="E16" t="s">
        <v>9</v>
      </c>
      <c r="F16">
        <f>SUM(B15:E15)</f>
        <v>25572.802197802197</v>
      </c>
      <c r="G16" s="14" t="s">
        <v>41</v>
      </c>
      <c r="H16">
        <f>2*13000</f>
        <v>26000</v>
      </c>
    </row>
    <row r="17" spans="1:8" x14ac:dyDescent="0.2">
      <c r="A17" t="s">
        <v>6</v>
      </c>
      <c r="E17" t="s">
        <v>9</v>
      </c>
      <c r="F17">
        <f>SUM(B10:E10)</f>
        <v>65</v>
      </c>
      <c r="G17" s="14" t="s">
        <v>41</v>
      </c>
      <c r="H17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56A6-990A-4344-B5C5-508EF4BFAA71}">
  <dimension ref="A1:G29"/>
  <sheetViews>
    <sheetView showGridLines="0" workbookViewId="0"/>
  </sheetViews>
  <sheetFormatPr baseColWidth="10" defaultRowHeight="16" x14ac:dyDescent="0.2"/>
  <cols>
    <col min="1" max="1" width="2.33203125" customWidth="1"/>
    <col min="2" max="2" width="18.83203125" bestFit="1" customWidth="1"/>
    <col min="3" max="3" width="21.1640625" bestFit="1" customWidth="1"/>
    <col min="4" max="4" width="12.83203125" bestFit="1" customWidth="1"/>
    <col min="5" max="5" width="11.6640625" bestFit="1" customWidth="1"/>
    <col min="6" max="6" width="7" bestFit="1" customWidth="1"/>
  </cols>
  <sheetData>
    <row r="1" spans="1:5" x14ac:dyDescent="0.2">
      <c r="A1" s="4" t="s">
        <v>14</v>
      </c>
    </row>
    <row r="2" spans="1:5" x14ac:dyDescent="0.2">
      <c r="A2" s="4" t="s">
        <v>15</v>
      </c>
    </row>
    <row r="3" spans="1:5" x14ac:dyDescent="0.2">
      <c r="A3" s="4" t="s">
        <v>38</v>
      </c>
    </row>
    <row r="4" spans="1:5" x14ac:dyDescent="0.2">
      <c r="A4" s="4" t="s">
        <v>16</v>
      </c>
    </row>
    <row r="5" spans="1:5" x14ac:dyDescent="0.2">
      <c r="A5" s="4" t="s">
        <v>17</v>
      </c>
    </row>
    <row r="6" spans="1:5" x14ac:dyDescent="0.2">
      <c r="A6" s="4"/>
      <c r="B6" t="s">
        <v>18</v>
      </c>
    </row>
    <row r="7" spans="1:5" x14ac:dyDescent="0.2">
      <c r="A7" s="4"/>
      <c r="B7" t="s">
        <v>39</v>
      </c>
    </row>
    <row r="8" spans="1:5" x14ac:dyDescent="0.2">
      <c r="A8" s="4"/>
      <c r="B8" t="s">
        <v>40</v>
      </c>
    </row>
    <row r="9" spans="1:5" x14ac:dyDescent="0.2">
      <c r="A9" s="4" t="s">
        <v>19</v>
      </c>
    </row>
    <row r="10" spans="1:5" x14ac:dyDescent="0.2">
      <c r="B10" t="s">
        <v>20</v>
      </c>
    </row>
    <row r="11" spans="1:5" x14ac:dyDescent="0.2">
      <c r="B11" t="s">
        <v>21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8" t="s">
        <v>24</v>
      </c>
      <c r="C15" s="8" t="s">
        <v>25</v>
      </c>
      <c r="D15" s="8" t="s">
        <v>26</v>
      </c>
      <c r="E15" s="8" t="s">
        <v>27</v>
      </c>
    </row>
    <row r="16" spans="1:5" ht="17" thickBot="1" x14ac:dyDescent="0.25">
      <c r="B16" s="7" t="s">
        <v>31</v>
      </c>
      <c r="C16" s="7" t="s">
        <v>32</v>
      </c>
      <c r="D16" s="10">
        <v>7743663.4004884008</v>
      </c>
      <c r="E16" s="10">
        <v>7743663.4004884008</v>
      </c>
    </row>
    <row r="19" spans="1:7" ht="17" thickBot="1" x14ac:dyDescent="0.25">
      <c r="A19" t="s">
        <v>28</v>
      </c>
    </row>
    <row r="20" spans="1:7" ht="17" thickBot="1" x14ac:dyDescent="0.25">
      <c r="B20" s="8" t="s">
        <v>24</v>
      </c>
      <c r="C20" s="8" t="s">
        <v>25</v>
      </c>
      <c r="D20" s="8" t="s">
        <v>26</v>
      </c>
      <c r="E20" s="8" t="s">
        <v>27</v>
      </c>
      <c r="F20" s="8" t="s">
        <v>29</v>
      </c>
    </row>
    <row r="21" spans="1:7" x14ac:dyDescent="0.2">
      <c r="B21" s="9" t="s">
        <v>33</v>
      </c>
      <c r="C21" s="9" t="s">
        <v>6</v>
      </c>
      <c r="D21" s="11">
        <v>18</v>
      </c>
      <c r="E21" s="11">
        <v>18</v>
      </c>
      <c r="F21" s="9" t="s">
        <v>29</v>
      </c>
    </row>
    <row r="22" spans="1:7" x14ac:dyDescent="0.2">
      <c r="B22" s="9" t="s">
        <v>34</v>
      </c>
      <c r="C22" s="9" t="s">
        <v>6</v>
      </c>
      <c r="D22" s="11">
        <v>13</v>
      </c>
      <c r="E22" s="11">
        <v>13</v>
      </c>
      <c r="F22" s="9" t="s">
        <v>29</v>
      </c>
    </row>
    <row r="23" spans="1:7" x14ac:dyDescent="0.2">
      <c r="B23" s="9" t="s">
        <v>35</v>
      </c>
      <c r="C23" s="9" t="s">
        <v>6</v>
      </c>
      <c r="D23" s="11">
        <v>35</v>
      </c>
      <c r="E23" s="11">
        <v>35</v>
      </c>
      <c r="F23" s="9" t="s">
        <v>29</v>
      </c>
    </row>
    <row r="24" spans="1:7" ht="17" thickBot="1" x14ac:dyDescent="0.25">
      <c r="B24" s="7" t="s">
        <v>36</v>
      </c>
      <c r="C24" s="7" t="s">
        <v>6</v>
      </c>
      <c r="D24" s="12">
        <v>8</v>
      </c>
      <c r="E24" s="12">
        <v>8</v>
      </c>
      <c r="F24" s="7" t="s">
        <v>29</v>
      </c>
    </row>
    <row r="27" spans="1:7" ht="17" thickBot="1" x14ac:dyDescent="0.25">
      <c r="A27" t="s">
        <v>11</v>
      </c>
    </row>
    <row r="28" spans="1:7" ht="17" thickBot="1" x14ac:dyDescent="0.25">
      <c r="B28" s="13" t="s">
        <v>30</v>
      </c>
      <c r="C28" s="13"/>
      <c r="D28" s="13"/>
      <c r="E28" s="13"/>
      <c r="F28" s="13"/>
      <c r="G28" s="13"/>
    </row>
    <row r="29" spans="1:7" ht="17" thickBot="1" x14ac:dyDescent="0.25">
      <c r="B29" s="7" t="s">
        <v>37</v>
      </c>
      <c r="C29" s="7"/>
      <c r="D29" s="7"/>
      <c r="E29" s="7"/>
      <c r="F29" s="7"/>
      <c r="G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6C6FD-9F1D-7A4C-BE5B-D1E20A6621C2}">
  <dimension ref="A1:H15"/>
  <sheetViews>
    <sheetView workbookViewId="0">
      <selection activeCell="G25" sqref="G25"/>
    </sheetView>
  </sheetViews>
  <sheetFormatPr baseColWidth="10" defaultRowHeight="16" x14ac:dyDescent="0.2"/>
  <cols>
    <col min="1" max="1" width="17.6640625" customWidth="1"/>
    <col min="2" max="4" width="12.6640625" bestFit="1" customWidth="1"/>
    <col min="5" max="5" width="11.6640625" bestFit="1" customWidth="1"/>
    <col min="6" max="6" width="28.5" customWidth="1"/>
    <col min="7" max="7" width="19.6640625" customWidth="1"/>
    <col min="8" max="8" width="13.5" customWidth="1"/>
  </cols>
  <sheetData>
    <row r="1" spans="1:8" x14ac:dyDescent="0.2">
      <c r="A1" s="4" t="s">
        <v>12</v>
      </c>
    </row>
    <row r="2" spans="1:8" x14ac:dyDescent="0.2">
      <c r="A2" t="s">
        <v>0</v>
      </c>
      <c r="B2">
        <v>1</v>
      </c>
      <c r="C2">
        <v>2</v>
      </c>
      <c r="D2">
        <v>3</v>
      </c>
      <c r="E2">
        <v>4</v>
      </c>
      <c r="G2" t="s">
        <v>9</v>
      </c>
    </row>
    <row r="3" spans="1:8" x14ac:dyDescent="0.2">
      <c r="A3" s="1" t="s">
        <v>2</v>
      </c>
      <c r="B3" s="3">
        <f>Parameter!B4*Question_a!B10</f>
        <v>7200</v>
      </c>
      <c r="C3" s="3">
        <f>Parameter!C4*Question_a!C10</f>
        <v>9100</v>
      </c>
      <c r="D3" s="3">
        <f>Parameter!D4*Question_a!D10</f>
        <v>3500</v>
      </c>
      <c r="E3" s="3">
        <f>Parameter!E4*Question_a!E10</f>
        <v>2000</v>
      </c>
      <c r="F3" t="str">
        <f ca="1">_xlfn.FORMULATEXT(E3)</f>
        <v>=Parameter!E4*Question_a!E10</v>
      </c>
      <c r="G3" s="3">
        <f>SUM(B3:E3)</f>
        <v>21800</v>
      </c>
    </row>
    <row r="4" spans="1:8" x14ac:dyDescent="0.2">
      <c r="A4" s="1" t="s">
        <v>3</v>
      </c>
      <c r="B4" s="3">
        <f>B11*Parameter!B5/2</f>
        <v>6944.4444444444443</v>
      </c>
      <c r="C4" s="3">
        <f>C11*Parameter!C5/2</f>
        <v>9615.3846153846152</v>
      </c>
      <c r="D4" s="3">
        <f>D11*Parameter!D5/2</f>
        <v>3428.5714285714284</v>
      </c>
      <c r="E4" s="3">
        <f>E11*Parameter!E5/2</f>
        <v>1875</v>
      </c>
      <c r="F4" t="str">
        <f t="shared" ref="F4:F5" ca="1" si="0">_xlfn.FORMULATEXT(E4)</f>
        <v>=E11*Parameter!E5/2</v>
      </c>
      <c r="G4" s="3">
        <f t="shared" ref="G4:G5" si="1">SUM(B4:E4)</f>
        <v>21863.400488400486</v>
      </c>
    </row>
    <row r="5" spans="1:8" x14ac:dyDescent="0.2">
      <c r="A5" s="1" t="s">
        <v>4</v>
      </c>
      <c r="B5" s="3">
        <f>Parameter!B3*Parameter!B6</f>
        <v>2500000</v>
      </c>
      <c r="C5" s="3">
        <f>Parameter!C3*Parameter!C6</f>
        <v>2500000</v>
      </c>
      <c r="D5" s="3">
        <f>Parameter!D3*Parameter!D6</f>
        <v>2400000</v>
      </c>
      <c r="E5" s="3">
        <f>Parameter!E3*Parameter!E6</f>
        <v>300000</v>
      </c>
      <c r="F5" t="str">
        <f t="shared" ca="1" si="0"/>
        <v>=Parameter!E3*Parameter!E6</v>
      </c>
      <c r="G5" s="3">
        <f t="shared" si="1"/>
        <v>7700000</v>
      </c>
    </row>
    <row r="6" spans="1:8" x14ac:dyDescent="0.2">
      <c r="F6" s="5" t="s">
        <v>10</v>
      </c>
      <c r="G6" s="18">
        <f>SUM(G3:G5)</f>
        <v>7743663.4004884008</v>
      </c>
      <c r="H6" t="str">
        <f ca="1">_xlfn.FORMULATEXT(G6)</f>
        <v>=SUM(G3:G5)</v>
      </c>
    </row>
    <row r="8" spans="1:8" x14ac:dyDescent="0.2">
      <c r="A8" s="6" t="s">
        <v>7</v>
      </c>
    </row>
    <row r="9" spans="1:8" x14ac:dyDescent="0.2">
      <c r="A9" t="s">
        <v>0</v>
      </c>
      <c r="B9">
        <v>1</v>
      </c>
      <c r="C9">
        <v>2</v>
      </c>
      <c r="D9">
        <v>3</v>
      </c>
      <c r="E9">
        <v>4</v>
      </c>
    </row>
    <row r="10" spans="1:8" x14ac:dyDescent="0.2">
      <c r="A10" t="s">
        <v>6</v>
      </c>
      <c r="B10" s="16">
        <v>18</v>
      </c>
      <c r="C10" s="16">
        <v>13</v>
      </c>
      <c r="D10" s="16">
        <v>35</v>
      </c>
      <c r="E10" s="16">
        <v>8</v>
      </c>
    </row>
    <row r="11" spans="1:8" x14ac:dyDescent="0.2">
      <c r="A11" t="s">
        <v>8</v>
      </c>
      <c r="B11">
        <f>Parameter!B3/Question_a!B10</f>
        <v>277.77777777777777</v>
      </c>
      <c r="C11">
        <f>Parameter!C3/Question_a!C10</f>
        <v>769.23076923076928</v>
      </c>
      <c r="D11">
        <f>Parameter!D3/Question_a!D10</f>
        <v>857.14285714285711</v>
      </c>
      <c r="E11">
        <f>Parameter!E3/Question_a!E10</f>
        <v>37.5</v>
      </c>
      <c r="F11" t="str">
        <f ca="1">_xlfn.FORMULATEXT(E11)</f>
        <v>=Parameter!E3/Question_a!E10</v>
      </c>
    </row>
    <row r="14" spans="1:8" x14ac:dyDescent="0.2">
      <c r="A14" s="4" t="s">
        <v>11</v>
      </c>
    </row>
    <row r="15" spans="1:8" x14ac:dyDescent="0.2">
      <c r="A15" t="s">
        <v>13</v>
      </c>
      <c r="B15">
        <f>B11*Parameter!B7</f>
        <v>3333.333333333333</v>
      </c>
      <c r="C15">
        <f>C11*Parameter!C7</f>
        <v>19230.76923076923</v>
      </c>
      <c r="D15">
        <f>D11*Parameter!D7</f>
        <v>4285.7142857142853</v>
      </c>
      <c r="E15">
        <f>E11*Parameter!E7</f>
        <v>375</v>
      </c>
      <c r="F15" t="str">
        <f ca="1">_xlfn.FORMULATEXT(E15)</f>
        <v>=E11*Parameter!E7</v>
      </c>
      <c r="G1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1D67-C035-464C-8616-3D55C4C8D3E7}">
  <dimension ref="A1:G30"/>
  <sheetViews>
    <sheetView showGridLines="0" workbookViewId="0"/>
  </sheetViews>
  <sheetFormatPr baseColWidth="10" defaultRowHeight="16" x14ac:dyDescent="0.2"/>
  <cols>
    <col min="1" max="1" width="2.33203125" customWidth="1"/>
    <col min="2" max="2" width="18.83203125" bestFit="1" customWidth="1"/>
    <col min="3" max="3" width="22.5" bestFit="1" customWidth="1"/>
    <col min="4" max="4" width="12.83203125" bestFit="1" customWidth="1"/>
    <col min="5" max="5" width="13.33203125" bestFit="1" customWidth="1"/>
    <col min="6" max="6" width="7.33203125" bestFit="1" customWidth="1"/>
    <col min="7" max="7" width="5.5" bestFit="1" customWidth="1"/>
  </cols>
  <sheetData>
    <row r="1" spans="1:5" x14ac:dyDescent="0.2">
      <c r="A1" s="4" t="s">
        <v>14</v>
      </c>
    </row>
    <row r="2" spans="1:5" x14ac:dyDescent="0.2">
      <c r="A2" s="4" t="s">
        <v>42</v>
      </c>
    </row>
    <row r="3" spans="1:5" x14ac:dyDescent="0.2">
      <c r="A3" s="4" t="s">
        <v>51</v>
      </c>
    </row>
    <row r="4" spans="1:5" x14ac:dyDescent="0.2">
      <c r="A4" s="4" t="s">
        <v>16</v>
      </c>
    </row>
    <row r="5" spans="1:5" x14ac:dyDescent="0.2">
      <c r="A5" s="4" t="s">
        <v>17</v>
      </c>
    </row>
    <row r="6" spans="1:5" x14ac:dyDescent="0.2">
      <c r="A6" s="4"/>
      <c r="B6" t="s">
        <v>18</v>
      </c>
    </row>
    <row r="7" spans="1:5" x14ac:dyDescent="0.2">
      <c r="A7" s="4"/>
      <c r="B7" t="s">
        <v>52</v>
      </c>
    </row>
    <row r="8" spans="1:5" x14ac:dyDescent="0.2">
      <c r="A8" s="4"/>
      <c r="B8" t="s">
        <v>53</v>
      </c>
    </row>
    <row r="9" spans="1:5" x14ac:dyDescent="0.2">
      <c r="A9" s="4" t="s">
        <v>19</v>
      </c>
    </row>
    <row r="10" spans="1:5" x14ac:dyDescent="0.2">
      <c r="B10" t="s">
        <v>20</v>
      </c>
    </row>
    <row r="11" spans="1:5" x14ac:dyDescent="0.2">
      <c r="B11" t="s">
        <v>50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8" t="s">
        <v>24</v>
      </c>
      <c r="C15" s="8" t="s">
        <v>25</v>
      </c>
      <c r="D15" s="8" t="s">
        <v>26</v>
      </c>
      <c r="E15" s="8" t="s">
        <v>27</v>
      </c>
    </row>
    <row r="16" spans="1:5" ht="17" thickBot="1" x14ac:dyDescent="0.25">
      <c r="B16" s="7" t="s">
        <v>31</v>
      </c>
      <c r="C16" s="7" t="s">
        <v>32</v>
      </c>
      <c r="D16" s="10">
        <v>7743663.4004884008</v>
      </c>
      <c r="E16" s="10">
        <v>7743927.777777778</v>
      </c>
    </row>
    <row r="19" spans="1:7" ht="17" thickBot="1" x14ac:dyDescent="0.25">
      <c r="A19" t="s">
        <v>28</v>
      </c>
    </row>
    <row r="20" spans="1:7" ht="17" thickBot="1" x14ac:dyDescent="0.25">
      <c r="B20" s="8" t="s">
        <v>24</v>
      </c>
      <c r="C20" s="8" t="s">
        <v>25</v>
      </c>
      <c r="D20" s="8" t="s">
        <v>26</v>
      </c>
      <c r="E20" s="8" t="s">
        <v>27</v>
      </c>
      <c r="F20" s="8" t="s">
        <v>29</v>
      </c>
    </row>
    <row r="21" spans="1:7" x14ac:dyDescent="0.2">
      <c r="B21" s="9" t="s">
        <v>33</v>
      </c>
      <c r="C21" s="9" t="s">
        <v>6</v>
      </c>
      <c r="D21" s="11">
        <v>18</v>
      </c>
      <c r="E21" s="11">
        <v>18</v>
      </c>
      <c r="F21" s="9" t="s">
        <v>29</v>
      </c>
    </row>
    <row r="22" spans="1:7" x14ac:dyDescent="0.2">
      <c r="B22" s="9" t="s">
        <v>34</v>
      </c>
      <c r="C22" s="9" t="s">
        <v>6</v>
      </c>
      <c r="D22" s="11">
        <v>13</v>
      </c>
      <c r="E22" s="11">
        <v>15</v>
      </c>
      <c r="F22" s="9" t="s">
        <v>29</v>
      </c>
    </row>
    <row r="23" spans="1:7" x14ac:dyDescent="0.2">
      <c r="B23" s="9" t="s">
        <v>35</v>
      </c>
      <c r="C23" s="9" t="s">
        <v>6</v>
      </c>
      <c r="D23" s="11">
        <v>35</v>
      </c>
      <c r="E23" s="11">
        <v>42</v>
      </c>
      <c r="F23" s="9" t="s">
        <v>29</v>
      </c>
    </row>
    <row r="24" spans="1:7" ht="17" thickBot="1" x14ac:dyDescent="0.25">
      <c r="B24" s="7" t="s">
        <v>36</v>
      </c>
      <c r="C24" s="7" t="s">
        <v>6</v>
      </c>
      <c r="D24" s="12">
        <v>8</v>
      </c>
      <c r="E24" s="12">
        <v>7</v>
      </c>
      <c r="F24" s="7" t="s">
        <v>29</v>
      </c>
    </row>
    <row r="27" spans="1:7" ht="17" thickBot="1" x14ac:dyDescent="0.25">
      <c r="A27" t="s">
        <v>11</v>
      </c>
    </row>
    <row r="28" spans="1:7" ht="17" thickBot="1" x14ac:dyDescent="0.25">
      <c r="B28" s="8" t="s">
        <v>24</v>
      </c>
      <c r="C28" s="8" t="s">
        <v>25</v>
      </c>
      <c r="D28" s="8" t="s">
        <v>43</v>
      </c>
      <c r="E28" s="8" t="s">
        <v>44</v>
      </c>
      <c r="F28" s="8" t="s">
        <v>45</v>
      </c>
      <c r="G28" s="8" t="s">
        <v>46</v>
      </c>
    </row>
    <row r="29" spans="1:7" x14ac:dyDescent="0.2">
      <c r="B29" s="9" t="s">
        <v>47</v>
      </c>
      <c r="C29" s="9" t="s">
        <v>54</v>
      </c>
      <c r="D29" s="11">
        <v>23999.999999999996</v>
      </c>
      <c r="E29" s="9" t="s">
        <v>48</v>
      </c>
      <c r="F29" s="9" t="s">
        <v>55</v>
      </c>
      <c r="G29" s="9">
        <v>0</v>
      </c>
    </row>
    <row r="30" spans="1:7" ht="17" thickBot="1" x14ac:dyDescent="0.25">
      <c r="B30" s="7" t="s">
        <v>37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22EC-3400-D047-83D0-0BFB3BDAA909}">
  <dimension ref="A1:H16"/>
  <sheetViews>
    <sheetView workbookViewId="0">
      <selection activeCell="G21" sqref="G21"/>
    </sheetView>
  </sheetViews>
  <sheetFormatPr baseColWidth="10" defaultRowHeight="16" x14ac:dyDescent="0.2"/>
  <cols>
    <col min="1" max="1" width="17.6640625" customWidth="1"/>
    <col min="2" max="4" width="12.6640625" bestFit="1" customWidth="1"/>
    <col min="5" max="5" width="11.6640625" bestFit="1" customWidth="1"/>
    <col min="6" max="6" width="28.5" customWidth="1"/>
    <col min="7" max="7" width="19.6640625" customWidth="1"/>
    <col min="8" max="8" width="13.5" customWidth="1"/>
  </cols>
  <sheetData>
    <row r="1" spans="1:8" x14ac:dyDescent="0.2">
      <c r="A1" s="4" t="s">
        <v>12</v>
      </c>
    </row>
    <row r="2" spans="1:8" x14ac:dyDescent="0.2">
      <c r="A2" t="s">
        <v>0</v>
      </c>
      <c r="B2">
        <v>1</v>
      </c>
      <c r="C2">
        <v>2</v>
      </c>
      <c r="D2">
        <v>3</v>
      </c>
      <c r="E2">
        <v>4</v>
      </c>
      <c r="G2" t="s">
        <v>9</v>
      </c>
    </row>
    <row r="3" spans="1:8" x14ac:dyDescent="0.2">
      <c r="A3" s="1" t="s">
        <v>2</v>
      </c>
      <c r="B3" s="3">
        <f>Parameter!B4*Question_b!B10</f>
        <v>7200</v>
      </c>
      <c r="C3" s="3">
        <f>Parameter!C4*Question_b!C10</f>
        <v>10500</v>
      </c>
      <c r="D3" s="3">
        <f>Parameter!D4*Question_b!D10</f>
        <v>4200</v>
      </c>
      <c r="E3" s="3">
        <f>Parameter!E4*Question_b!E10</f>
        <v>1750</v>
      </c>
      <c r="F3" t="str">
        <f ca="1">_xlfn.FORMULATEXT(E3)</f>
        <v>=Parameter!E4*Question_b!E10</v>
      </c>
      <c r="G3" s="3">
        <f>SUM(B3:E3)</f>
        <v>23650</v>
      </c>
    </row>
    <row r="4" spans="1:8" x14ac:dyDescent="0.2">
      <c r="A4" s="1" t="s">
        <v>3</v>
      </c>
      <c r="B4" s="3">
        <f>B11*Parameter!B5/2</f>
        <v>6944.4444444444443</v>
      </c>
      <c r="C4" s="3">
        <f>C11*Parameter!C5/2</f>
        <v>8333.3333333333321</v>
      </c>
      <c r="D4" s="3">
        <f>D11*Parameter!D5/2</f>
        <v>2857.1428571428573</v>
      </c>
      <c r="E4" s="3">
        <f>E11*Parameter!E5/2</f>
        <v>2142.8571428571427</v>
      </c>
      <c r="F4" t="str">
        <f t="shared" ref="F4:F5" ca="1" si="0">_xlfn.FORMULATEXT(E4)</f>
        <v>=E11*Parameter!E5/2</v>
      </c>
      <c r="G4" s="3">
        <f t="shared" ref="G4:G5" si="1">SUM(B4:E4)</f>
        <v>20277.777777777777</v>
      </c>
    </row>
    <row r="5" spans="1:8" x14ac:dyDescent="0.2">
      <c r="A5" s="1" t="s">
        <v>4</v>
      </c>
      <c r="B5" s="3">
        <f>Parameter!B3*Parameter!B6</f>
        <v>2500000</v>
      </c>
      <c r="C5" s="3">
        <f>Parameter!C3*Parameter!C6</f>
        <v>2500000</v>
      </c>
      <c r="D5" s="3">
        <f>Parameter!D3*Parameter!D6</f>
        <v>2400000</v>
      </c>
      <c r="E5" s="3">
        <f>Parameter!E3*Parameter!E6</f>
        <v>300000</v>
      </c>
      <c r="F5" t="str">
        <f t="shared" ca="1" si="0"/>
        <v>=Parameter!E3*Parameter!E6</v>
      </c>
      <c r="G5" s="3">
        <f t="shared" si="1"/>
        <v>7700000</v>
      </c>
    </row>
    <row r="6" spans="1:8" x14ac:dyDescent="0.2">
      <c r="F6" s="5" t="s">
        <v>10</v>
      </c>
      <c r="G6" s="18">
        <f>SUM(G3:G5)</f>
        <v>7743927.777777778</v>
      </c>
      <c r="H6" t="str">
        <f ca="1">_xlfn.FORMULATEXT(G6)</f>
        <v>=SUM(G3:G5)</v>
      </c>
    </row>
    <row r="8" spans="1:8" x14ac:dyDescent="0.2">
      <c r="A8" s="6" t="s">
        <v>7</v>
      </c>
    </row>
    <row r="9" spans="1:8" x14ac:dyDescent="0.2">
      <c r="A9" t="s">
        <v>0</v>
      </c>
      <c r="B9">
        <v>1</v>
      </c>
      <c r="C9">
        <v>2</v>
      </c>
      <c r="D9">
        <v>3</v>
      </c>
      <c r="E9">
        <v>4</v>
      </c>
    </row>
    <row r="10" spans="1:8" x14ac:dyDescent="0.2">
      <c r="A10" t="s">
        <v>6</v>
      </c>
      <c r="B10" s="16">
        <v>18</v>
      </c>
      <c r="C10" s="16">
        <v>15</v>
      </c>
      <c r="D10" s="16">
        <v>42</v>
      </c>
      <c r="E10" s="16">
        <v>7</v>
      </c>
    </row>
    <row r="11" spans="1:8" x14ac:dyDescent="0.2">
      <c r="A11" t="s">
        <v>8</v>
      </c>
      <c r="B11">
        <f>Parameter!B3/Question_b!B10</f>
        <v>277.77777777777777</v>
      </c>
      <c r="C11">
        <f>Parameter!C3/Question_b!C10</f>
        <v>666.66666666666663</v>
      </c>
      <c r="D11">
        <f>Parameter!D3/Question_b!D10</f>
        <v>714.28571428571433</v>
      </c>
      <c r="E11">
        <f>Parameter!E3/Question_b!E10</f>
        <v>42.857142857142854</v>
      </c>
      <c r="F11" t="str">
        <f ca="1">_xlfn.FORMULATEXT(E11)</f>
        <v>=Parameter!E3/Question_b!E10</v>
      </c>
    </row>
    <row r="14" spans="1:8" x14ac:dyDescent="0.2">
      <c r="A14" s="4" t="s">
        <v>11</v>
      </c>
    </row>
    <row r="15" spans="1:8" x14ac:dyDescent="0.2">
      <c r="A15" t="s">
        <v>13</v>
      </c>
      <c r="B15">
        <f>B11*Parameter!B7</f>
        <v>3333.333333333333</v>
      </c>
      <c r="C15">
        <f>C11*Parameter!C7</f>
        <v>16666.666666666664</v>
      </c>
      <c r="D15">
        <f>D11*Parameter!D7</f>
        <v>3571.4285714285716</v>
      </c>
      <c r="E15">
        <f>E11*Parameter!E7</f>
        <v>428.57142857142856</v>
      </c>
      <c r="F15" t="str">
        <f ca="1">_xlfn.FORMULATEXT(E15)</f>
        <v>=E11*Parameter!E7</v>
      </c>
      <c r="G15" s="14"/>
    </row>
    <row r="16" spans="1:8" x14ac:dyDescent="0.2">
      <c r="E16" t="s">
        <v>9</v>
      </c>
      <c r="F16">
        <f>SUM(B15:E15)</f>
        <v>23999.999999999996</v>
      </c>
      <c r="G16" s="14" t="s">
        <v>41</v>
      </c>
      <c r="H16">
        <f>2*12000</f>
        <v>24000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D32D-676E-A24E-B082-7E493402D86C}">
  <dimension ref="A1:G31"/>
  <sheetViews>
    <sheetView showGridLines="0" workbookViewId="0"/>
  </sheetViews>
  <sheetFormatPr baseColWidth="10" defaultRowHeight="16" x14ac:dyDescent="0.2"/>
  <cols>
    <col min="1" max="1" width="2.33203125" customWidth="1"/>
    <col min="2" max="2" width="18.83203125" bestFit="1" customWidth="1"/>
    <col min="3" max="3" width="22.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12.1640625" bestFit="1" customWidth="1"/>
  </cols>
  <sheetData>
    <row r="1" spans="1:5" x14ac:dyDescent="0.2">
      <c r="A1" s="4" t="s">
        <v>14</v>
      </c>
    </row>
    <row r="2" spans="1:5" x14ac:dyDescent="0.2">
      <c r="A2" s="4" t="s">
        <v>56</v>
      </c>
    </row>
    <row r="3" spans="1:5" x14ac:dyDescent="0.2">
      <c r="A3" s="4" t="s">
        <v>57</v>
      </c>
    </row>
    <row r="4" spans="1:5" x14ac:dyDescent="0.2">
      <c r="A4" s="4" t="s">
        <v>16</v>
      </c>
    </row>
    <row r="5" spans="1:5" x14ac:dyDescent="0.2">
      <c r="A5" s="4" t="s">
        <v>17</v>
      </c>
    </row>
    <row r="6" spans="1:5" x14ac:dyDescent="0.2">
      <c r="A6" s="4"/>
      <c r="B6" t="s">
        <v>18</v>
      </c>
    </row>
    <row r="7" spans="1:5" x14ac:dyDescent="0.2">
      <c r="A7" s="4"/>
      <c r="B7" t="s">
        <v>58</v>
      </c>
    </row>
    <row r="8" spans="1:5" x14ac:dyDescent="0.2">
      <c r="A8" s="4"/>
      <c r="B8" t="s">
        <v>59</v>
      </c>
    </row>
    <row r="9" spans="1:5" x14ac:dyDescent="0.2">
      <c r="A9" s="4" t="s">
        <v>19</v>
      </c>
    </row>
    <row r="10" spans="1:5" x14ac:dyDescent="0.2">
      <c r="B10" t="s">
        <v>20</v>
      </c>
    </row>
    <row r="11" spans="1:5" x14ac:dyDescent="0.2">
      <c r="B11" t="s">
        <v>50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8" t="s">
        <v>24</v>
      </c>
      <c r="C15" s="8" t="s">
        <v>25</v>
      </c>
      <c r="D15" s="8" t="s">
        <v>26</v>
      </c>
      <c r="E15" s="8" t="s">
        <v>27</v>
      </c>
    </row>
    <row r="16" spans="1:5" ht="17" thickBot="1" x14ac:dyDescent="0.25">
      <c r="B16" s="7" t="s">
        <v>31</v>
      </c>
      <c r="C16" s="7" t="s">
        <v>32</v>
      </c>
      <c r="D16" s="10">
        <v>7749879.3582314141</v>
      </c>
      <c r="E16" s="10">
        <v>7745738.888888889</v>
      </c>
    </row>
    <row r="19" spans="1:7" ht="17" thickBot="1" x14ac:dyDescent="0.25">
      <c r="A19" t="s">
        <v>28</v>
      </c>
    </row>
    <row r="20" spans="1:7" ht="17" thickBot="1" x14ac:dyDescent="0.25">
      <c r="B20" s="8" t="s">
        <v>24</v>
      </c>
      <c r="C20" s="8" t="s">
        <v>25</v>
      </c>
      <c r="D20" s="8" t="s">
        <v>26</v>
      </c>
      <c r="E20" s="8" t="s">
        <v>27</v>
      </c>
      <c r="F20" s="8" t="s">
        <v>29</v>
      </c>
    </row>
    <row r="21" spans="1:7" x14ac:dyDescent="0.2">
      <c r="B21" s="9" t="s">
        <v>33</v>
      </c>
      <c r="C21" s="9" t="s">
        <v>6</v>
      </c>
      <c r="D21" s="11">
        <v>12.02638775873903</v>
      </c>
      <c r="E21" s="11">
        <v>18</v>
      </c>
      <c r="F21" s="9" t="s">
        <v>29</v>
      </c>
    </row>
    <row r="22" spans="1:7" x14ac:dyDescent="0.2">
      <c r="B22" s="9" t="s">
        <v>34</v>
      </c>
      <c r="C22" s="9" t="s">
        <v>6</v>
      </c>
      <c r="D22" s="11">
        <v>19.03603633259328</v>
      </c>
      <c r="E22" s="11">
        <v>18</v>
      </c>
      <c r="F22" s="9" t="s">
        <v>29</v>
      </c>
    </row>
    <row r="23" spans="1:7" x14ac:dyDescent="0.2">
      <c r="B23" s="9" t="s">
        <v>35</v>
      </c>
      <c r="C23" s="9" t="s">
        <v>6</v>
      </c>
      <c r="D23" s="11">
        <v>34.018752868614982</v>
      </c>
      <c r="E23" s="11">
        <v>25</v>
      </c>
      <c r="F23" s="9" t="s">
        <v>29</v>
      </c>
    </row>
    <row r="24" spans="1:7" ht="17" thickBot="1" x14ac:dyDescent="0.25">
      <c r="B24" s="7" t="s">
        <v>36</v>
      </c>
      <c r="C24" s="7" t="s">
        <v>6</v>
      </c>
      <c r="D24" s="12">
        <v>2.042689503904064</v>
      </c>
      <c r="E24" s="12">
        <v>4</v>
      </c>
      <c r="F24" s="7" t="s">
        <v>29</v>
      </c>
    </row>
    <row r="27" spans="1:7" ht="17" thickBot="1" x14ac:dyDescent="0.25">
      <c r="A27" t="s">
        <v>11</v>
      </c>
    </row>
    <row r="28" spans="1:7" ht="17" thickBot="1" x14ac:dyDescent="0.25">
      <c r="B28" s="8" t="s">
        <v>24</v>
      </c>
      <c r="C28" s="8" t="s">
        <v>25</v>
      </c>
      <c r="D28" s="8" t="s">
        <v>43</v>
      </c>
      <c r="E28" s="8" t="s">
        <v>44</v>
      </c>
      <c r="F28" s="8" t="s">
        <v>45</v>
      </c>
      <c r="G28" s="8" t="s">
        <v>46</v>
      </c>
    </row>
    <row r="29" spans="1:7" x14ac:dyDescent="0.2">
      <c r="B29" s="9" t="s">
        <v>47</v>
      </c>
      <c r="C29" s="9" t="s">
        <v>54</v>
      </c>
      <c r="D29" s="11">
        <v>23972.222222222223</v>
      </c>
      <c r="E29" s="9" t="s">
        <v>48</v>
      </c>
      <c r="F29" s="9" t="s">
        <v>49</v>
      </c>
      <c r="G29" s="9">
        <v>27.777777777777374</v>
      </c>
    </row>
    <row r="30" spans="1:7" x14ac:dyDescent="0.2">
      <c r="B30" s="9" t="s">
        <v>60</v>
      </c>
      <c r="C30" s="15" t="s">
        <v>61</v>
      </c>
      <c r="D30" s="11">
        <v>65</v>
      </c>
      <c r="E30" s="9" t="s">
        <v>62</v>
      </c>
      <c r="F30" s="9" t="s">
        <v>55</v>
      </c>
      <c r="G30" s="9">
        <v>0</v>
      </c>
    </row>
    <row r="31" spans="1:7" ht="17" thickBot="1" x14ac:dyDescent="0.25">
      <c r="B31" s="7" t="s">
        <v>37</v>
      </c>
      <c r="C31" s="7"/>
      <c r="D31" s="7"/>
      <c r="E31" s="7"/>
      <c r="F31" s="7"/>
      <c r="G31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0782-D68A-C145-B474-B03298AFA1FA}">
  <dimension ref="A1:H17"/>
  <sheetViews>
    <sheetView workbookViewId="0">
      <selection activeCell="E31" sqref="E31"/>
    </sheetView>
  </sheetViews>
  <sheetFormatPr baseColWidth="10" defaultRowHeight="16" x14ac:dyDescent="0.2"/>
  <cols>
    <col min="1" max="1" width="17.6640625" customWidth="1"/>
    <col min="2" max="4" width="12.6640625" bestFit="1" customWidth="1"/>
    <col min="5" max="5" width="11.6640625" bestFit="1" customWidth="1"/>
    <col min="6" max="6" width="28.5" customWidth="1"/>
    <col min="7" max="7" width="19.6640625" customWidth="1"/>
    <col min="8" max="8" width="13.5" customWidth="1"/>
  </cols>
  <sheetData>
    <row r="1" spans="1:8" x14ac:dyDescent="0.2">
      <c r="A1" s="4" t="s">
        <v>12</v>
      </c>
    </row>
    <row r="2" spans="1:8" x14ac:dyDescent="0.2">
      <c r="A2" t="s">
        <v>0</v>
      </c>
      <c r="B2">
        <v>1</v>
      </c>
      <c r="C2">
        <v>2</v>
      </c>
      <c r="D2">
        <v>3</v>
      </c>
      <c r="E2">
        <v>4</v>
      </c>
      <c r="G2" t="s">
        <v>9</v>
      </c>
    </row>
    <row r="3" spans="1:8" x14ac:dyDescent="0.2">
      <c r="A3" s="1" t="s">
        <v>2</v>
      </c>
      <c r="B3" s="3">
        <f>Parameter!B4*Question_c!B10</f>
        <v>7200</v>
      </c>
      <c r="C3" s="3">
        <f>Parameter!C4*Question_c!C10</f>
        <v>12600</v>
      </c>
      <c r="D3" s="3">
        <f>Parameter!D4*Question_c!D10</f>
        <v>2500</v>
      </c>
      <c r="E3" s="3">
        <f>Parameter!E4*Question_c!E10</f>
        <v>1000</v>
      </c>
      <c r="F3" t="str">
        <f ca="1">_xlfn.FORMULATEXT(E3)</f>
        <v>=Parameter!E4*Question_c!E10</v>
      </c>
      <c r="G3" s="3">
        <f>SUM(B3:E3)</f>
        <v>23300</v>
      </c>
    </row>
    <row r="4" spans="1:8" x14ac:dyDescent="0.2">
      <c r="A4" s="1" t="s">
        <v>3</v>
      </c>
      <c r="B4" s="3">
        <f>B11*Parameter!B5/2</f>
        <v>6944.4444444444443</v>
      </c>
      <c r="C4" s="3">
        <f>C11*Parameter!C5/2</f>
        <v>6944.4444444444443</v>
      </c>
      <c r="D4" s="3">
        <f>D11*Parameter!D5/2</f>
        <v>4800</v>
      </c>
      <c r="E4" s="3">
        <f>E11*Parameter!E5/2</f>
        <v>3750</v>
      </c>
      <c r="F4" t="str">
        <f t="shared" ref="F4:F5" ca="1" si="0">_xlfn.FORMULATEXT(E4)</f>
        <v>=E11*Parameter!E5/2</v>
      </c>
      <c r="G4" s="3">
        <f t="shared" ref="G4:G5" si="1">SUM(B4:E4)</f>
        <v>22438.888888888891</v>
      </c>
    </row>
    <row r="5" spans="1:8" x14ac:dyDescent="0.2">
      <c r="A5" s="1" t="s">
        <v>4</v>
      </c>
      <c r="B5" s="3">
        <f>Parameter!B3*Parameter!B6</f>
        <v>2500000</v>
      </c>
      <c r="C5" s="3">
        <f>Parameter!C3*Parameter!C6</f>
        <v>2500000</v>
      </c>
      <c r="D5" s="3">
        <f>Parameter!D3*Parameter!D6</f>
        <v>2400000</v>
      </c>
      <c r="E5" s="3">
        <f>Parameter!E3*Parameter!E6</f>
        <v>300000</v>
      </c>
      <c r="F5" t="str">
        <f t="shared" ca="1" si="0"/>
        <v>=Parameter!E3*Parameter!E6</v>
      </c>
      <c r="G5" s="3">
        <f t="shared" si="1"/>
        <v>7700000</v>
      </c>
    </row>
    <row r="6" spans="1:8" x14ac:dyDescent="0.2">
      <c r="F6" s="5" t="s">
        <v>10</v>
      </c>
      <c r="G6" s="18">
        <f>SUM(G3:G5)</f>
        <v>7745738.888888889</v>
      </c>
      <c r="H6" t="str">
        <f ca="1">_xlfn.FORMULATEXT(G6)</f>
        <v>=SUM(G3:G5)</v>
      </c>
    </row>
    <row r="8" spans="1:8" x14ac:dyDescent="0.2">
      <c r="A8" s="6" t="s">
        <v>7</v>
      </c>
    </row>
    <row r="9" spans="1:8" x14ac:dyDescent="0.2">
      <c r="A9" t="s">
        <v>0</v>
      </c>
      <c r="B9">
        <v>1</v>
      </c>
      <c r="C9">
        <v>2</v>
      </c>
      <c r="D9">
        <v>3</v>
      </c>
      <c r="E9">
        <v>4</v>
      </c>
    </row>
    <row r="10" spans="1:8" x14ac:dyDescent="0.2">
      <c r="A10" t="s">
        <v>6</v>
      </c>
      <c r="B10" s="16">
        <v>18</v>
      </c>
      <c r="C10" s="16">
        <v>18</v>
      </c>
      <c r="D10" s="16">
        <v>25</v>
      </c>
      <c r="E10" s="16">
        <v>4</v>
      </c>
    </row>
    <row r="11" spans="1:8" x14ac:dyDescent="0.2">
      <c r="A11" t="s">
        <v>8</v>
      </c>
      <c r="B11">
        <f>Parameter!B3/Question_c!B10</f>
        <v>277.77777777777777</v>
      </c>
      <c r="C11">
        <f>Parameter!C3/Question_c!C10</f>
        <v>555.55555555555554</v>
      </c>
      <c r="D11">
        <f>Parameter!D3/Question_c!D10</f>
        <v>1200</v>
      </c>
      <c r="E11">
        <f>Parameter!E3/Question_c!E10</f>
        <v>75</v>
      </c>
      <c r="F11" t="str">
        <f ca="1">_xlfn.FORMULATEXT(E11)</f>
        <v>=Parameter!E3/Question_c!E10</v>
      </c>
    </row>
    <row r="14" spans="1:8" x14ac:dyDescent="0.2">
      <c r="A14" s="4" t="s">
        <v>11</v>
      </c>
    </row>
    <row r="15" spans="1:8" x14ac:dyDescent="0.2">
      <c r="A15" t="s">
        <v>13</v>
      </c>
      <c r="B15">
        <f>B11*Parameter!B7</f>
        <v>3333.333333333333</v>
      </c>
      <c r="C15">
        <f>C11*Parameter!C7</f>
        <v>13888.888888888889</v>
      </c>
      <c r="D15">
        <f>D11*Parameter!D7</f>
        <v>6000</v>
      </c>
      <c r="E15">
        <f>E11*Parameter!E7</f>
        <v>750</v>
      </c>
      <c r="F15" t="str">
        <f ca="1">_xlfn.FORMULATEXT(E15)</f>
        <v>=E11*Parameter!E7</v>
      </c>
      <c r="G15" s="14"/>
    </row>
    <row r="16" spans="1:8" x14ac:dyDescent="0.2">
      <c r="E16" t="s">
        <v>9</v>
      </c>
      <c r="F16">
        <f>SUM(B15:E15)</f>
        <v>23972.222222222223</v>
      </c>
      <c r="G16" s="14" t="s">
        <v>41</v>
      </c>
      <c r="H16">
        <f>2*12000</f>
        <v>24000</v>
      </c>
    </row>
    <row r="17" spans="1:8" x14ac:dyDescent="0.2">
      <c r="A17" t="s">
        <v>6</v>
      </c>
      <c r="E17" t="s">
        <v>9</v>
      </c>
      <c r="F17">
        <f>SUM(B10:E10)</f>
        <v>65</v>
      </c>
      <c r="G17" s="14" t="s">
        <v>41</v>
      </c>
      <c r="H17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8A78-1A78-C548-8925-52438DAEB6DE}">
  <dimension ref="A1:G30"/>
  <sheetViews>
    <sheetView showGridLines="0" workbookViewId="0"/>
  </sheetViews>
  <sheetFormatPr baseColWidth="10" defaultRowHeight="16" x14ac:dyDescent="0.2"/>
  <cols>
    <col min="1" max="1" width="2.33203125" customWidth="1"/>
    <col min="2" max="2" width="18.83203125" bestFit="1" customWidth="1"/>
    <col min="3" max="3" width="22.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12.1640625" bestFit="1" customWidth="1"/>
  </cols>
  <sheetData>
    <row r="1" spans="1:5" x14ac:dyDescent="0.2">
      <c r="A1" s="4" t="s">
        <v>14</v>
      </c>
    </row>
    <row r="2" spans="1:5" x14ac:dyDescent="0.2">
      <c r="A2" s="4" t="s">
        <v>63</v>
      </c>
    </row>
    <row r="3" spans="1:5" x14ac:dyDescent="0.2">
      <c r="A3" s="4" t="s">
        <v>64</v>
      </c>
    </row>
    <row r="4" spans="1:5" x14ac:dyDescent="0.2">
      <c r="A4" s="4" t="s">
        <v>16</v>
      </c>
    </row>
    <row r="5" spans="1:5" x14ac:dyDescent="0.2">
      <c r="A5" s="4" t="s">
        <v>17</v>
      </c>
    </row>
    <row r="6" spans="1:5" x14ac:dyDescent="0.2">
      <c r="A6" s="4"/>
      <c r="B6" t="s">
        <v>18</v>
      </c>
    </row>
    <row r="7" spans="1:5" x14ac:dyDescent="0.2">
      <c r="A7" s="4"/>
      <c r="B7" t="s">
        <v>65</v>
      </c>
    </row>
    <row r="8" spans="1:5" x14ac:dyDescent="0.2">
      <c r="A8" s="4"/>
      <c r="B8" t="s">
        <v>66</v>
      </c>
    </row>
    <row r="9" spans="1:5" x14ac:dyDescent="0.2">
      <c r="A9" s="4" t="s">
        <v>19</v>
      </c>
    </row>
    <row r="10" spans="1:5" x14ac:dyDescent="0.2">
      <c r="B10" t="s">
        <v>67</v>
      </c>
    </row>
    <row r="11" spans="1:5" x14ac:dyDescent="0.2">
      <c r="B11" t="s">
        <v>68</v>
      </c>
    </row>
    <row r="12" spans="1:5" x14ac:dyDescent="0.2">
      <c r="B12" t="s">
        <v>22</v>
      </c>
    </row>
    <row r="14" spans="1:5" ht="17" thickBot="1" x14ac:dyDescent="0.25">
      <c r="A14" t="s">
        <v>23</v>
      </c>
    </row>
    <row r="15" spans="1:5" ht="17" thickBot="1" x14ac:dyDescent="0.25">
      <c r="B15" s="17" t="s">
        <v>24</v>
      </c>
      <c r="C15" s="17" t="s">
        <v>25</v>
      </c>
      <c r="D15" s="17" t="s">
        <v>26</v>
      </c>
      <c r="E15" s="17" t="s">
        <v>27</v>
      </c>
    </row>
    <row r="16" spans="1:5" ht="17" thickBot="1" x14ac:dyDescent="0.25">
      <c r="B16" s="7" t="s">
        <v>31</v>
      </c>
      <c r="C16" s="7" t="s">
        <v>32</v>
      </c>
      <c r="D16" s="10">
        <v>7744977.777777778</v>
      </c>
      <c r="E16" s="10">
        <v>7743676.5873015877</v>
      </c>
    </row>
    <row r="19" spans="1:7" ht="17" thickBot="1" x14ac:dyDescent="0.25">
      <c r="A19" t="s">
        <v>28</v>
      </c>
    </row>
    <row r="20" spans="1:7" ht="17" thickBot="1" x14ac:dyDescent="0.25">
      <c r="B20" s="17" t="s">
        <v>24</v>
      </c>
      <c r="C20" s="17" t="s">
        <v>25</v>
      </c>
      <c r="D20" s="17" t="s">
        <v>26</v>
      </c>
      <c r="E20" s="17" t="s">
        <v>27</v>
      </c>
      <c r="F20" s="17" t="s">
        <v>29</v>
      </c>
    </row>
    <row r="21" spans="1:7" x14ac:dyDescent="0.2">
      <c r="B21" s="9" t="s">
        <v>33</v>
      </c>
      <c r="C21" s="9" t="s">
        <v>6</v>
      </c>
      <c r="D21" s="11">
        <v>18</v>
      </c>
      <c r="E21" s="11">
        <v>18</v>
      </c>
      <c r="F21" s="9" t="s">
        <v>29</v>
      </c>
    </row>
    <row r="22" spans="1:7" x14ac:dyDescent="0.2">
      <c r="B22" s="9" t="s">
        <v>34</v>
      </c>
      <c r="C22" s="9" t="s">
        <v>6</v>
      </c>
      <c r="D22" s="11">
        <v>15</v>
      </c>
      <c r="E22" s="11">
        <v>14</v>
      </c>
      <c r="F22" s="9" t="s">
        <v>29</v>
      </c>
    </row>
    <row r="23" spans="1:7" x14ac:dyDescent="0.2">
      <c r="B23" s="9" t="s">
        <v>35</v>
      </c>
      <c r="C23" s="9" t="s">
        <v>6</v>
      </c>
      <c r="D23" s="11">
        <v>20</v>
      </c>
      <c r="E23" s="11">
        <v>35</v>
      </c>
      <c r="F23" s="9" t="s">
        <v>29</v>
      </c>
    </row>
    <row r="24" spans="1:7" ht="17" thickBot="1" x14ac:dyDescent="0.25">
      <c r="B24" s="7" t="s">
        <v>36</v>
      </c>
      <c r="C24" s="7" t="s">
        <v>6</v>
      </c>
      <c r="D24" s="12">
        <v>10</v>
      </c>
      <c r="E24" s="12">
        <v>8</v>
      </c>
      <c r="F24" s="7" t="s">
        <v>29</v>
      </c>
    </row>
    <row r="27" spans="1:7" ht="17" thickBot="1" x14ac:dyDescent="0.25">
      <c r="A27" t="s">
        <v>11</v>
      </c>
    </row>
    <row r="28" spans="1:7" ht="17" thickBot="1" x14ac:dyDescent="0.25">
      <c r="B28" s="17" t="s">
        <v>24</v>
      </c>
      <c r="C28" s="17" t="s">
        <v>25</v>
      </c>
      <c r="D28" s="17" t="s">
        <v>43</v>
      </c>
      <c r="E28" s="17" t="s">
        <v>44</v>
      </c>
      <c r="F28" s="17" t="s">
        <v>45</v>
      </c>
      <c r="G28" s="17" t="s">
        <v>46</v>
      </c>
    </row>
    <row r="29" spans="1:7" x14ac:dyDescent="0.2">
      <c r="B29" s="9" t="s">
        <v>47</v>
      </c>
      <c r="C29" s="9" t="s">
        <v>54</v>
      </c>
      <c r="D29" s="11">
        <v>25851.190476190477</v>
      </c>
      <c r="E29" s="9" t="s">
        <v>48</v>
      </c>
      <c r="F29" s="9" t="s">
        <v>49</v>
      </c>
      <c r="G29" s="9">
        <v>148.80952380952294</v>
      </c>
    </row>
    <row r="30" spans="1:7" ht="17" thickBot="1" x14ac:dyDescent="0.25">
      <c r="B30" s="7" t="s">
        <v>37</v>
      </c>
      <c r="C30" s="7"/>
      <c r="D30" s="7"/>
      <c r="E30" s="7"/>
      <c r="F30" s="7"/>
      <c r="G3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FD9D-664E-FC4D-8D53-45B0A8455734}">
  <dimension ref="A1:H16"/>
  <sheetViews>
    <sheetView workbookViewId="0">
      <selection activeCell="H27" sqref="H27"/>
    </sheetView>
  </sheetViews>
  <sheetFormatPr baseColWidth="10" defaultRowHeight="16" x14ac:dyDescent="0.2"/>
  <cols>
    <col min="1" max="1" width="17.6640625" customWidth="1"/>
    <col min="2" max="4" width="12.6640625" bestFit="1" customWidth="1"/>
    <col min="5" max="5" width="11.6640625" bestFit="1" customWidth="1"/>
    <col min="6" max="6" width="28.5" customWidth="1"/>
    <col min="7" max="7" width="19.6640625" customWidth="1"/>
    <col min="8" max="8" width="13.5" customWidth="1"/>
  </cols>
  <sheetData>
    <row r="1" spans="1:8" x14ac:dyDescent="0.2">
      <c r="A1" s="4" t="s">
        <v>12</v>
      </c>
    </row>
    <row r="2" spans="1:8" x14ac:dyDescent="0.2">
      <c r="A2" t="s">
        <v>0</v>
      </c>
      <c r="B2">
        <v>1</v>
      </c>
      <c r="C2">
        <v>2</v>
      </c>
      <c r="D2">
        <v>3</v>
      </c>
      <c r="E2">
        <v>4</v>
      </c>
      <c r="G2" t="s">
        <v>9</v>
      </c>
    </row>
    <row r="3" spans="1:8" x14ac:dyDescent="0.2">
      <c r="A3" s="1" t="s">
        <v>2</v>
      </c>
      <c r="B3" s="3">
        <f>Parameter!B4*Question_d!B10</f>
        <v>7200</v>
      </c>
      <c r="C3" s="3">
        <f>Parameter!C4*Question_d!C10</f>
        <v>9800</v>
      </c>
      <c r="D3" s="3">
        <f>Parameter!D4*Question_d!D10</f>
        <v>3500</v>
      </c>
      <c r="E3" s="3">
        <f>Parameter!E4*Question_d!E10</f>
        <v>2000</v>
      </c>
      <c r="F3" t="str">
        <f ca="1">_xlfn.FORMULATEXT(E3)</f>
        <v>=Parameter!E4*Question_d!E10</v>
      </c>
      <c r="G3" s="3">
        <f>SUM(B3:E3)</f>
        <v>22500</v>
      </c>
    </row>
    <row r="4" spans="1:8" x14ac:dyDescent="0.2">
      <c r="A4" s="1" t="s">
        <v>3</v>
      </c>
      <c r="B4" s="3">
        <f>B11*Parameter!B5/2</f>
        <v>6944.4444444444443</v>
      </c>
      <c r="C4" s="3">
        <f>C11*Parameter!C5/2</f>
        <v>8928.5714285714294</v>
      </c>
      <c r="D4" s="3">
        <f>D11*Parameter!D5/2</f>
        <v>3428.5714285714284</v>
      </c>
      <c r="E4" s="3">
        <f>E11*Parameter!E5/2</f>
        <v>1875</v>
      </c>
      <c r="F4" t="str">
        <f t="shared" ref="F4:F5" ca="1" si="0">_xlfn.FORMULATEXT(E4)</f>
        <v>=E11*Parameter!E5/2</v>
      </c>
      <c r="G4" s="3">
        <f t="shared" ref="G4:G5" si="1">SUM(B4:E4)</f>
        <v>21176.5873015873</v>
      </c>
    </row>
    <row r="5" spans="1:8" x14ac:dyDescent="0.2">
      <c r="A5" s="1" t="s">
        <v>4</v>
      </c>
      <c r="B5" s="3">
        <f>Parameter!B3*Parameter!B6</f>
        <v>2500000</v>
      </c>
      <c r="C5" s="3">
        <f>Parameter!C3*Parameter!C6</f>
        <v>2500000</v>
      </c>
      <c r="D5" s="3">
        <f>Parameter!D3*Parameter!D6</f>
        <v>2400000</v>
      </c>
      <c r="E5" s="3">
        <f>Parameter!E3*Parameter!E6</f>
        <v>300000</v>
      </c>
      <c r="F5" t="str">
        <f t="shared" ca="1" si="0"/>
        <v>=Parameter!E3*Parameter!E6</v>
      </c>
      <c r="G5" s="3">
        <f t="shared" si="1"/>
        <v>7700000</v>
      </c>
    </row>
    <row r="6" spans="1:8" x14ac:dyDescent="0.2">
      <c r="F6" s="5" t="s">
        <v>10</v>
      </c>
      <c r="G6" s="18">
        <f>SUM(G3:G5)</f>
        <v>7743676.5873015877</v>
      </c>
      <c r="H6" t="str">
        <f ca="1">_xlfn.FORMULATEXT(G6)</f>
        <v>=SUM(G3:G5)</v>
      </c>
    </row>
    <row r="8" spans="1:8" x14ac:dyDescent="0.2">
      <c r="A8" s="6" t="s">
        <v>7</v>
      </c>
    </row>
    <row r="9" spans="1:8" x14ac:dyDescent="0.2">
      <c r="A9" t="s">
        <v>0</v>
      </c>
      <c r="B9">
        <v>1</v>
      </c>
      <c r="C9">
        <v>2</v>
      </c>
      <c r="D9">
        <v>3</v>
      </c>
      <c r="E9">
        <v>4</v>
      </c>
    </row>
    <row r="10" spans="1:8" x14ac:dyDescent="0.2">
      <c r="A10" t="s">
        <v>6</v>
      </c>
      <c r="B10" s="16">
        <v>18</v>
      </c>
      <c r="C10" s="16">
        <v>14</v>
      </c>
      <c r="D10" s="16">
        <v>35</v>
      </c>
      <c r="E10" s="16">
        <v>8</v>
      </c>
    </row>
    <row r="11" spans="1:8" x14ac:dyDescent="0.2">
      <c r="A11" t="s">
        <v>8</v>
      </c>
      <c r="B11">
        <f>Parameter!B3/Question_d!B10</f>
        <v>277.77777777777777</v>
      </c>
      <c r="C11">
        <f>Parameter!C3/Question_d!C10</f>
        <v>714.28571428571433</v>
      </c>
      <c r="D11">
        <f>Parameter!D3/Question_d!D10</f>
        <v>857.14285714285711</v>
      </c>
      <c r="E11">
        <f>Parameter!E3/Question_d!E10</f>
        <v>37.5</v>
      </c>
      <c r="F11" t="str">
        <f ca="1">_xlfn.FORMULATEXT(E11)</f>
        <v>=Parameter!E3/Question_d!E10</v>
      </c>
    </row>
    <row r="14" spans="1:8" x14ac:dyDescent="0.2">
      <c r="A14" s="4" t="s">
        <v>11</v>
      </c>
    </row>
    <row r="15" spans="1:8" x14ac:dyDescent="0.2">
      <c r="A15" t="s">
        <v>13</v>
      </c>
      <c r="B15">
        <f>B11*Parameter!B7</f>
        <v>3333.333333333333</v>
      </c>
      <c r="C15">
        <f>C11*Parameter!C7</f>
        <v>17857.142857142859</v>
      </c>
      <c r="D15">
        <f>D11*Parameter!D7</f>
        <v>4285.7142857142853</v>
      </c>
      <c r="E15">
        <f>E11*Parameter!E7</f>
        <v>375</v>
      </c>
      <c r="F15" t="str">
        <f ca="1">_xlfn.FORMULATEXT(E15)</f>
        <v>=E11*Parameter!E7</v>
      </c>
      <c r="G15" s="14"/>
    </row>
    <row r="16" spans="1:8" x14ac:dyDescent="0.2">
      <c r="E16" t="s">
        <v>9</v>
      </c>
      <c r="F16">
        <f>SUM(B15:E15)</f>
        <v>25851.190476190477</v>
      </c>
      <c r="G16" s="14" t="s">
        <v>41</v>
      </c>
      <c r="H16">
        <f>2*13000</f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</vt:lpstr>
      <vt:lpstr>Answer Report 1</vt:lpstr>
      <vt:lpstr>Question_a</vt:lpstr>
      <vt:lpstr>Answer Report 2</vt:lpstr>
      <vt:lpstr>Question_b</vt:lpstr>
      <vt:lpstr>Answer Report 3</vt:lpstr>
      <vt:lpstr>Question_c</vt:lpstr>
      <vt:lpstr>Answer Report 4</vt:lpstr>
      <vt:lpstr>Question_d</vt:lpstr>
      <vt:lpstr>Answer Report 5</vt:lpstr>
      <vt:lpstr>Question_e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2021-11-15T04:14:51Z</dcterms:created>
  <dcterms:modified xsi:type="dcterms:W3CDTF">2021-11-15T20:08:25Z</dcterms:modified>
</cp:coreProperties>
</file>