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59F5292B-604B-B745-94C0-2E531BE36826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Answer Report 1" sheetId="3" r:id="rId1"/>
    <sheet name="Population Report 1" sheetId="4" r:id="rId2"/>
    <sheet name="Volume" sheetId="1" r:id="rId3"/>
  </sheets>
  <definedNames>
    <definedName name="solver_adj" localSheetId="2" hidden="1">Volume!$M$17:$M$23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Volume!$M$17:$M$23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Volume!$M$26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hs1" localSheetId="2" hidden="1">"binary"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1" l="1"/>
  <c r="M25" i="1" s="1"/>
  <c r="B18" i="1"/>
  <c r="C18" i="1"/>
  <c r="D18" i="1"/>
  <c r="E18" i="1"/>
  <c r="F18" i="1"/>
  <c r="G18" i="1"/>
  <c r="H18" i="1"/>
  <c r="I18" i="1"/>
  <c r="J18" i="1"/>
  <c r="K18" i="1"/>
  <c r="L18" i="1"/>
  <c r="B19" i="1"/>
  <c r="C19" i="1"/>
  <c r="D19" i="1"/>
  <c r="E19" i="1"/>
  <c r="F19" i="1"/>
  <c r="G19" i="1"/>
  <c r="H19" i="1"/>
  <c r="I19" i="1"/>
  <c r="J19" i="1"/>
  <c r="K19" i="1"/>
  <c r="L19" i="1"/>
  <c r="B20" i="1"/>
  <c r="C20" i="1"/>
  <c r="D20" i="1"/>
  <c r="E20" i="1"/>
  <c r="F20" i="1"/>
  <c r="G20" i="1"/>
  <c r="H20" i="1"/>
  <c r="I20" i="1"/>
  <c r="J20" i="1"/>
  <c r="K20" i="1"/>
  <c r="L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F22" i="1"/>
  <c r="G22" i="1"/>
  <c r="H22" i="1"/>
  <c r="I22" i="1"/>
  <c r="J22" i="1"/>
  <c r="K22" i="1"/>
  <c r="L22" i="1"/>
  <c r="B23" i="1"/>
  <c r="C23" i="1"/>
  <c r="D23" i="1"/>
  <c r="E23" i="1"/>
  <c r="F23" i="1"/>
  <c r="G23" i="1"/>
  <c r="H23" i="1"/>
  <c r="I23" i="1"/>
  <c r="J23" i="1"/>
  <c r="K23" i="1"/>
  <c r="L23" i="1"/>
  <c r="C17" i="1"/>
  <c r="D17" i="1"/>
  <c r="E17" i="1"/>
  <c r="F17" i="1"/>
  <c r="G17" i="1"/>
  <c r="H17" i="1"/>
  <c r="I17" i="1"/>
  <c r="J17" i="1"/>
  <c r="K17" i="1"/>
  <c r="L17" i="1"/>
  <c r="B17" i="1"/>
  <c r="H24" i="1" l="1"/>
  <c r="H25" i="1" s="1"/>
  <c r="I24" i="1"/>
  <c r="I25" i="1" s="1"/>
  <c r="D24" i="1"/>
  <c r="D25" i="1" s="1"/>
  <c r="C24" i="1"/>
  <c r="C25" i="1" s="1"/>
  <c r="E24" i="1"/>
  <c r="E25" i="1" s="1"/>
  <c r="B24" i="1"/>
  <c r="B25" i="1" s="1"/>
  <c r="L24" i="1"/>
  <c r="L25" i="1" s="1"/>
  <c r="K24" i="1"/>
  <c r="K25" i="1" s="1"/>
  <c r="J24" i="1"/>
  <c r="J25" i="1" s="1"/>
  <c r="G24" i="1"/>
  <c r="G25" i="1" s="1"/>
  <c r="F24" i="1"/>
  <c r="F25" i="1" s="1"/>
  <c r="M26" i="1" l="1"/>
</calcChain>
</file>

<file path=xl/sharedStrings.xml><?xml version="1.0" encoding="utf-8"?>
<sst xmlns="http://schemas.openxmlformats.org/spreadsheetml/2006/main" count="139" uniqueCount="77">
  <si>
    <t>Center</t>
  </si>
  <si>
    <t>Volume</t>
  </si>
  <si>
    <t>Cost per Carton</t>
  </si>
  <si>
    <t>Atlanta</t>
  </si>
  <si>
    <t>Birmingham</t>
  </si>
  <si>
    <t>Columbia</t>
  </si>
  <si>
    <t>Jackson</t>
  </si>
  <si>
    <t>Jacksonville</t>
  </si>
  <si>
    <t>Louisville</t>
  </si>
  <si>
    <t>Memphis</t>
  </si>
  <si>
    <t>Miami</t>
  </si>
  <si>
    <t>Nashville</t>
  </si>
  <si>
    <t>New Orleans</t>
  </si>
  <si>
    <t>Orlando</t>
  </si>
  <si>
    <t>Atlanta (W)</t>
  </si>
  <si>
    <t>Birmingham (W)</t>
  </si>
  <si>
    <t>Columbia (W)</t>
  </si>
  <si>
    <t>Louisville(W)</t>
  </si>
  <si>
    <t>Memphis (W)</t>
  </si>
  <si>
    <t>Nashville (W)</t>
  </si>
  <si>
    <t>Orlando (W)</t>
  </si>
  <si>
    <t>Selected?</t>
  </si>
  <si>
    <t>Total W</t>
  </si>
  <si>
    <t xml:space="preserve">Min Unit Cost </t>
  </si>
  <si>
    <t xml:space="preserve">Min Total Cost </t>
  </si>
  <si>
    <t>Objective Function</t>
  </si>
  <si>
    <t>Microsoft Excel 16.55 Answer Report</t>
  </si>
  <si>
    <t>Worksheet: [9.5 Locating Warehouse.xlsx]Volume</t>
  </si>
  <si>
    <t>Report Created: 2021/11/22 12:36:22 AM</t>
  </si>
  <si>
    <t>Result: Solver cannot improve the current solution.  All constraints are satisfied.</t>
  </si>
  <si>
    <t>Solver Engine</t>
  </si>
  <si>
    <t>Engine: Evolutionary</t>
  </si>
  <si>
    <t>Solution Time: 42511.049 Seconds.</t>
  </si>
  <si>
    <t>Iterations: 0 Subproblems: 1132</t>
  </si>
  <si>
    <t>Solver Options</t>
  </si>
  <si>
    <t>Max Time Unlimited, Iterations Unlimited, Precision 0.000001, Use Automatic Scaling</t>
  </si>
  <si>
    <t>Convergence 0.0001, Population Size 100, Random Seed 0, Mutation Rate 0.075, Time w/o Improve 30 sec,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</si>
  <si>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</si>
  <si>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</si>
  <si>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</si>
  <si>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</si>
  <si>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</si>
  <si>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</si>
  <si>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</si>
  <si>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</si>
  <si>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</si>
  <si>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</si>
  <si>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$M$28</t>
  </si>
  <si>
    <t>Objective Function Selected?</t>
  </si>
  <si>
    <t>$M$19</t>
  </si>
  <si>
    <t>Atlanta Selected?</t>
  </si>
  <si>
    <t>$M$20</t>
  </si>
  <si>
    <t>Birmingham Selected?</t>
  </si>
  <si>
    <t>$M$21</t>
  </si>
  <si>
    <t>Columbia Selected?</t>
  </si>
  <si>
    <t>$M$22</t>
  </si>
  <si>
    <t>Louisville Selected?</t>
  </si>
  <si>
    <t>$M$23</t>
  </si>
  <si>
    <t>Memphis Selected?</t>
  </si>
  <si>
    <t>$M$24</t>
  </si>
  <si>
    <t>Nashville Selected?</t>
  </si>
  <si>
    <t>$M$25</t>
  </si>
  <si>
    <t>Orlando Selected?</t>
  </si>
  <si>
    <t>$M$19:$M$25=Binary</t>
  </si>
  <si>
    <t>Binary</t>
  </si>
  <si>
    <t>Microsoft Excel 16.55 Population Report</t>
  </si>
  <si>
    <t>Report Created: 2021/11/22 12:36:23 AM</t>
  </si>
  <si>
    <t>Best</t>
  </si>
  <si>
    <t>Value</t>
  </si>
  <si>
    <t>Mean</t>
  </si>
  <si>
    <t>Standard</t>
  </si>
  <si>
    <t>Deviation</t>
  </si>
  <si>
    <t>Maximum</t>
  </si>
  <si>
    <t>Minimum</t>
  </si>
  <si>
    <t>No.</t>
  </si>
  <si>
    <t>Demands</t>
  </si>
  <si>
    <t>Modified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</si>
</sst>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7" tint="0.39997558519241921"/>
        <bgColor rgb="FFCFE2F3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/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4" fillId="0" borderId="3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2EDF-C1B8-BF46-BE9C-531D057E94C6}">
  <dimension ref="A1:G32"/>
  <sheetViews>
    <sheetView showGridLines="0" workbookViewId="0"/>
  </sheetViews>
  <sheetFormatPr baseColWidth="10" defaultRowHeight="13" x14ac:dyDescent="0.15"/>
  <cols>
    <col min="1" max="1" width="2.33203125" customWidth="1"/>
    <col min="2" max="2" width="18.33203125" bestFit="1" customWidth="1"/>
    <col min="3" max="3" width="24.1640625" bestFit="1" customWidth="1"/>
    <col min="4" max="4" width="12.83203125" bestFit="1" customWidth="1"/>
    <col min="5" max="5" width="10.33203125" bestFit="1" customWidth="1"/>
    <col min="6" max="6" width="6.83203125" bestFit="1" customWidth="1"/>
  </cols>
  <sheetData>
    <row r="1" spans="1:5" x14ac:dyDescent="0.15">
      <c r="A1" s="5" t="s">
        <v>26</v>
      </c>
    </row>
    <row r="2" spans="1:5" x14ac:dyDescent="0.15">
      <c r="A2" s="5" t="s">
        <v>27</v>
      </c>
    </row>
    <row r="3" spans="1:5" x14ac:dyDescent="0.15">
      <c r="A3" s="5" t="s">
        <v>28</v>
      </c>
    </row>
    <row r="4" spans="1:5" x14ac:dyDescent="0.15">
      <c r="A4" s="5" t="s">
        <v>29</v>
      </c>
    </row>
    <row r="5" spans="1:5" x14ac:dyDescent="0.15">
      <c r="A5" s="5" t="s">
        <v>30</v>
      </c>
    </row>
    <row r="6" spans="1:5" x14ac:dyDescent="0.15">
      <c r="A6" s="5"/>
      <c r="B6" t="s">
        <v>31</v>
      </c>
    </row>
    <row r="7" spans="1:5" x14ac:dyDescent="0.15">
      <c r="A7" s="5"/>
      <c r="B7" t="s">
        <v>32</v>
      </c>
    </row>
    <row r="8" spans="1:5" x14ac:dyDescent="0.15">
      <c r="A8" s="5"/>
      <c r="B8" t="s">
        <v>33</v>
      </c>
    </row>
    <row r="9" spans="1:5" x14ac:dyDescent="0.15">
      <c r="A9" s="5" t="s">
        <v>34</v>
      </c>
    </row>
    <row r="10" spans="1:5" x14ac:dyDescent="0.15">
      <c r="B10" t="s">
        <v>35</v>
      </c>
    </row>
    <row r="11" spans="1:5" x14ac:dyDescent="0.15">
      <c r="B11" t="s">
        <v>36</v>
      </c>
    </row>
    <row r="12" spans="1:5" x14ac:dyDescent="0.15">
      <c r="B12" t="s">
        <v>37</v>
      </c>
    </row>
    <row r="14" spans="1:5" ht="14" thickBot="1" x14ac:dyDescent="0.2">
      <c r="A14" t="s">
        <v>38</v>
      </c>
    </row>
    <row r="15" spans="1:5" ht="14" thickBot="1" x14ac:dyDescent="0.2">
      <c r="B15" s="8" t="s">
        <v>39</v>
      </c>
      <c r="C15" s="8" t="s">
        <v>40</v>
      </c>
      <c r="D15" s="8" t="s">
        <v>41</v>
      </c>
      <c r="E15" s="8" t="s">
        <v>42</v>
      </c>
    </row>
    <row r="16" spans="1:5" ht="14" thickBot="1" x14ac:dyDescent="0.2">
      <c r="B16" s="7" t="s">
        <v>47</v>
      </c>
      <c r="C16" s="7" t="s">
        <v>48</v>
      </c>
      <c r="D16" s="10">
        <v>17678</v>
      </c>
      <c r="E16" s="10">
        <v>17678</v>
      </c>
    </row>
    <row r="19" spans="1:7" ht="14" thickBot="1" x14ac:dyDescent="0.2">
      <c r="A19" t="s">
        <v>43</v>
      </c>
    </row>
    <row r="20" spans="1:7" ht="14" thickBot="1" x14ac:dyDescent="0.2">
      <c r="B20" s="8" t="s">
        <v>39</v>
      </c>
      <c r="C20" s="8" t="s">
        <v>40</v>
      </c>
      <c r="D20" s="8" t="s">
        <v>41</v>
      </c>
      <c r="E20" s="8" t="s">
        <v>42</v>
      </c>
      <c r="F20" s="8" t="s">
        <v>44</v>
      </c>
    </row>
    <row r="21" spans="1:7" x14ac:dyDescent="0.15">
      <c r="B21" s="9" t="s">
        <v>49</v>
      </c>
      <c r="C21" s="9" t="s">
        <v>50</v>
      </c>
      <c r="D21" s="11">
        <v>0</v>
      </c>
      <c r="E21" s="11">
        <v>0</v>
      </c>
      <c r="F21" s="9" t="s">
        <v>64</v>
      </c>
    </row>
    <row r="22" spans="1:7" x14ac:dyDescent="0.15">
      <c r="B22" s="9" t="s">
        <v>51</v>
      </c>
      <c r="C22" s="9" t="s">
        <v>52</v>
      </c>
      <c r="D22" s="11">
        <v>1</v>
      </c>
      <c r="E22" s="11">
        <v>1</v>
      </c>
      <c r="F22" s="9" t="s">
        <v>64</v>
      </c>
    </row>
    <row r="23" spans="1:7" x14ac:dyDescent="0.15">
      <c r="B23" s="9" t="s">
        <v>53</v>
      </c>
      <c r="C23" s="9" t="s">
        <v>54</v>
      </c>
      <c r="D23" s="11">
        <v>0</v>
      </c>
      <c r="E23" s="11">
        <v>0</v>
      </c>
      <c r="F23" s="9" t="s">
        <v>64</v>
      </c>
    </row>
    <row r="24" spans="1:7" x14ac:dyDescent="0.15">
      <c r="B24" s="9" t="s">
        <v>55</v>
      </c>
      <c r="C24" s="9" t="s">
        <v>56</v>
      </c>
      <c r="D24" s="11">
        <v>0</v>
      </c>
      <c r="E24" s="11">
        <v>0</v>
      </c>
      <c r="F24" s="9" t="s">
        <v>64</v>
      </c>
    </row>
    <row r="25" spans="1:7" x14ac:dyDescent="0.15">
      <c r="B25" s="9" t="s">
        <v>57</v>
      </c>
      <c r="C25" s="9" t="s">
        <v>58</v>
      </c>
      <c r="D25" s="11">
        <v>0</v>
      </c>
      <c r="E25" s="11">
        <v>0</v>
      </c>
      <c r="F25" s="9" t="s">
        <v>64</v>
      </c>
    </row>
    <row r="26" spans="1:7" x14ac:dyDescent="0.15">
      <c r="B26" s="9" t="s">
        <v>59</v>
      </c>
      <c r="C26" s="9" t="s">
        <v>60</v>
      </c>
      <c r="D26" s="11">
        <v>0</v>
      </c>
      <c r="E26" s="11">
        <v>0</v>
      </c>
      <c r="F26" s="9" t="s">
        <v>64</v>
      </c>
    </row>
    <row r="27" spans="1:7" ht="14" thickBot="1" x14ac:dyDescent="0.2">
      <c r="B27" s="7" t="s">
        <v>61</v>
      </c>
      <c r="C27" s="7" t="s">
        <v>62</v>
      </c>
      <c r="D27" s="10">
        <v>1</v>
      </c>
      <c r="E27" s="10">
        <v>1</v>
      </c>
      <c r="F27" s="7" t="s">
        <v>64</v>
      </c>
    </row>
    <row r="30" spans="1:7" ht="14" thickBot="1" x14ac:dyDescent="0.2">
      <c r="A30" t="s">
        <v>45</v>
      </c>
    </row>
    <row r="31" spans="1:7" ht="14" thickBot="1" x14ac:dyDescent="0.2">
      <c r="B31" s="12" t="s">
        <v>46</v>
      </c>
      <c r="C31" s="12"/>
      <c r="D31" s="12"/>
      <c r="E31" s="12"/>
      <c r="F31" s="12"/>
      <c r="G31" s="12"/>
    </row>
    <row r="32" spans="1:7" ht="14" thickBot="1" x14ac:dyDescent="0.2">
      <c r="B32" s="7" t="s">
        <v>63</v>
      </c>
      <c r="C32" s="7"/>
      <c r="D32" s="7"/>
      <c r="E32" s="7"/>
      <c r="F32" s="7"/>
      <c r="G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3FA9-2049-5544-A154-C12504598178}">
  <dimension ref="A1:H18"/>
  <sheetViews>
    <sheetView showGridLines="0" workbookViewId="0">
      <selection sqref="A1:A3"/>
    </sheetView>
  </sheetViews>
  <sheetFormatPr baseColWidth="10" defaultRowHeight="13" x14ac:dyDescent="0.15"/>
  <cols>
    <col min="1" max="1" width="2.33203125" customWidth="1"/>
    <col min="2" max="2" width="6.5" bestFit="1" customWidth="1"/>
    <col min="3" max="3" width="18.6640625" bestFit="1" customWidth="1"/>
    <col min="4" max="4" width="5.83203125" bestFit="1" customWidth="1"/>
    <col min="5" max="6" width="12.1640625" bestFit="1" customWidth="1"/>
    <col min="7" max="7" width="9" bestFit="1" customWidth="1"/>
    <col min="8" max="8" width="8.5" bestFit="1" customWidth="1"/>
  </cols>
  <sheetData>
    <row r="1" spans="1:8" x14ac:dyDescent="0.15">
      <c r="A1" s="5" t="s">
        <v>65</v>
      </c>
    </row>
    <row r="2" spans="1:8" x14ac:dyDescent="0.15">
      <c r="A2" s="5" t="s">
        <v>27</v>
      </c>
    </row>
    <row r="3" spans="1:8" x14ac:dyDescent="0.15">
      <c r="A3" s="5" t="s">
        <v>66</v>
      </c>
    </row>
    <row r="6" spans="1:8" ht="14" thickBot="1" x14ac:dyDescent="0.2">
      <c r="A6" t="s">
        <v>43</v>
      </c>
    </row>
    <row r="7" spans="1:8" x14ac:dyDescent="0.15">
      <c r="B7" s="13"/>
      <c r="C7" s="13"/>
      <c r="D7" s="13" t="s">
        <v>67</v>
      </c>
      <c r="E7" s="13" t="s">
        <v>69</v>
      </c>
      <c r="F7" s="13" t="s">
        <v>70</v>
      </c>
      <c r="G7" s="13" t="s">
        <v>72</v>
      </c>
      <c r="H7" s="13" t="s">
        <v>73</v>
      </c>
    </row>
    <row r="8" spans="1:8" ht="14" thickBot="1" x14ac:dyDescent="0.2">
      <c r="B8" s="14" t="s">
        <v>39</v>
      </c>
      <c r="C8" s="14" t="s">
        <v>40</v>
      </c>
      <c r="D8" s="14" t="s">
        <v>68</v>
      </c>
      <c r="E8" s="14" t="s">
        <v>68</v>
      </c>
      <c r="F8" s="14" t="s">
        <v>71</v>
      </c>
      <c r="G8" s="14" t="s">
        <v>68</v>
      </c>
      <c r="H8" s="14" t="s">
        <v>68</v>
      </c>
    </row>
    <row r="9" spans="1:8" x14ac:dyDescent="0.15">
      <c r="B9" s="9" t="s">
        <v>49</v>
      </c>
      <c r="C9" s="9" t="s">
        <v>50</v>
      </c>
      <c r="D9" s="11">
        <v>0</v>
      </c>
      <c r="E9" s="11">
        <v>0.41891891891891891</v>
      </c>
      <c r="F9" s="9">
        <v>0.49674989591264751</v>
      </c>
      <c r="G9" s="9">
        <v>1</v>
      </c>
      <c r="H9" s="9">
        <v>0</v>
      </c>
    </row>
    <row r="10" spans="1:8" x14ac:dyDescent="0.15">
      <c r="B10" s="9" t="s">
        <v>51</v>
      </c>
      <c r="C10" s="9" t="s">
        <v>52</v>
      </c>
      <c r="D10" s="11">
        <v>1</v>
      </c>
      <c r="E10" s="11">
        <v>0.47297297297297297</v>
      </c>
      <c r="F10" s="9">
        <v>0.50267702457975483</v>
      </c>
      <c r="G10" s="9">
        <v>1</v>
      </c>
      <c r="H10" s="9">
        <v>0</v>
      </c>
    </row>
    <row r="11" spans="1:8" x14ac:dyDescent="0.15">
      <c r="B11" s="9" t="s">
        <v>53</v>
      </c>
      <c r="C11" s="9" t="s">
        <v>54</v>
      </c>
      <c r="D11" s="11">
        <v>0</v>
      </c>
      <c r="E11" s="11">
        <v>0.32432432432432434</v>
      </c>
      <c r="F11" s="9">
        <v>0.47131724789927359</v>
      </c>
      <c r="G11" s="9">
        <v>1</v>
      </c>
      <c r="H11" s="9">
        <v>0</v>
      </c>
    </row>
    <row r="12" spans="1:8" x14ac:dyDescent="0.15">
      <c r="B12" s="9" t="s">
        <v>55</v>
      </c>
      <c r="C12" s="9" t="s">
        <v>56</v>
      </c>
      <c r="D12" s="11">
        <v>0</v>
      </c>
      <c r="E12" s="11">
        <v>0.3108108108108108</v>
      </c>
      <c r="F12" s="9">
        <v>0.4659847629843491</v>
      </c>
      <c r="G12" s="9">
        <v>1</v>
      </c>
      <c r="H12" s="9">
        <v>0</v>
      </c>
    </row>
    <row r="13" spans="1:8" x14ac:dyDescent="0.15">
      <c r="B13" s="9" t="s">
        <v>57</v>
      </c>
      <c r="C13" s="9" t="s">
        <v>58</v>
      </c>
      <c r="D13" s="11">
        <v>0</v>
      </c>
      <c r="E13" s="11">
        <v>0.40540540540540543</v>
      </c>
      <c r="F13" s="9">
        <v>0.4943216998919629</v>
      </c>
      <c r="G13" s="9">
        <v>1</v>
      </c>
      <c r="H13" s="9">
        <v>0</v>
      </c>
    </row>
    <row r="14" spans="1:8" x14ac:dyDescent="0.15">
      <c r="B14" s="9" t="s">
        <v>59</v>
      </c>
      <c r="C14" s="9" t="s">
        <v>60</v>
      </c>
      <c r="D14" s="11">
        <v>0</v>
      </c>
      <c r="E14" s="11">
        <v>0.44594594594594594</v>
      </c>
      <c r="F14" s="9">
        <v>0.5004625775806637</v>
      </c>
      <c r="G14" s="9">
        <v>1</v>
      </c>
      <c r="H14" s="9">
        <v>0</v>
      </c>
    </row>
    <row r="15" spans="1:8" ht="14" thickBot="1" x14ac:dyDescent="0.2">
      <c r="B15" s="7" t="s">
        <v>61</v>
      </c>
      <c r="C15" s="7" t="s">
        <v>62</v>
      </c>
      <c r="D15" s="10">
        <v>1</v>
      </c>
      <c r="E15" s="10">
        <v>0.56756756756756754</v>
      </c>
      <c r="F15" s="7">
        <v>0.49879529062274336</v>
      </c>
      <c r="G15" s="7">
        <v>1</v>
      </c>
      <c r="H15" s="7">
        <v>0</v>
      </c>
    </row>
    <row r="17" spans="1:2" x14ac:dyDescent="0.15">
      <c r="A17" t="s">
        <v>45</v>
      </c>
    </row>
    <row r="18" spans="1:2" x14ac:dyDescent="0.15">
      <c r="B1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"/>
  <sheetViews>
    <sheetView tabSelected="1" workbookViewId="0">
      <selection activeCell="K41" sqref="K41"/>
    </sheetView>
  </sheetViews>
  <sheetFormatPr baseColWidth="10" defaultColWidth="14.5" defaultRowHeight="15.75" customHeight="1" x14ac:dyDescent="0.15"/>
  <cols>
    <col min="12" max="12" width="16.5" customWidth="1"/>
  </cols>
  <sheetData>
    <row r="1" spans="1:13" ht="15.75" customHeight="1" x14ac:dyDescent="0.15">
      <c r="A1" s="5" t="s">
        <v>75</v>
      </c>
    </row>
    <row r="2" spans="1:13" ht="15.75" customHeight="1" x14ac:dyDescent="0.15">
      <c r="A2" t="s">
        <v>74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3" ht="15.75" customHeight="1" x14ac:dyDescent="0.15">
      <c r="A3" s="1" t="s">
        <v>0</v>
      </c>
      <c r="B3" s="1" t="s">
        <v>14</v>
      </c>
      <c r="C3" s="1" t="s">
        <v>15</v>
      </c>
      <c r="D3" s="1" t="s">
        <v>16</v>
      </c>
      <c r="E3" s="1" t="s">
        <v>6</v>
      </c>
      <c r="F3" s="1" t="s">
        <v>7</v>
      </c>
      <c r="G3" s="1" t="s">
        <v>17</v>
      </c>
      <c r="H3" s="1" t="s">
        <v>18</v>
      </c>
      <c r="I3" s="1" t="s">
        <v>10</v>
      </c>
      <c r="J3" s="1" t="s">
        <v>19</v>
      </c>
      <c r="K3" s="1" t="s">
        <v>12</v>
      </c>
      <c r="L3" s="1" t="s">
        <v>20</v>
      </c>
    </row>
    <row r="4" spans="1:13" ht="15.75" customHeight="1" x14ac:dyDescent="0.15">
      <c r="A4" s="1" t="s">
        <v>1</v>
      </c>
      <c r="B4" s="1">
        <v>5000</v>
      </c>
      <c r="C4" s="1">
        <v>3000</v>
      </c>
      <c r="D4" s="1">
        <v>1400</v>
      </c>
      <c r="E4" s="1">
        <v>2200</v>
      </c>
      <c r="F4" s="1">
        <v>8800</v>
      </c>
      <c r="G4" s="1">
        <v>3000</v>
      </c>
      <c r="H4" s="1">
        <v>7800</v>
      </c>
      <c r="I4" s="1">
        <v>4400</v>
      </c>
      <c r="J4" s="1">
        <v>6800</v>
      </c>
      <c r="K4" s="1">
        <v>5800</v>
      </c>
      <c r="L4" s="1">
        <v>2200</v>
      </c>
    </row>
    <row r="5" spans="1:13" ht="15.75" customHeight="1" x14ac:dyDescent="0.15">
      <c r="A5" s="1"/>
      <c r="B5" s="1"/>
    </row>
    <row r="6" spans="1:13" ht="15.75" customHeight="1" x14ac:dyDescent="0.15">
      <c r="A6" s="3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3" ht="15.75" customHeight="1" x14ac:dyDescent="0.15">
      <c r="A7" s="2" t="s">
        <v>3</v>
      </c>
      <c r="B7" s="1">
        <v>0</v>
      </c>
      <c r="C7" s="1">
        <v>0.15</v>
      </c>
      <c r="D7" s="1">
        <v>0.21</v>
      </c>
      <c r="E7" s="1">
        <v>0.4</v>
      </c>
      <c r="F7" s="1">
        <v>0.31</v>
      </c>
      <c r="G7" s="1">
        <v>0.42</v>
      </c>
      <c r="H7" s="1">
        <v>0.38</v>
      </c>
      <c r="I7" s="1">
        <v>0.66</v>
      </c>
      <c r="J7" s="1">
        <v>0.25</v>
      </c>
      <c r="K7" s="1">
        <v>0.48</v>
      </c>
      <c r="L7" s="1">
        <v>0.43</v>
      </c>
    </row>
    <row r="8" spans="1:13" ht="15.75" customHeight="1" x14ac:dyDescent="0.15">
      <c r="A8" s="2" t="s">
        <v>4</v>
      </c>
      <c r="B8" s="1">
        <v>0.15</v>
      </c>
      <c r="C8" s="1">
        <v>0</v>
      </c>
      <c r="D8" s="1">
        <v>0.36</v>
      </c>
      <c r="E8" s="1">
        <v>0.25</v>
      </c>
      <c r="F8" s="1">
        <v>0.46</v>
      </c>
      <c r="G8" s="1">
        <v>0.36</v>
      </c>
      <c r="H8" s="1">
        <v>0.26</v>
      </c>
      <c r="I8" s="1">
        <v>0.75</v>
      </c>
      <c r="J8" s="1">
        <v>0.19</v>
      </c>
      <c r="K8" s="1">
        <v>0.35</v>
      </c>
      <c r="L8" s="1">
        <v>0.55000000000000004</v>
      </c>
    </row>
    <row r="9" spans="1:13" ht="15.75" customHeight="1" x14ac:dyDescent="0.15">
      <c r="A9" s="2" t="s">
        <v>5</v>
      </c>
      <c r="B9" s="1">
        <v>0.21</v>
      </c>
      <c r="C9" s="1">
        <v>0.36</v>
      </c>
      <c r="D9" s="1">
        <v>0</v>
      </c>
      <c r="E9" s="1">
        <v>0.6</v>
      </c>
      <c r="F9" s="1">
        <v>0.3</v>
      </c>
      <c r="G9" s="1">
        <v>0.5</v>
      </c>
      <c r="H9" s="1">
        <v>0.62</v>
      </c>
      <c r="I9" s="1">
        <v>0.64</v>
      </c>
      <c r="J9" s="1">
        <v>0.44</v>
      </c>
      <c r="K9" s="1">
        <v>0.69</v>
      </c>
      <c r="L9" s="1">
        <v>0.44</v>
      </c>
    </row>
    <row r="10" spans="1:13" ht="15.75" customHeight="1" x14ac:dyDescent="0.15">
      <c r="A10" s="2" t="s">
        <v>8</v>
      </c>
      <c r="B10" s="1">
        <v>0.42</v>
      </c>
      <c r="C10" s="1">
        <v>0.36</v>
      </c>
      <c r="D10" s="1">
        <v>0.5</v>
      </c>
      <c r="E10" s="1">
        <v>0.59</v>
      </c>
      <c r="F10" s="1">
        <v>0.73</v>
      </c>
      <c r="G10" s="1">
        <v>0</v>
      </c>
      <c r="H10" s="1">
        <v>0.38</v>
      </c>
      <c r="I10" s="1">
        <v>1.0900000000000001</v>
      </c>
      <c r="J10" s="1">
        <v>0.17</v>
      </c>
      <c r="K10" s="1">
        <v>0.7</v>
      </c>
      <c r="L10" s="1">
        <v>0.86</v>
      </c>
    </row>
    <row r="11" spans="1:13" ht="15.75" customHeight="1" x14ac:dyDescent="0.15">
      <c r="A11" s="2" t="s">
        <v>9</v>
      </c>
      <c r="B11" s="1">
        <v>0.38</v>
      </c>
      <c r="C11" s="1">
        <v>0.26</v>
      </c>
      <c r="D11" s="1">
        <v>0.62</v>
      </c>
      <c r="E11" s="1">
        <v>0.21</v>
      </c>
      <c r="F11" s="1">
        <v>0.69</v>
      </c>
      <c r="G11" s="1">
        <v>0.38</v>
      </c>
      <c r="H11" s="1">
        <v>0</v>
      </c>
      <c r="I11" s="1">
        <v>1</v>
      </c>
      <c r="J11" s="1">
        <v>0.21</v>
      </c>
      <c r="K11" s="1">
        <v>0.41</v>
      </c>
      <c r="L11" s="1">
        <v>0.78</v>
      </c>
    </row>
    <row r="12" spans="1:13" ht="15.75" customHeight="1" x14ac:dyDescent="0.15">
      <c r="A12" s="2" t="s">
        <v>11</v>
      </c>
      <c r="B12" s="1">
        <v>0.25</v>
      </c>
      <c r="C12" s="1">
        <v>0.19</v>
      </c>
      <c r="D12" s="1">
        <v>0.44</v>
      </c>
      <c r="E12" s="1">
        <v>0.41</v>
      </c>
      <c r="F12" s="1">
        <v>0.56000000000000005</v>
      </c>
      <c r="G12" s="1">
        <v>0.17</v>
      </c>
      <c r="H12" s="1">
        <v>0.21</v>
      </c>
      <c r="I12" s="1">
        <v>0.91</v>
      </c>
      <c r="J12" s="1">
        <v>0</v>
      </c>
      <c r="K12" s="1">
        <v>0.53</v>
      </c>
      <c r="L12" s="1">
        <v>0.69</v>
      </c>
    </row>
    <row r="13" spans="1:13" ht="15.75" customHeight="1" x14ac:dyDescent="0.15">
      <c r="A13" s="2" t="s">
        <v>13</v>
      </c>
      <c r="B13" s="1">
        <v>0.43</v>
      </c>
      <c r="C13" s="1">
        <v>0.55000000000000004</v>
      </c>
      <c r="D13" s="1">
        <v>0.44</v>
      </c>
      <c r="E13" s="1">
        <v>0.7</v>
      </c>
      <c r="F13" s="1">
        <v>0.14000000000000001</v>
      </c>
      <c r="G13" s="1">
        <v>0.86</v>
      </c>
      <c r="H13" s="1">
        <v>0.78</v>
      </c>
      <c r="I13" s="1">
        <v>0.23</v>
      </c>
      <c r="J13" s="1">
        <v>0.69</v>
      </c>
      <c r="K13" s="1">
        <v>0.65</v>
      </c>
      <c r="L13" s="1">
        <v>0</v>
      </c>
    </row>
    <row r="15" spans="1:13" ht="15.75" customHeight="1" x14ac:dyDescent="0.15">
      <c r="A15" s="15" t="s">
        <v>76</v>
      </c>
    </row>
    <row r="16" spans="1:13" ht="15.75" customHeight="1" x14ac:dyDescent="0.15">
      <c r="A16" s="1"/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3" t="s">
        <v>21</v>
      </c>
    </row>
    <row r="17" spans="1:14" ht="15.75" customHeight="1" x14ac:dyDescent="0.15">
      <c r="A17" s="2" t="s">
        <v>3</v>
      </c>
      <c r="B17" s="1">
        <f t="shared" ref="B17:L17" si="0">IF($M17=1,B7,2)</f>
        <v>2</v>
      </c>
      <c r="C17" s="1">
        <f t="shared" si="0"/>
        <v>2</v>
      </c>
      <c r="D17" s="1">
        <f t="shared" si="0"/>
        <v>2</v>
      </c>
      <c r="E17" s="1">
        <f t="shared" si="0"/>
        <v>2</v>
      </c>
      <c r="F17" s="1">
        <f t="shared" si="0"/>
        <v>2</v>
      </c>
      <c r="G17" s="1">
        <f t="shared" si="0"/>
        <v>2</v>
      </c>
      <c r="H17" s="1">
        <f t="shared" si="0"/>
        <v>2</v>
      </c>
      <c r="I17" s="1">
        <f t="shared" si="0"/>
        <v>2</v>
      </c>
      <c r="J17" s="1">
        <f t="shared" si="0"/>
        <v>2</v>
      </c>
      <c r="K17" s="1">
        <f t="shared" si="0"/>
        <v>2</v>
      </c>
      <c r="L17" s="1">
        <f t="shared" si="0"/>
        <v>2</v>
      </c>
      <c r="M17" s="4">
        <v>0</v>
      </c>
    </row>
    <row r="18" spans="1:14" ht="15.75" customHeight="1" x14ac:dyDescent="0.15">
      <c r="A18" s="2" t="s">
        <v>4</v>
      </c>
      <c r="B18" s="1">
        <f t="shared" ref="B18:L18" si="1">IF($M18=1,B8,2)</f>
        <v>0.15</v>
      </c>
      <c r="C18" s="1">
        <f t="shared" si="1"/>
        <v>0</v>
      </c>
      <c r="D18" s="1">
        <f t="shared" si="1"/>
        <v>0.36</v>
      </c>
      <c r="E18" s="1">
        <f t="shared" si="1"/>
        <v>0.25</v>
      </c>
      <c r="F18" s="1">
        <f t="shared" si="1"/>
        <v>0.46</v>
      </c>
      <c r="G18" s="1">
        <f t="shared" si="1"/>
        <v>0.36</v>
      </c>
      <c r="H18" s="1">
        <f t="shared" si="1"/>
        <v>0.26</v>
      </c>
      <c r="I18" s="1">
        <f t="shared" si="1"/>
        <v>0.75</v>
      </c>
      <c r="J18" s="1">
        <f t="shared" si="1"/>
        <v>0.19</v>
      </c>
      <c r="K18" s="1">
        <f t="shared" si="1"/>
        <v>0.35</v>
      </c>
      <c r="L18" s="1">
        <f t="shared" si="1"/>
        <v>0.55000000000000004</v>
      </c>
      <c r="M18" s="4">
        <v>1</v>
      </c>
    </row>
    <row r="19" spans="1:14" ht="15.75" customHeight="1" x14ac:dyDescent="0.15">
      <c r="A19" s="2" t="s">
        <v>5</v>
      </c>
      <c r="B19" s="1">
        <f t="shared" ref="B19:L19" si="2">IF($M19=1,B9,2)</f>
        <v>2</v>
      </c>
      <c r="C19" s="1">
        <f t="shared" si="2"/>
        <v>2</v>
      </c>
      <c r="D19" s="1">
        <f t="shared" si="2"/>
        <v>2</v>
      </c>
      <c r="E19" s="1">
        <f t="shared" si="2"/>
        <v>2</v>
      </c>
      <c r="F19" s="1">
        <f t="shared" si="2"/>
        <v>2</v>
      </c>
      <c r="G19" s="1">
        <f t="shared" si="2"/>
        <v>2</v>
      </c>
      <c r="H19" s="1">
        <f t="shared" si="2"/>
        <v>2</v>
      </c>
      <c r="I19" s="1">
        <f t="shared" si="2"/>
        <v>2</v>
      </c>
      <c r="J19" s="1">
        <f t="shared" si="2"/>
        <v>2</v>
      </c>
      <c r="K19" s="1">
        <f t="shared" si="2"/>
        <v>2</v>
      </c>
      <c r="L19" s="1">
        <f t="shared" si="2"/>
        <v>2</v>
      </c>
      <c r="M19" s="4">
        <v>0</v>
      </c>
    </row>
    <row r="20" spans="1:14" ht="15.75" customHeight="1" x14ac:dyDescent="0.15">
      <c r="A20" s="2" t="s">
        <v>8</v>
      </c>
      <c r="B20" s="1">
        <f t="shared" ref="B20:L20" si="3">IF($M20=1,B10,2)</f>
        <v>2</v>
      </c>
      <c r="C20" s="1">
        <f t="shared" si="3"/>
        <v>2</v>
      </c>
      <c r="D20" s="1">
        <f t="shared" si="3"/>
        <v>2</v>
      </c>
      <c r="E20" s="1">
        <f t="shared" si="3"/>
        <v>2</v>
      </c>
      <c r="F20" s="1">
        <f t="shared" si="3"/>
        <v>2</v>
      </c>
      <c r="G20" s="1">
        <f t="shared" si="3"/>
        <v>2</v>
      </c>
      <c r="H20" s="1">
        <f t="shared" si="3"/>
        <v>2</v>
      </c>
      <c r="I20" s="1">
        <f t="shared" si="3"/>
        <v>2</v>
      </c>
      <c r="J20" s="1">
        <f t="shared" si="3"/>
        <v>2</v>
      </c>
      <c r="K20" s="1">
        <f t="shared" si="3"/>
        <v>2</v>
      </c>
      <c r="L20" s="1">
        <f t="shared" si="3"/>
        <v>2</v>
      </c>
      <c r="M20" s="4">
        <v>0</v>
      </c>
    </row>
    <row r="21" spans="1:14" ht="15.75" customHeight="1" x14ac:dyDescent="0.15">
      <c r="A21" s="2" t="s">
        <v>9</v>
      </c>
      <c r="B21" s="1">
        <f t="shared" ref="B21:L21" si="4">IF($M21=1,B11,2)</f>
        <v>2</v>
      </c>
      <c r="C21" s="1">
        <f t="shared" si="4"/>
        <v>2</v>
      </c>
      <c r="D21" s="1">
        <f t="shared" si="4"/>
        <v>2</v>
      </c>
      <c r="E21" s="1">
        <f t="shared" si="4"/>
        <v>2</v>
      </c>
      <c r="F21" s="1">
        <f t="shared" si="4"/>
        <v>2</v>
      </c>
      <c r="G21" s="1">
        <f t="shared" si="4"/>
        <v>2</v>
      </c>
      <c r="H21" s="1">
        <f t="shared" si="4"/>
        <v>2</v>
      </c>
      <c r="I21" s="1">
        <f t="shared" si="4"/>
        <v>2</v>
      </c>
      <c r="J21" s="1">
        <f t="shared" si="4"/>
        <v>2</v>
      </c>
      <c r="K21" s="1">
        <f t="shared" si="4"/>
        <v>2</v>
      </c>
      <c r="L21" s="1">
        <f t="shared" si="4"/>
        <v>2</v>
      </c>
      <c r="M21" s="4">
        <v>0</v>
      </c>
    </row>
    <row r="22" spans="1:14" ht="15.75" customHeight="1" x14ac:dyDescent="0.15">
      <c r="A22" s="2" t="s">
        <v>11</v>
      </c>
      <c r="B22" s="1">
        <f t="shared" ref="B22:L22" si="5">IF($M22=1,B12,2)</f>
        <v>2</v>
      </c>
      <c r="C22" s="1">
        <f t="shared" si="5"/>
        <v>2</v>
      </c>
      <c r="D22" s="1">
        <f t="shared" si="5"/>
        <v>2</v>
      </c>
      <c r="E22" s="1">
        <f t="shared" si="5"/>
        <v>2</v>
      </c>
      <c r="F22" s="1">
        <f t="shared" si="5"/>
        <v>2</v>
      </c>
      <c r="G22" s="1">
        <f t="shared" si="5"/>
        <v>2</v>
      </c>
      <c r="H22" s="1">
        <f t="shared" si="5"/>
        <v>2</v>
      </c>
      <c r="I22" s="1">
        <f t="shared" si="5"/>
        <v>2</v>
      </c>
      <c r="J22" s="1">
        <f t="shared" si="5"/>
        <v>2</v>
      </c>
      <c r="K22" s="1">
        <f t="shared" si="5"/>
        <v>2</v>
      </c>
      <c r="L22" s="1">
        <f t="shared" si="5"/>
        <v>2</v>
      </c>
      <c r="M22" s="4">
        <v>0</v>
      </c>
    </row>
    <row r="23" spans="1:14" ht="15.75" customHeight="1" x14ac:dyDescent="0.15">
      <c r="A23" s="2" t="s">
        <v>13</v>
      </c>
      <c r="B23" s="1">
        <f t="shared" ref="B23:L23" si="6">IF($M23=1,B13,2)</f>
        <v>0.43</v>
      </c>
      <c r="C23" s="1">
        <f t="shared" si="6"/>
        <v>0.55000000000000004</v>
      </c>
      <c r="D23" s="1">
        <f t="shared" si="6"/>
        <v>0.44</v>
      </c>
      <c r="E23" s="1">
        <f t="shared" si="6"/>
        <v>0.7</v>
      </c>
      <c r="F23" s="1">
        <f t="shared" si="6"/>
        <v>0.14000000000000001</v>
      </c>
      <c r="G23" s="1">
        <f t="shared" si="6"/>
        <v>0.86</v>
      </c>
      <c r="H23" s="1">
        <f t="shared" si="6"/>
        <v>0.78</v>
      </c>
      <c r="I23" s="1">
        <f t="shared" si="6"/>
        <v>0.23</v>
      </c>
      <c r="J23" s="1">
        <f t="shared" si="6"/>
        <v>0.69</v>
      </c>
      <c r="K23" s="1">
        <f t="shared" si="6"/>
        <v>0.65</v>
      </c>
      <c r="L23" s="1">
        <f t="shared" si="6"/>
        <v>0</v>
      </c>
      <c r="M23" s="4">
        <v>1</v>
      </c>
    </row>
    <row r="24" spans="1:14" ht="15.75" customHeight="1" x14ac:dyDescent="0.15">
      <c r="A24" s="5" t="s">
        <v>23</v>
      </c>
      <c r="B24" s="1">
        <f>MIN(B17:B23)</f>
        <v>0.15</v>
      </c>
      <c r="C24" s="1">
        <f t="shared" ref="C24:L24" si="7">MIN(C17:C23)</f>
        <v>0</v>
      </c>
      <c r="D24" s="1">
        <f t="shared" si="7"/>
        <v>0.36</v>
      </c>
      <c r="E24" s="1">
        <f t="shared" si="7"/>
        <v>0.25</v>
      </c>
      <c r="F24" s="1">
        <f t="shared" si="7"/>
        <v>0.14000000000000001</v>
      </c>
      <c r="G24" s="1">
        <f t="shared" si="7"/>
        <v>0.36</v>
      </c>
      <c r="H24" s="1">
        <f t="shared" si="7"/>
        <v>0.26</v>
      </c>
      <c r="I24" s="1">
        <f t="shared" si="7"/>
        <v>0.23</v>
      </c>
      <c r="J24" s="1">
        <f t="shared" si="7"/>
        <v>0.19</v>
      </c>
      <c r="K24" s="1">
        <f t="shared" si="7"/>
        <v>0.35</v>
      </c>
      <c r="L24" s="1">
        <f t="shared" si="7"/>
        <v>0</v>
      </c>
      <c r="M24">
        <f>SUM(M17:M23)</f>
        <v>2</v>
      </c>
      <c r="N24" s="5" t="s">
        <v>22</v>
      </c>
    </row>
    <row r="25" spans="1:14" ht="15.75" customHeight="1" x14ac:dyDescent="0.15">
      <c r="A25" s="5" t="s">
        <v>24</v>
      </c>
      <c r="B25" s="1">
        <f>B24*B4</f>
        <v>750</v>
      </c>
      <c r="C25" s="1">
        <f>C24*C4</f>
        <v>0</v>
      </c>
      <c r="D25" s="1">
        <f>D24*D4</f>
        <v>504</v>
      </c>
      <c r="E25" s="1">
        <f>E24*E4</f>
        <v>550</v>
      </c>
      <c r="F25" s="1">
        <f>F24*F4</f>
        <v>1232.0000000000002</v>
      </c>
      <c r="G25" s="1">
        <f>G24*G4</f>
        <v>1080</v>
      </c>
      <c r="H25" s="1">
        <f>H24*H4</f>
        <v>2028</v>
      </c>
      <c r="I25" s="1">
        <f>I24*I4</f>
        <v>1012</v>
      </c>
      <c r="J25" s="1">
        <f>J24*J4</f>
        <v>1292</v>
      </c>
      <c r="K25" s="1">
        <f>K24*K4</f>
        <v>2029.9999999999998</v>
      </c>
      <c r="L25" s="1">
        <f>L24*L4</f>
        <v>0</v>
      </c>
      <c r="M25" s="1">
        <f>3600*M24</f>
        <v>7200</v>
      </c>
    </row>
    <row r="26" spans="1:14" ht="15.75" customHeight="1" x14ac:dyDescent="0.15">
      <c r="L26" s="5" t="s">
        <v>25</v>
      </c>
      <c r="M26" s="6">
        <f>SUM(B25:M25)</f>
        <v>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Population Report 1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2021-11-22T21:38:34Z</dcterms:modified>
</cp:coreProperties>
</file>