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精算建模\Hw4\Question 23\"/>
    </mc:Choice>
  </mc:AlternateContent>
  <xr:revisionPtr revIDLastSave="0" documentId="13_ncr:1_{497ADF53-DEED-4860-9899-6748CFE57BF1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Question 23" sheetId="1" r:id="rId1"/>
  </sheets>
  <definedNames>
    <definedName name="EPV_hat">'Question 23'!$B$8</definedName>
    <definedName name="K">'Question 23'!$B$10</definedName>
    <definedName name="mu">'Question 23'!$B$7</definedName>
    <definedName name="mu_">'Question 23'!$B$7</definedName>
    <definedName name="VHM_hat">'Question 23'!$B$9</definedName>
    <definedName name="Z">'Question 23'!$B$11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B11" i="1"/>
  <c r="B10" i="1"/>
  <c r="B9" i="1"/>
  <c r="B8" i="1"/>
  <c r="B7" i="1"/>
  <c r="I3" i="1"/>
  <c r="I4" i="1"/>
  <c r="I5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<sst xmlns="http://schemas.openxmlformats.org/spreadsheetml/2006/main" count="8" uniqueCount="8">
  <si>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</si>
  <si>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</si>
  <si>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</si>
  <si>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</si>
  <si>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 xml:space="preserve">               Year
 Region</t>
    <phoneticPr fontId="1" type="noConversion"/>
  </si>
  <si>
    <t>K</t>
    <phoneticPr fontId="1" type="noConversion"/>
  </si>
  <si>
    <t>Z</t>
    <phoneticPr fontId="1" type="noConversion"/>
  </si>
  <si>
    <t>未来预期纯保费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</si>
</sst>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8" formatCode="0.000_);[Red]\(0.000\)"/>
    <numFmt numFmtId="179" formatCode="0.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7</xdr:col>
          <xdr:colOff>495300</xdr:colOff>
          <xdr:row>0</xdr:row>
          <xdr:rowOff>312420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9B47674-8244-AEE6-837C-B6FED2A77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327660</xdr:colOff>
          <xdr:row>0</xdr:row>
          <xdr:rowOff>129540</xdr:rowOff>
        </xdr:from>
        <xdr:to>
          <xdr:col>8</xdr:col>
          <xdr:colOff>495300</xdr:colOff>
          <xdr:row>0</xdr:row>
          <xdr:rowOff>304800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EA67429-6795-434A-CEDA-FC93ACE4B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6</xdr:row>
          <xdr:rowOff>38100</xdr:rowOff>
        </xdr:from>
        <xdr:to>
          <xdr:col>0</xdr:col>
          <xdr:colOff>1059180</xdr:colOff>
          <xdr:row>6</xdr:row>
          <xdr:rowOff>251460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68A3BB1-727D-7D72-040B-D3AF2609E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7</xdr:row>
          <xdr:rowOff>60960</xdr:rowOff>
        </xdr:from>
        <xdr:to>
          <xdr:col>0</xdr:col>
          <xdr:colOff>1051560</xdr:colOff>
          <xdr:row>7</xdr:row>
          <xdr:rowOff>274320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42D9400-DCFE-EDDD-B9E7-FCA83FFB8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8</xdr:row>
          <xdr:rowOff>53340</xdr:rowOff>
        </xdr:from>
        <xdr:to>
          <xdr:col>0</xdr:col>
          <xdr:colOff>1112520</xdr:colOff>
          <xdr:row>8</xdr:row>
          <xdr:rowOff>266700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1966CEA-1ECE-ED74-8C91-D0F2AA194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Normal">
      <a:majorFont>
        <a:latin typeface="Times New Roman"/>
        <a:ea typeface="宋体"/>
        <a:cs typeface=""/>
      </a:majorFont>
      <a:minorFont>
        <a:latin typeface="Times New Roman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/>
  </sheetViews>
  <sheetFormatPr defaultRowHeight="14.4" x14ac:dyDescent="0.25"/>
  <cols>
    <col min="1" max="1" width="23" customWidth="1"/>
    <col min="2" max="2" width="11.6640625" bestFit="1" customWidth="1"/>
    <col min="8" max="8" width="11.6640625" bestFit="1" customWidth="1"/>
    <col min="9" max="9" width="11.6640625" customWidth="1"/>
    <col min="10" max="10" width="17.77734375" bestFit="1" customWidth="1"/>
  </cols>
  <sheetData>
    <row r="1" spans="1:10" ht="33.6" customHeight="1" x14ac:dyDescent="0.25">
      <c r="A1" s="2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1"/>
      <c r="I1" s="1"/>
      <c r="J1" s="9" t="s">
        <v>7</v>
      </c>
    </row>
    <row r="2" spans="1:10" ht="15.6" x14ac:dyDescent="0.25">
      <c r="A2" s="4" t="s">
        <v>0</v>
      </c>
      <c r="B2" s="3">
        <v>206</v>
      </c>
      <c r="C2" s="3">
        <v>146</v>
      </c>
      <c r="D2" s="3">
        <v>271</v>
      </c>
      <c r="E2" s="3">
        <v>178</v>
      </c>
      <c r="F2" s="3">
        <v>136</v>
      </c>
      <c r="G2" s="3">
        <v>162</v>
      </c>
      <c r="H2" s="5">
        <f>AVERAGE(B2:G2)</f>
        <v>183.16666666666666</v>
      </c>
      <c r="I2" s="6">
        <f>_xlfn.VAR.S(B2:G2)</f>
        <v>2463.3666666666686</v>
      </c>
      <c r="J2" s="12">
        <f>Z*H2+(1-Z)*mu</f>
        <v>183.11463738682565</v>
      </c>
    </row>
    <row r="3" spans="1:10" ht="15.6" x14ac:dyDescent="0.25">
      <c r="A3" s="4" t="s">
        <v>1</v>
      </c>
      <c r="B3" s="3">
        <v>144</v>
      </c>
      <c r="C3" s="3">
        <v>284</v>
      </c>
      <c r="D3" s="3">
        <v>310</v>
      </c>
      <c r="E3" s="3">
        <v>218</v>
      </c>
      <c r="F3" s="3">
        <v>266</v>
      </c>
      <c r="G3" s="3">
        <v>301</v>
      </c>
      <c r="H3" s="5">
        <f t="shared" ref="H3:H5" si="0">AVERAGE(B3:G3)</f>
        <v>253.83333333333334</v>
      </c>
      <c r="I3" s="6">
        <f t="shared" ref="I3:I5" si="1">_xlfn.VAR.S(B3:G3)</f>
        <v>3956.9666666666626</v>
      </c>
      <c r="J3" s="12">
        <f>Z*H3+(1-Z)*mu</f>
        <v>249.13700623189385</v>
      </c>
    </row>
    <row r="4" spans="1:10" ht="15.6" x14ac:dyDescent="0.25">
      <c r="A4" s="4" t="s">
        <v>2</v>
      </c>
      <c r="B4" s="3">
        <v>64</v>
      </c>
      <c r="C4" s="3">
        <v>57</v>
      </c>
      <c r="D4" s="3">
        <v>43</v>
      </c>
      <c r="E4" s="3">
        <v>97</v>
      </c>
      <c r="F4" s="3">
        <v>132</v>
      </c>
      <c r="G4" s="3">
        <v>110</v>
      </c>
      <c r="H4" s="5">
        <f t="shared" si="0"/>
        <v>83.833333333333329</v>
      </c>
      <c r="I4" s="6">
        <f t="shared" si="1"/>
        <v>1191.7666666666671</v>
      </c>
      <c r="J4" s="12">
        <f>Z*H4+(1-Z)*mu</f>
        <v>90.309609481965609</v>
      </c>
    </row>
    <row r="5" spans="1:10" ht="15.6" x14ac:dyDescent="0.25">
      <c r="A5" s="4" t="s">
        <v>3</v>
      </c>
      <c r="B5" s="3">
        <v>204</v>
      </c>
      <c r="C5" s="3">
        <v>186</v>
      </c>
      <c r="D5" s="3">
        <v>248</v>
      </c>
      <c r="E5" s="3">
        <v>222</v>
      </c>
      <c r="F5" s="3">
        <v>188</v>
      </c>
      <c r="G5" s="3">
        <v>204</v>
      </c>
      <c r="H5" s="5">
        <f t="shared" si="0"/>
        <v>208.66666666666666</v>
      </c>
      <c r="I5" s="6">
        <f t="shared" si="1"/>
        <v>541.86666666666861</v>
      </c>
      <c r="J5" s="12">
        <f>Z*H5+(1-Z)*mu</f>
        <v>206.93874689931488</v>
      </c>
    </row>
    <row r="7" spans="1:10" ht="21.6" customHeight="1" x14ac:dyDescent="0.25">
      <c r="A7" s="7"/>
      <c r="B7" s="5">
        <f>AVERAGE(H2:H5)</f>
        <v>182.375</v>
      </c>
    </row>
    <row r="8" spans="1:10" ht="26.4" customHeight="1" x14ac:dyDescent="0.25">
      <c r="A8" s="8"/>
      <c r="B8" s="9">
        <f>AVERAGE(I2:I5)</f>
        <v>2038.4916666666668</v>
      </c>
    </row>
    <row r="9" spans="1:10" ht="24.6" customHeight="1" x14ac:dyDescent="0.25">
      <c r="A9" s="1"/>
      <c r="B9" s="10">
        <f>_xlfn.VAR.S(H2:H5)-EPV_hat/COUNT(B1:G1)</f>
        <v>4829.7953703703679</v>
      </c>
    </row>
    <row r="10" spans="1:10" ht="22.8" customHeight="1" x14ac:dyDescent="0.25">
      <c r="A10" s="9" t="s">
        <v>5</v>
      </c>
      <c r="B10" s="11">
        <f>EPV_hat/VHM_hat</f>
        <v>0.42206584551642135</v>
      </c>
    </row>
    <row r="11" spans="1:10" ht="25.8" customHeight="1" x14ac:dyDescent="0.25">
      <c r="A11" s="9" t="s">
        <v>6</v>
      </c>
      <c r="B11" s="11">
        <f>COUNT(B1:G1)/(COUNT(B1:G1)+K)</f>
        <v>0.93427880441134259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AxMath" shapeId="1025" r:id="rId4">
          <objectPr defaultSize="0" r:id="rId5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7</xdr:col>
                <xdr:colOff>495300</xdr:colOff>
                <xdr:row>0</xdr:row>
                <xdr:rowOff>312420</xdr:rowOff>
              </to>
            </anchor>
          </objectPr>
        </oleObject>
      </mc:Choice>
      <mc:Fallback>
        <oleObject progId="Equation.AxMath" shapeId="1025" r:id="rId4"/>
      </mc:Fallback>
    </mc:AlternateContent>
    <mc:AlternateContent xmlns:mc="http://schemas.openxmlformats.org/markup-compatibility/2006">
      <mc:Choice Requires="x14">
        <oleObject progId="Equation.AxMath" shapeId="1026" r:id="rId6">
          <objectPr defaultSize="0" r:id="rId7">
            <anchor moveWithCells="1">
              <from>
                <xdr:col>8</xdr:col>
                <xdr:colOff>327660</xdr:colOff>
                <xdr:row>0</xdr:row>
                <xdr:rowOff>129540</xdr:rowOff>
              </from>
              <to>
                <xdr:col>8</xdr:col>
                <xdr:colOff>495300</xdr:colOff>
                <xdr:row>0</xdr:row>
                <xdr:rowOff>304800</xdr:rowOff>
              </to>
            </anchor>
          </objectPr>
        </oleObject>
      </mc:Choice>
      <mc:Fallback>
        <oleObject progId="Equation.AxMath" shapeId="1026" r:id="rId6"/>
      </mc:Fallback>
    </mc:AlternateContent>
    <mc:AlternateContent xmlns:mc="http://schemas.openxmlformats.org/markup-compatibility/2006">
      <mc:Choice Requires="x14">
        <oleObject progId="Equation.AxMath" shapeId="1027" r:id="rId8">
          <objectPr defaultSize="0" r:id="rId9">
            <anchor moveWithCells="1">
              <from>
                <xdr:col>0</xdr:col>
                <xdr:colOff>502920</xdr:colOff>
                <xdr:row>6</xdr:row>
                <xdr:rowOff>38100</xdr:rowOff>
              </from>
              <to>
                <xdr:col>0</xdr:col>
                <xdr:colOff>1059180</xdr:colOff>
                <xdr:row>6</xdr:row>
                <xdr:rowOff>251460</xdr:rowOff>
              </to>
            </anchor>
          </objectPr>
        </oleObject>
      </mc:Choice>
      <mc:Fallback>
        <oleObject progId="Equation.AxMath" shapeId="1027" r:id="rId8"/>
      </mc:Fallback>
    </mc:AlternateContent>
    <mc:AlternateContent xmlns:mc="http://schemas.openxmlformats.org/markup-compatibility/2006">
      <mc:Choice Requires="x14">
        <oleObject progId="Equation.AxMath" shapeId="1028" r:id="rId10">
          <objectPr defaultSize="0" r:id="rId11">
            <anchor moveWithCells="1">
              <from>
                <xdr:col>0</xdr:col>
                <xdr:colOff>495300</xdr:colOff>
                <xdr:row>7</xdr:row>
                <xdr:rowOff>60960</xdr:rowOff>
              </from>
              <to>
                <xdr:col>0</xdr:col>
                <xdr:colOff>1059180</xdr:colOff>
                <xdr:row>7</xdr:row>
                <xdr:rowOff>274320</xdr:rowOff>
              </to>
            </anchor>
          </objectPr>
        </oleObject>
      </mc:Choice>
      <mc:Fallback>
        <oleObject progId="Equation.AxMath" shapeId="1028" r:id="rId10"/>
      </mc:Fallback>
    </mc:AlternateContent>
    <mc:AlternateContent xmlns:mc="http://schemas.openxmlformats.org/markup-compatibility/2006">
      <mc:Choice Requires="x14">
        <oleObject progId="Equation.AxMath" shapeId="1029" r:id="rId12">
          <objectPr defaultSize="0" r:id="rId13">
            <anchor moveWithCells="1">
              <from>
                <xdr:col>0</xdr:col>
                <xdr:colOff>457200</xdr:colOff>
                <xdr:row>8</xdr:row>
                <xdr:rowOff>53340</xdr:rowOff>
              </from>
              <to>
                <xdr:col>0</xdr:col>
                <xdr:colOff>1112520</xdr:colOff>
                <xdr:row>8</xdr:row>
                <xdr:rowOff>266700</xdr:rowOff>
              </to>
            </anchor>
          </objectPr>
        </oleObject>
      </mc:Choice>
      <mc:Fallback>
        <oleObject progId="Equation.AxMath" shapeId="102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Question 23</vt:lpstr>
      <vt:lpstr>EPV_hat</vt:lpstr>
      <vt:lpstr>K</vt:lpstr>
      <vt:lpstr>mu</vt:lpstr>
      <vt:lpstr>mu_</vt:lpstr>
      <vt:lpstr>VHM_hat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2023-12-21T07:04:15Z</dcterms:modified>
</cp:coreProperties>
</file>