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2"/>
  </bookViews>
  <sheets>
    <sheet name="实验二" sheetId="1" r:id="rId1"/>
    <sheet name="实验三" sheetId="2" r:id="rId2"/>
    <sheet name="实验四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2" l="1"/>
  <c r="E17" i="2"/>
  <c r="I5" i="2"/>
  <c r="E4" i="2"/>
  <c r="D17" i="2"/>
  <c r="D16" i="2"/>
  <c r="F17" i="2"/>
  <c r="G39" i="3" l="1"/>
  <c r="F39" i="3"/>
  <c r="E39" i="3"/>
  <c r="D39" i="3"/>
  <c r="C39" i="3"/>
  <c r="B39" i="3"/>
  <c r="H35" i="3"/>
  <c r="G35" i="3"/>
  <c r="F35" i="3"/>
  <c r="E35" i="3"/>
  <c r="D35" i="3"/>
  <c r="C35" i="3"/>
  <c r="B35" i="3"/>
  <c r="G29" i="3"/>
  <c r="F29" i="3"/>
  <c r="E29" i="3"/>
  <c r="D29" i="3"/>
  <c r="C29" i="3"/>
  <c r="B29" i="3"/>
  <c r="H25" i="3"/>
  <c r="G25" i="3"/>
  <c r="F25" i="3"/>
  <c r="E25" i="3"/>
  <c r="D25" i="3"/>
  <c r="C25" i="3"/>
  <c r="B25" i="3"/>
  <c r="G19" i="3"/>
  <c r="F19" i="3"/>
  <c r="E19" i="3"/>
  <c r="D19" i="3"/>
  <c r="C19" i="3"/>
  <c r="B19" i="3"/>
  <c r="H15" i="3"/>
  <c r="G15" i="3"/>
  <c r="F15" i="3"/>
  <c r="E15" i="3"/>
  <c r="D15" i="3"/>
  <c r="C15" i="3"/>
  <c r="B15" i="3"/>
  <c r="C9" i="3"/>
  <c r="D9" i="3"/>
  <c r="E9" i="3"/>
  <c r="F9" i="3"/>
  <c r="G9" i="3"/>
  <c r="B9" i="3"/>
  <c r="C5" i="3"/>
  <c r="D5" i="3"/>
  <c r="E5" i="3"/>
  <c r="F5" i="3"/>
  <c r="G5" i="3"/>
  <c r="H5" i="3"/>
  <c r="B5" i="3"/>
  <c r="F24" i="2"/>
  <c r="D23" i="2"/>
  <c r="G11" i="2"/>
  <c r="F10" i="2"/>
  <c r="D11" i="2"/>
  <c r="J11" i="2" s="1"/>
  <c r="C10" i="2"/>
  <c r="H10" i="2" s="1"/>
  <c r="D5" i="2"/>
  <c r="G5" i="2"/>
  <c r="G14" i="1"/>
  <c r="G17" i="1"/>
  <c r="C15" i="1"/>
  <c r="C16" i="1"/>
  <c r="C14" i="1"/>
  <c r="G8" i="1"/>
  <c r="F9" i="1"/>
  <c r="G9" i="1" s="1"/>
  <c r="F10" i="1"/>
  <c r="G10" i="1" s="1"/>
  <c r="F8" i="1"/>
  <c r="E9" i="1"/>
  <c r="E10" i="1"/>
  <c r="E8" i="1"/>
  <c r="G4" i="1"/>
  <c r="F4" i="1"/>
  <c r="F3" i="1"/>
  <c r="G3" i="1" s="1"/>
  <c r="E4" i="1"/>
  <c r="E3" i="1"/>
  <c r="I11" i="2" l="1"/>
  <c r="F5" i="2"/>
</calcChain>
</file>

<file path=xl/sharedStrings.xml><?xml version="1.0" encoding="utf-8"?>
<sst xmlns="http://schemas.openxmlformats.org/spreadsheetml/2006/main" count="146" uniqueCount="71">
  <si>
    <t>Rb1对工作点的影响</t>
    <phoneticPr fontId="1" type="noConversion"/>
  </si>
  <si>
    <t>Av</t>
    <phoneticPr fontId="1" type="noConversion"/>
  </si>
  <si>
    <t>Vo/V</t>
    <phoneticPr fontId="1" type="noConversion"/>
  </si>
  <si>
    <t>放大器电压放大倍数Av测试</t>
    <phoneticPr fontId="1" type="noConversion"/>
  </si>
  <si>
    <t>测量放大器的输入电阻ri</t>
    <phoneticPr fontId="1" type="noConversion"/>
  </si>
  <si>
    <t>∞</t>
    <phoneticPr fontId="1" type="noConversion"/>
  </si>
  <si>
    <t>测量放大器的输出电阻ro</t>
    <phoneticPr fontId="1" type="noConversion"/>
  </si>
  <si>
    <r>
      <t>R</t>
    </r>
    <r>
      <rPr>
        <vertAlign val="subscript"/>
        <sz val="11"/>
        <color theme="1"/>
        <rFont val="等线"/>
        <family val="3"/>
        <charset val="134"/>
        <scheme val="minor"/>
      </rPr>
      <t>b1</t>
    </r>
    <phoneticPr fontId="1" type="noConversion"/>
  </si>
  <si>
    <r>
      <t>R</t>
    </r>
    <r>
      <rPr>
        <vertAlign val="subscript"/>
        <sz val="11"/>
        <color theme="1"/>
        <rFont val="等线"/>
        <family val="3"/>
        <charset val="134"/>
        <scheme val="minor"/>
      </rPr>
      <t>b1min</t>
    </r>
    <phoneticPr fontId="1" type="noConversion"/>
  </si>
  <si>
    <r>
      <t>R</t>
    </r>
    <r>
      <rPr>
        <vertAlign val="subscript"/>
        <sz val="11"/>
        <color theme="1"/>
        <rFont val="等线"/>
        <family val="3"/>
        <charset val="134"/>
        <scheme val="minor"/>
      </rPr>
      <t>b1max</t>
    </r>
    <phoneticPr fontId="1" type="noConversion"/>
  </si>
  <si>
    <r>
      <t>V</t>
    </r>
    <r>
      <rPr>
        <vertAlign val="subscript"/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2"/>
        <scheme val="minor"/>
      </rPr>
      <t>/V</t>
    </r>
    <phoneticPr fontId="1" type="noConversion"/>
  </si>
  <si>
    <r>
      <t>V</t>
    </r>
    <r>
      <rPr>
        <vertAlign val="subscript"/>
        <sz val="11"/>
        <color theme="1"/>
        <rFont val="等线"/>
        <family val="3"/>
        <charset val="134"/>
        <scheme val="minor"/>
      </rPr>
      <t>B</t>
    </r>
    <r>
      <rPr>
        <sz val="11"/>
        <color theme="1"/>
        <rFont val="等线"/>
        <family val="2"/>
        <scheme val="minor"/>
      </rPr>
      <t>/V</t>
    </r>
    <phoneticPr fontId="1" type="noConversion"/>
  </si>
  <si>
    <r>
      <t>V</t>
    </r>
    <r>
      <rPr>
        <vertAlign val="subscript"/>
        <sz val="11"/>
        <color theme="1"/>
        <rFont val="等线"/>
        <family val="3"/>
        <charset val="134"/>
        <scheme val="minor"/>
      </rPr>
      <t>E</t>
    </r>
    <r>
      <rPr>
        <sz val="11"/>
        <color theme="1"/>
        <rFont val="等线"/>
        <family val="2"/>
        <scheme val="minor"/>
      </rPr>
      <t>/V</t>
    </r>
    <phoneticPr fontId="1" type="noConversion"/>
  </si>
  <si>
    <r>
      <t>V</t>
    </r>
    <r>
      <rPr>
        <vertAlign val="subscript"/>
        <sz val="11"/>
        <color theme="1"/>
        <rFont val="等线"/>
        <family val="3"/>
        <charset val="134"/>
        <scheme val="minor"/>
      </rPr>
      <t>CE</t>
    </r>
    <r>
      <rPr>
        <sz val="11"/>
        <color theme="1"/>
        <rFont val="等线"/>
        <family val="2"/>
        <scheme val="minor"/>
      </rPr>
      <t>/V</t>
    </r>
    <phoneticPr fontId="1" type="noConversion"/>
  </si>
  <si>
    <r>
      <t>V</t>
    </r>
    <r>
      <rPr>
        <vertAlign val="subscript"/>
        <sz val="11"/>
        <color theme="1"/>
        <rFont val="等线"/>
        <family val="3"/>
        <charset val="134"/>
        <scheme val="minor"/>
      </rPr>
      <t>BE</t>
    </r>
    <r>
      <rPr>
        <sz val="11"/>
        <color theme="1"/>
        <rFont val="等线"/>
        <family val="2"/>
        <scheme val="minor"/>
      </rPr>
      <t>/V</t>
    </r>
    <phoneticPr fontId="1" type="noConversion"/>
  </si>
  <si>
    <r>
      <t>I</t>
    </r>
    <r>
      <rPr>
        <vertAlign val="subscript"/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2"/>
        <scheme val="minor"/>
      </rPr>
      <t>/mA</t>
    </r>
    <phoneticPr fontId="1" type="noConversion"/>
  </si>
  <si>
    <r>
      <t>E</t>
    </r>
    <r>
      <rPr>
        <vertAlign val="subscript"/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2"/>
        <scheme val="minor"/>
      </rPr>
      <t>对工作点的影响</t>
    </r>
    <phoneticPr fontId="1" type="noConversion"/>
  </si>
  <si>
    <r>
      <t>E</t>
    </r>
    <r>
      <rPr>
        <vertAlign val="subscript"/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2"/>
        <scheme val="minor"/>
      </rPr>
      <t>/V</t>
    </r>
    <phoneticPr fontId="1" type="noConversion"/>
  </si>
  <si>
    <r>
      <t>R</t>
    </r>
    <r>
      <rPr>
        <vertAlign val="subscript"/>
        <sz val="11"/>
        <color theme="1"/>
        <rFont val="等线"/>
        <family val="3"/>
        <charset val="134"/>
        <scheme val="minor"/>
      </rPr>
      <t>L</t>
    </r>
    <r>
      <rPr>
        <sz val="11"/>
        <color theme="1"/>
        <rFont val="等线"/>
        <family val="2"/>
        <scheme val="minor"/>
      </rPr>
      <t>/kΩ</t>
    </r>
    <phoneticPr fontId="1" type="noConversion"/>
  </si>
  <si>
    <r>
      <t>V</t>
    </r>
    <r>
      <rPr>
        <vertAlign val="subscript"/>
        <sz val="11"/>
        <color theme="1"/>
        <rFont val="等线"/>
        <family val="3"/>
        <charset val="134"/>
        <scheme val="minor"/>
      </rPr>
      <t>OL</t>
    </r>
    <r>
      <rPr>
        <sz val="11"/>
        <color theme="1"/>
        <rFont val="等线"/>
        <family val="2"/>
        <scheme val="minor"/>
      </rPr>
      <t>/V</t>
    </r>
    <phoneticPr fontId="1" type="noConversion"/>
  </si>
  <si>
    <r>
      <t>V</t>
    </r>
    <r>
      <rPr>
        <vertAlign val="subscript"/>
        <sz val="11"/>
        <color theme="1"/>
        <rFont val="等线"/>
        <family val="3"/>
        <charset val="134"/>
        <scheme val="minor"/>
      </rPr>
      <t>A</t>
    </r>
    <r>
      <rPr>
        <sz val="11"/>
        <color theme="1"/>
        <rFont val="等线"/>
        <family val="2"/>
        <scheme val="minor"/>
      </rPr>
      <t>/mV</t>
    </r>
    <phoneticPr fontId="1" type="noConversion"/>
  </si>
  <si>
    <r>
      <t>V</t>
    </r>
    <r>
      <rPr>
        <vertAlign val="subscript"/>
        <sz val="11"/>
        <color theme="1"/>
        <rFont val="等线"/>
        <family val="3"/>
        <charset val="134"/>
        <scheme val="minor"/>
      </rPr>
      <t>D</t>
    </r>
    <r>
      <rPr>
        <sz val="11"/>
        <color theme="1"/>
        <rFont val="等线"/>
        <family val="2"/>
        <scheme val="minor"/>
      </rPr>
      <t>/mV</t>
    </r>
    <phoneticPr fontId="1" type="noConversion"/>
  </si>
  <si>
    <r>
      <t>W</t>
    </r>
    <r>
      <rPr>
        <vertAlign val="subscript"/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2"/>
        <scheme val="minor"/>
      </rPr>
      <t>/kΩ</t>
    </r>
    <phoneticPr fontId="1" type="noConversion"/>
  </si>
  <si>
    <r>
      <t>r</t>
    </r>
    <r>
      <rPr>
        <vertAlign val="subscript"/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2"/>
        <scheme val="minor"/>
      </rPr>
      <t>/kΩ</t>
    </r>
    <phoneticPr fontId="1" type="noConversion"/>
  </si>
  <si>
    <t>ro/kΩ</t>
    <phoneticPr fontId="1" type="noConversion"/>
  </si>
  <si>
    <r>
      <t>r</t>
    </r>
    <r>
      <rPr>
        <vertAlign val="subscript"/>
        <sz val="11"/>
        <color theme="1"/>
        <rFont val="等线"/>
        <family val="3"/>
        <charset val="134"/>
        <scheme val="minor"/>
      </rPr>
      <t>o</t>
    </r>
    <r>
      <rPr>
        <sz val="11"/>
        <color theme="1"/>
        <rFont val="等线"/>
        <family val="2"/>
        <scheme val="minor"/>
      </rPr>
      <t>/kΩ</t>
    </r>
    <phoneticPr fontId="1" type="noConversion"/>
  </si>
  <si>
    <r>
      <t>R</t>
    </r>
    <r>
      <rPr>
        <vertAlign val="subscript"/>
        <sz val="11"/>
        <color theme="1"/>
        <rFont val="等线"/>
        <family val="3"/>
        <charset val="134"/>
        <scheme val="minor"/>
      </rPr>
      <t>b1min</t>
    </r>
    <r>
      <rPr>
        <sz val="11"/>
        <color theme="1"/>
        <rFont val="等线"/>
        <family val="3"/>
        <charset val="134"/>
        <scheme val="minor"/>
      </rPr>
      <t>=15kΩ</t>
    </r>
    <phoneticPr fontId="1" type="noConversion"/>
  </si>
  <si>
    <r>
      <t>R</t>
    </r>
    <r>
      <rPr>
        <vertAlign val="subscript"/>
        <sz val="11"/>
        <color theme="1"/>
        <rFont val="等线"/>
        <family val="3"/>
        <charset val="134"/>
        <scheme val="minor"/>
      </rPr>
      <t>b1max</t>
    </r>
    <r>
      <rPr>
        <sz val="11"/>
        <color theme="1"/>
        <rFont val="等线"/>
        <family val="3"/>
        <charset val="134"/>
        <scheme val="minor"/>
      </rPr>
      <t>=25kΩ</t>
    </r>
    <phoneticPr fontId="1" type="noConversion"/>
  </si>
  <si>
    <t>Ec=10V</t>
    <phoneticPr fontId="1" type="noConversion"/>
  </si>
  <si>
    <r>
      <t>V</t>
    </r>
    <r>
      <rPr>
        <vertAlign val="subscript"/>
        <sz val="11"/>
        <color theme="1"/>
        <rFont val="等线"/>
        <family val="3"/>
        <charset val="134"/>
        <scheme val="minor"/>
      </rPr>
      <t>OL</t>
    </r>
    <r>
      <rPr>
        <sz val="11"/>
        <color theme="1"/>
        <rFont val="等线"/>
        <family val="2"/>
        <scheme val="minor"/>
      </rPr>
      <t>/mV</t>
    </r>
    <phoneticPr fontId="1" type="noConversion"/>
  </si>
  <si>
    <t>/</t>
    <phoneticPr fontId="1" type="noConversion"/>
  </si>
  <si>
    <t>..</t>
    <phoneticPr fontId="1" type="noConversion"/>
  </si>
  <si>
    <t>VF</t>
    <phoneticPr fontId="1" type="noConversion"/>
  </si>
  <si>
    <r>
      <t>A</t>
    </r>
    <r>
      <rPr>
        <vertAlign val="subscript"/>
        <sz val="11"/>
        <color theme="1"/>
        <rFont val="等线"/>
        <family val="3"/>
        <charset val="134"/>
        <scheme val="minor"/>
      </rPr>
      <t>V</t>
    </r>
    <phoneticPr fontId="1" type="noConversion"/>
  </si>
  <si>
    <r>
      <t>A</t>
    </r>
    <r>
      <rPr>
        <vertAlign val="subscript"/>
        <sz val="11"/>
        <color theme="1"/>
        <rFont val="等线"/>
        <family val="3"/>
        <charset val="134"/>
        <scheme val="minor"/>
      </rPr>
      <t>VF</t>
    </r>
    <phoneticPr fontId="1" type="noConversion"/>
  </si>
  <si>
    <r>
      <rPr>
        <sz val="11"/>
        <color theme="1"/>
        <rFont val="等线"/>
        <family val="3"/>
        <charset val="134"/>
        <scheme val="minor"/>
      </rPr>
      <t>F=</t>
    </r>
    <r>
      <rPr>
        <sz val="11"/>
        <color theme="1"/>
        <rFont val="等线"/>
        <family val="2"/>
        <scheme val="minor"/>
      </rPr>
      <t>V</t>
    </r>
    <r>
      <rPr>
        <vertAlign val="subscript"/>
        <sz val="11"/>
        <color theme="1"/>
        <rFont val="等线"/>
        <family val="3"/>
        <charset val="134"/>
        <scheme val="minor"/>
      </rPr>
      <t>F</t>
    </r>
    <r>
      <rPr>
        <sz val="11"/>
        <color theme="1"/>
        <rFont val="等线"/>
        <family val="3"/>
        <charset val="134"/>
        <scheme val="minor"/>
      </rPr>
      <t>/V</t>
    </r>
    <r>
      <rPr>
        <vertAlign val="subscript"/>
        <sz val="11"/>
        <color theme="1"/>
        <rFont val="等线"/>
        <family val="3"/>
        <charset val="134"/>
        <scheme val="minor"/>
      </rPr>
      <t>o</t>
    </r>
    <phoneticPr fontId="1" type="noConversion"/>
  </si>
  <si>
    <t>无反馈</t>
    <phoneticPr fontId="1" type="noConversion"/>
  </si>
  <si>
    <t>有反馈</t>
    <phoneticPr fontId="1" type="noConversion"/>
  </si>
  <si>
    <r>
      <t>V</t>
    </r>
    <r>
      <rPr>
        <vertAlign val="subscript"/>
        <sz val="11"/>
        <color theme="1"/>
        <rFont val="等线"/>
        <family val="3"/>
        <charset val="134"/>
        <scheme val="minor"/>
      </rPr>
      <t>O</t>
    </r>
    <r>
      <rPr>
        <sz val="11"/>
        <color theme="1"/>
        <rFont val="等线"/>
        <family val="3"/>
        <charset val="134"/>
        <scheme val="minor"/>
      </rPr>
      <t>/V</t>
    </r>
    <phoneticPr fontId="1" type="noConversion"/>
  </si>
  <si>
    <r>
      <t>V</t>
    </r>
    <r>
      <rPr>
        <vertAlign val="subscript"/>
        <sz val="11"/>
        <color theme="1"/>
        <rFont val="等线"/>
        <family val="3"/>
        <charset val="134"/>
        <scheme val="minor"/>
      </rPr>
      <t>R3</t>
    </r>
    <r>
      <rPr>
        <sz val="11"/>
        <color theme="1"/>
        <rFont val="等线"/>
        <family val="3"/>
        <charset val="134"/>
        <scheme val="minor"/>
      </rPr>
      <t>/mV</t>
    </r>
    <phoneticPr fontId="1" type="noConversion"/>
  </si>
  <si>
    <t>计算值</t>
    <phoneticPr fontId="1" type="noConversion"/>
  </si>
  <si>
    <t>实测值</t>
    <phoneticPr fontId="1" type="noConversion"/>
  </si>
  <si>
    <t>电压串联负反馈对放大倍数的影响</t>
    <phoneticPr fontId="1" type="noConversion"/>
  </si>
  <si>
    <t>负载变化对放大器放大倍数的影响</t>
    <phoneticPr fontId="1" type="noConversion"/>
  </si>
  <si>
    <t>RL=4.7kΩ</t>
    <phoneticPr fontId="1" type="noConversion"/>
  </si>
  <si>
    <t>RL=3KΩ</t>
    <phoneticPr fontId="1" type="noConversion"/>
  </si>
  <si>
    <r>
      <t>V</t>
    </r>
    <r>
      <rPr>
        <vertAlign val="subscript"/>
        <sz val="11"/>
        <color theme="1"/>
        <rFont val="等线"/>
        <family val="3"/>
        <charset val="134"/>
        <scheme val="minor"/>
      </rPr>
      <t>O</t>
    </r>
    <r>
      <rPr>
        <sz val="11"/>
        <color theme="1"/>
        <rFont val="等线"/>
        <family val="2"/>
        <scheme val="minor"/>
      </rPr>
      <t>/V</t>
    </r>
    <phoneticPr fontId="1" type="noConversion"/>
  </si>
  <si>
    <t>Vs/mV</t>
    <phoneticPr fontId="1" type="noConversion"/>
  </si>
  <si>
    <r>
      <t>r</t>
    </r>
    <r>
      <rPr>
        <vertAlign val="subscript"/>
        <sz val="11"/>
        <color theme="1"/>
        <rFont val="等线"/>
        <family val="3"/>
        <charset val="134"/>
        <scheme val="minor"/>
      </rPr>
      <t>iF</t>
    </r>
    <r>
      <rPr>
        <sz val="11"/>
        <color theme="1"/>
        <rFont val="等线"/>
        <family val="2"/>
        <scheme val="minor"/>
      </rPr>
      <t>/kΩ</t>
    </r>
    <phoneticPr fontId="1" type="noConversion"/>
  </si>
  <si>
    <t>电压串联负反馈对输入电阻的影响</t>
    <phoneticPr fontId="1" type="noConversion"/>
  </si>
  <si>
    <t>电压串联负反馈对输出电阻的影响</t>
    <phoneticPr fontId="1" type="noConversion"/>
  </si>
  <si>
    <r>
      <t>RL=∞ V</t>
    </r>
    <r>
      <rPr>
        <vertAlign val="subscript"/>
        <sz val="11"/>
        <color theme="1"/>
        <rFont val="等线"/>
        <family val="3"/>
        <charset val="134"/>
        <scheme val="minor"/>
      </rPr>
      <t>O</t>
    </r>
    <r>
      <rPr>
        <sz val="11"/>
        <color theme="1"/>
        <rFont val="等线"/>
        <family val="2"/>
        <scheme val="minor"/>
      </rPr>
      <t>/V</t>
    </r>
    <phoneticPr fontId="1" type="noConversion"/>
  </si>
  <si>
    <r>
      <t>RL=4.7kΩ V</t>
    </r>
    <r>
      <rPr>
        <vertAlign val="subscript"/>
        <sz val="11"/>
        <color theme="1"/>
        <rFont val="等线"/>
        <family val="3"/>
        <charset val="134"/>
        <scheme val="minor"/>
      </rPr>
      <t>O</t>
    </r>
    <r>
      <rPr>
        <sz val="11"/>
        <color theme="1"/>
        <rFont val="等线"/>
        <family val="2"/>
        <scheme val="minor"/>
      </rPr>
      <t>/V</t>
    </r>
    <phoneticPr fontId="1" type="noConversion"/>
  </si>
  <si>
    <r>
      <t>A</t>
    </r>
    <r>
      <rPr>
        <vertAlign val="subscript"/>
        <sz val="11"/>
        <color theme="1"/>
        <rFont val="等线"/>
        <family val="3"/>
        <charset val="134"/>
        <scheme val="minor"/>
      </rPr>
      <t>VF2</t>
    </r>
    <phoneticPr fontId="1" type="noConversion"/>
  </si>
  <si>
    <r>
      <t>A</t>
    </r>
    <r>
      <rPr>
        <vertAlign val="subscript"/>
        <sz val="11"/>
        <color theme="1"/>
        <rFont val="等线"/>
        <family val="3"/>
        <charset val="134"/>
        <scheme val="minor"/>
      </rPr>
      <t>V1</t>
    </r>
    <phoneticPr fontId="1" type="noConversion"/>
  </si>
  <si>
    <r>
      <t>A</t>
    </r>
    <r>
      <rPr>
        <vertAlign val="subscript"/>
        <sz val="11"/>
        <color theme="1"/>
        <rFont val="等线"/>
        <family val="3"/>
        <charset val="134"/>
        <scheme val="minor"/>
      </rPr>
      <t>VF1</t>
    </r>
    <phoneticPr fontId="1" type="noConversion"/>
  </si>
  <si>
    <r>
      <t>A</t>
    </r>
    <r>
      <rPr>
        <vertAlign val="subscript"/>
        <sz val="11"/>
        <color theme="1"/>
        <rFont val="等线"/>
        <family val="3"/>
        <charset val="134"/>
        <scheme val="minor"/>
      </rPr>
      <t>V2</t>
    </r>
    <phoneticPr fontId="1" type="noConversion"/>
  </si>
  <si>
    <t>Vi</t>
    <phoneticPr fontId="1" type="noConversion"/>
  </si>
  <si>
    <t>Vo</t>
    <phoneticPr fontId="1" type="noConversion"/>
  </si>
  <si>
    <t>Vip-p</t>
    <phoneticPr fontId="1" type="noConversion"/>
  </si>
  <si>
    <t>Vop-p</t>
    <phoneticPr fontId="1" type="noConversion"/>
  </si>
  <si>
    <t>直流</t>
    <phoneticPr fontId="1" type="noConversion"/>
  </si>
  <si>
    <t>交流</t>
    <phoneticPr fontId="1" type="noConversion"/>
  </si>
  <si>
    <t>反相比例放大器（实验箱）</t>
    <phoneticPr fontId="1" type="noConversion"/>
  </si>
  <si>
    <t>同相比例放大器（实验箱）</t>
    <phoneticPr fontId="1" type="noConversion"/>
  </si>
  <si>
    <t>反相比例放大器（软件模拟）</t>
    <phoneticPr fontId="1" type="noConversion"/>
  </si>
  <si>
    <t>单位：V</t>
    <phoneticPr fontId="1" type="noConversion"/>
  </si>
  <si>
    <t>单位：mV和V</t>
    <phoneticPr fontId="1" type="noConversion"/>
  </si>
  <si>
    <t>这个值不对应以实验箱上的为准</t>
    <phoneticPr fontId="1" type="noConversion"/>
  </si>
  <si>
    <t>dAV/AV1</t>
    <phoneticPr fontId="1" type="noConversion"/>
  </si>
  <si>
    <t>dAVF/AVF1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</si>
</sst>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_ "/>
    <numFmt numFmtId="178" formatCode="0.00000000_ "/>
  </numFmts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176" fontId="0" fillId="0" borderId="1" xfId="0" applyNumberForma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/>
    </xf>
    <xf numFmtId="176" fontId="0" fillId="3" borderId="1" xfId="0" applyNumberFormat="1" applyFill="1" applyBorder="1"/>
    <xf numFmtId="177" fontId="0" fillId="3" borderId="1" xfId="0" applyNumberFormat="1" applyFill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0" xfId="0" applyFill="1" applyBorder="1"/>
    <xf numFmtId="0" fontId="0" fillId="4" borderId="7" xfId="0" applyFill="1" applyBorder="1" applyAlignment="1">
      <alignment horizontal="center"/>
    </xf>
    <xf numFmtId="0" fontId="0" fillId="0" borderId="7" xfId="0" applyBorder="1"/>
    <xf numFmtId="178" fontId="0" fillId="0" borderId="1" xfId="0" applyNumberFormat="1" applyBorder="1"/>
    <xf numFmtId="176" fontId="0" fillId="0" borderId="2" xfId="0" applyNumberFormat="1" applyBorder="1" applyAlignment="1">
      <alignment horizontal="center"/>
    </xf>
    <xf numFmtId="176" fontId="0" fillId="0" borderId="3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2" borderId="7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J6" sqref="J6"/>
    </sheetView>
  </sheetViews>
  <sheetFormatPr defaultRowHeight="13.5"/>
  <cols>
    <col min="8" max="8" width="12.125" customWidth="1"/>
    <col min="10" max="10" width="29.875" customWidth="1"/>
  </cols>
  <sheetData>
    <row r="1" spans="1:10">
      <c r="A1" s="16" t="s">
        <v>0</v>
      </c>
      <c r="B1" s="16"/>
      <c r="C1" s="16"/>
      <c r="D1" s="16"/>
      <c r="E1" s="16"/>
      <c r="F1" s="16"/>
      <c r="G1" s="16"/>
    </row>
    <row r="2" spans="1:10" ht="16.5">
      <c r="A2" s="1" t="s">
        <v>7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</row>
    <row r="3" spans="1:10" ht="16.5">
      <c r="A3" s="1" t="s">
        <v>8</v>
      </c>
      <c r="B3" s="5">
        <v>3.82</v>
      </c>
      <c r="C3" s="5">
        <v>4.0599999999999996</v>
      </c>
      <c r="D3" s="5">
        <v>3.31</v>
      </c>
      <c r="E3" s="2">
        <f>B3-D3</f>
        <v>0.50999999999999979</v>
      </c>
      <c r="F3" s="2">
        <f>C3-D3</f>
        <v>0.74999999999999956</v>
      </c>
      <c r="G3" s="2">
        <f>(10-F3)/I3*1000</f>
        <v>0.61666666666666659</v>
      </c>
      <c r="H3" t="s">
        <v>26</v>
      </c>
      <c r="I3">
        <v>15000</v>
      </c>
      <c r="J3" t="s">
        <v>68</v>
      </c>
    </row>
    <row r="4" spans="1:10" ht="16.5">
      <c r="A4" s="1" t="s">
        <v>9</v>
      </c>
      <c r="B4" s="5">
        <v>9.42</v>
      </c>
      <c r="C4" s="5">
        <v>1</v>
      </c>
      <c r="D4" s="5">
        <v>0.33</v>
      </c>
      <c r="E4" s="2">
        <f>B4-D4</f>
        <v>9.09</v>
      </c>
      <c r="F4" s="2">
        <f>C4-D4</f>
        <v>0.66999999999999993</v>
      </c>
      <c r="G4" s="2">
        <f>(10-F4)/I4*1000</f>
        <v>0.37320000000000003</v>
      </c>
      <c r="H4" t="s">
        <v>27</v>
      </c>
      <c r="I4">
        <v>25000</v>
      </c>
      <c r="J4" t="s">
        <v>68</v>
      </c>
    </row>
    <row r="5" spans="1:10">
      <c r="H5" t="s">
        <v>28</v>
      </c>
      <c r="I5">
        <v>10</v>
      </c>
    </row>
    <row r="6" spans="1:10" ht="16.5">
      <c r="A6" s="16" t="s">
        <v>16</v>
      </c>
      <c r="B6" s="16"/>
      <c r="C6" s="16"/>
      <c r="D6" s="16"/>
      <c r="E6" s="16"/>
      <c r="F6" s="16"/>
      <c r="G6" s="16"/>
    </row>
    <row r="7" spans="1:10" ht="16.5">
      <c r="A7" s="1" t="s">
        <v>17</v>
      </c>
      <c r="B7" s="1" t="s">
        <v>10</v>
      </c>
      <c r="C7" s="1" t="s">
        <v>11</v>
      </c>
      <c r="D7" s="1" t="s">
        <v>12</v>
      </c>
      <c r="E7" s="1" t="s">
        <v>13</v>
      </c>
      <c r="F7" s="1" t="s">
        <v>14</v>
      </c>
      <c r="G7" s="1" t="s">
        <v>15</v>
      </c>
    </row>
    <row r="8" spans="1:10">
      <c r="A8" s="3">
        <v>10</v>
      </c>
      <c r="B8" s="5">
        <v>8.9600000000000009</v>
      </c>
      <c r="C8" s="5">
        <v>1.47</v>
      </c>
      <c r="D8" s="5">
        <v>0.75</v>
      </c>
      <c r="E8" s="2">
        <f>B8-D8</f>
        <v>8.2100000000000009</v>
      </c>
      <c r="F8" s="2">
        <f>C8-D8</f>
        <v>0.72</v>
      </c>
      <c r="G8" s="2">
        <f>(A8-F8)/50</f>
        <v>0.18559999999999999</v>
      </c>
    </row>
    <row r="9" spans="1:10">
      <c r="A9" s="3">
        <v>12</v>
      </c>
      <c r="B9" s="5">
        <v>10.54</v>
      </c>
      <c r="C9" s="5">
        <v>1.75</v>
      </c>
      <c r="D9" s="5">
        <v>1.03</v>
      </c>
      <c r="E9" s="2">
        <f t="shared" ref="E9:E10" si="0">B9-D9</f>
        <v>9.51</v>
      </c>
      <c r="F9" s="2">
        <f t="shared" ref="F9:F10" si="1">C9-D9</f>
        <v>0.72</v>
      </c>
      <c r="G9" s="2">
        <f t="shared" ref="G9:G10" si="2">(A9-F9)/50</f>
        <v>0.22559999999999999</v>
      </c>
    </row>
    <row r="10" spans="1:10">
      <c r="A10" s="3">
        <v>15</v>
      </c>
      <c r="B10" s="5">
        <v>12.85</v>
      </c>
      <c r="C10" s="5">
        <v>2.21</v>
      </c>
      <c r="D10" s="5">
        <v>1.46</v>
      </c>
      <c r="E10" s="2">
        <f t="shared" si="0"/>
        <v>11.39</v>
      </c>
      <c r="F10" s="2">
        <f t="shared" si="1"/>
        <v>0.75</v>
      </c>
      <c r="G10" s="2">
        <f t="shared" si="2"/>
        <v>0.28499999999999998</v>
      </c>
    </row>
    <row r="12" spans="1:10">
      <c r="A12" s="16" t="s">
        <v>3</v>
      </c>
      <c r="B12" s="16"/>
      <c r="C12" s="16"/>
      <c r="D12" s="16" t="s">
        <v>4</v>
      </c>
      <c r="E12" s="16"/>
      <c r="F12" s="16"/>
      <c r="G12" s="16"/>
    </row>
    <row r="13" spans="1:10" ht="16.5">
      <c r="A13" s="1" t="s">
        <v>18</v>
      </c>
      <c r="B13" s="1" t="s">
        <v>29</v>
      </c>
      <c r="C13" s="1" t="s">
        <v>1</v>
      </c>
      <c r="D13" s="1" t="s">
        <v>20</v>
      </c>
      <c r="E13" s="1" t="s">
        <v>21</v>
      </c>
      <c r="F13" s="1" t="s">
        <v>22</v>
      </c>
      <c r="G13" s="1" t="s">
        <v>23</v>
      </c>
    </row>
    <row r="14" spans="1:10">
      <c r="A14" s="4">
        <v>2</v>
      </c>
      <c r="B14" s="6">
        <v>235.7</v>
      </c>
      <c r="C14" s="2">
        <f>B14/10</f>
        <v>23.57</v>
      </c>
      <c r="D14" s="7">
        <v>19.18</v>
      </c>
      <c r="E14" s="1">
        <v>10</v>
      </c>
      <c r="F14" s="7">
        <v>4.6900000000000004</v>
      </c>
      <c r="G14" s="2">
        <f>E14*F14/(D14-E14)</f>
        <v>5.1089324618736391</v>
      </c>
    </row>
    <row r="15" spans="1:10">
      <c r="A15" s="4">
        <v>3</v>
      </c>
      <c r="B15" s="6">
        <v>290.2</v>
      </c>
      <c r="C15" s="2">
        <f t="shared" ref="C15:C16" si="3">B15/10</f>
        <v>29.02</v>
      </c>
      <c r="D15" s="16" t="s">
        <v>6</v>
      </c>
      <c r="E15" s="16"/>
      <c r="F15" s="16"/>
      <c r="G15" s="16"/>
    </row>
    <row r="16" spans="1:10" ht="16.5">
      <c r="A16" s="4">
        <v>4.7</v>
      </c>
      <c r="B16" s="6">
        <v>340</v>
      </c>
      <c r="C16" s="2">
        <f t="shared" si="3"/>
        <v>34</v>
      </c>
      <c r="D16" s="1" t="s">
        <v>18</v>
      </c>
      <c r="E16" s="1" t="s">
        <v>2</v>
      </c>
      <c r="F16" s="1" t="s">
        <v>19</v>
      </c>
      <c r="G16" s="1" t="s">
        <v>25</v>
      </c>
    </row>
    <row r="17" spans="1:14">
      <c r="A17" s="1"/>
      <c r="B17" s="1"/>
      <c r="C17" s="1"/>
      <c r="D17" s="3" t="s">
        <v>5</v>
      </c>
      <c r="E17" s="7">
        <v>1.5169999999999999</v>
      </c>
      <c r="F17" s="8" t="s">
        <v>30</v>
      </c>
      <c r="G17" s="14">
        <f>(E17-F18)*D18/F18</f>
        <v>2.401494023904382</v>
      </c>
      <c r="N17" t="s">
        <v>31</v>
      </c>
    </row>
    <row r="18" spans="1:14">
      <c r="A18" s="1"/>
      <c r="B18" s="1"/>
      <c r="C18" s="1"/>
      <c r="D18" s="3">
        <v>4.7</v>
      </c>
      <c r="E18" s="8" t="s">
        <v>30</v>
      </c>
      <c r="F18" s="7">
        <v>1.004</v>
      </c>
      <c r="G18" s="15"/>
    </row>
  </sheetData>
  <mergeCells count="6">
    <mergeCell ref="G17:G18"/>
    <mergeCell ref="A1:G1"/>
    <mergeCell ref="A6:G6"/>
    <mergeCell ref="A12:C12"/>
    <mergeCell ref="D12:G12"/>
    <mergeCell ref="D15:G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E24" sqref="E24"/>
    </sheetView>
  </sheetViews>
  <sheetFormatPr defaultRowHeight="13.5"/>
  <cols>
    <col min="3" max="3" width="9.625" customWidth="1"/>
    <col min="4" max="4" width="16.875" customWidth="1"/>
    <col min="8" max="8" width="11.5" customWidth="1"/>
  </cols>
  <sheetData>
    <row r="1" spans="1:10">
      <c r="A1" s="18" t="s">
        <v>42</v>
      </c>
      <c r="B1" s="19"/>
      <c r="C1" s="19"/>
      <c r="D1" s="19"/>
      <c r="E1" s="19"/>
      <c r="F1" s="19"/>
      <c r="G1" s="19"/>
      <c r="H1" s="20"/>
    </row>
    <row r="2" spans="1:10" ht="16.5">
      <c r="A2" s="17"/>
      <c r="B2" s="17" t="s">
        <v>38</v>
      </c>
      <c r="C2" s="17" t="s">
        <v>39</v>
      </c>
      <c r="D2" s="17" t="s">
        <v>35</v>
      </c>
      <c r="E2" s="17" t="s">
        <v>33</v>
      </c>
      <c r="F2" s="17" t="s">
        <v>34</v>
      </c>
      <c r="G2" s="17"/>
    </row>
    <row r="3" spans="1:10">
      <c r="A3" s="17"/>
      <c r="B3" s="17"/>
      <c r="C3" s="17"/>
      <c r="D3" s="17"/>
      <c r="E3" s="17"/>
      <c r="F3" s="1" t="s">
        <v>40</v>
      </c>
      <c r="G3" s="1" t="s">
        <v>41</v>
      </c>
      <c r="I3" t="s">
        <v>32</v>
      </c>
    </row>
    <row r="4" spans="1:10">
      <c r="A4" s="1" t="s">
        <v>36</v>
      </c>
      <c r="B4" s="7">
        <v>0.872</v>
      </c>
      <c r="C4" s="1" t="s">
        <v>30</v>
      </c>
      <c r="D4" s="1" t="s">
        <v>30</v>
      </c>
      <c r="E4" s="1">
        <f>B4*1000/5</f>
        <v>174.4</v>
      </c>
      <c r="F4" s="1" t="s">
        <v>30</v>
      </c>
      <c r="G4" s="1" t="s">
        <v>30</v>
      </c>
    </row>
    <row r="5" spans="1:10">
      <c r="A5" s="1" t="s">
        <v>37</v>
      </c>
      <c r="B5" s="7">
        <v>0.3</v>
      </c>
      <c r="C5" s="7">
        <v>4.7699999999999996</v>
      </c>
      <c r="D5" s="13">
        <f>I5/B5</f>
        <v>9.8409999999999991E-3</v>
      </c>
      <c r="E5" s="1" t="s">
        <v>30</v>
      </c>
      <c r="F5" s="2">
        <f>E4/(1+D5*E4)</f>
        <v>64.205684382526869</v>
      </c>
      <c r="G5" s="2">
        <f>B5*1000/5</f>
        <v>60</v>
      </c>
      <c r="I5">
        <f>((B5-C5/1000)/10000)*100</f>
        <v>2.9522999999999997E-3</v>
      </c>
    </row>
    <row r="7" spans="1:10">
      <c r="A7" s="16" t="s">
        <v>43</v>
      </c>
      <c r="B7" s="16"/>
      <c r="C7" s="16"/>
      <c r="D7" s="16"/>
      <c r="E7" s="16"/>
      <c r="F7" s="16"/>
      <c r="G7" s="16"/>
      <c r="H7" s="16"/>
      <c r="I7" s="16"/>
      <c r="J7" s="16"/>
    </row>
    <row r="8" spans="1:10">
      <c r="A8" s="17"/>
      <c r="B8" s="17" t="s">
        <v>44</v>
      </c>
      <c r="C8" s="17"/>
      <c r="D8" s="17"/>
      <c r="E8" s="17" t="s">
        <v>45</v>
      </c>
      <c r="F8" s="17"/>
      <c r="G8" s="17"/>
      <c r="H8" s="17" t="s">
        <v>69</v>
      </c>
      <c r="I8" s="17" t="s">
        <v>70</v>
      </c>
      <c r="J8" s="17"/>
    </row>
    <row r="9" spans="1:10" ht="16.5">
      <c r="A9" s="17"/>
      <c r="B9" s="1" t="s">
        <v>46</v>
      </c>
      <c r="C9" s="1" t="s">
        <v>54</v>
      </c>
      <c r="D9" s="1" t="s">
        <v>55</v>
      </c>
      <c r="E9" s="1" t="s">
        <v>46</v>
      </c>
      <c r="F9" s="1" t="s">
        <v>56</v>
      </c>
      <c r="G9" s="1" t="s">
        <v>53</v>
      </c>
      <c r="H9" s="17"/>
      <c r="I9" s="1" t="s">
        <v>40</v>
      </c>
      <c r="J9" s="1" t="s">
        <v>41</v>
      </c>
    </row>
    <row r="10" spans="1:10">
      <c r="A10" s="1" t="s">
        <v>36</v>
      </c>
      <c r="B10" s="7">
        <v>0.877</v>
      </c>
      <c r="C10" s="2">
        <f>B10*1000/5</f>
        <v>175.4</v>
      </c>
      <c r="D10" s="2" t="s">
        <v>30</v>
      </c>
      <c r="E10" s="7">
        <v>0.73499999999999999</v>
      </c>
      <c r="F10" s="1">
        <f>E10*1000/5</f>
        <v>147</v>
      </c>
      <c r="G10" s="1" t="s">
        <v>30</v>
      </c>
      <c r="H10" s="2">
        <f>(C10-F10)/C10</f>
        <v>0.16191562143671612</v>
      </c>
      <c r="I10" s="2" t="s">
        <v>30</v>
      </c>
      <c r="J10" s="2" t="s">
        <v>30</v>
      </c>
    </row>
    <row r="11" spans="1:10">
      <c r="A11" s="1" t="s">
        <v>37</v>
      </c>
      <c r="B11" s="7">
        <v>0.30299999999999999</v>
      </c>
      <c r="C11" s="2" t="s">
        <v>30</v>
      </c>
      <c r="D11" s="2">
        <f>B11*1000/5</f>
        <v>60.6</v>
      </c>
      <c r="E11" s="7">
        <v>0.27900000000000003</v>
      </c>
      <c r="F11" s="1" t="s">
        <v>30</v>
      </c>
      <c r="G11" s="1">
        <f>E11*1000/5</f>
        <v>55.8</v>
      </c>
      <c r="H11" s="2" t="s">
        <v>30</v>
      </c>
      <c r="I11" s="2">
        <f>H10/(1+D5*E4)</f>
        <v>5.9609537193615232E-2</v>
      </c>
      <c r="J11" s="2">
        <f>(D11-G11)/D11</f>
        <v>7.9207920792079278E-2</v>
      </c>
    </row>
    <row r="13" spans="1:10">
      <c r="A13" s="18" t="s">
        <v>49</v>
      </c>
      <c r="B13" s="19"/>
      <c r="C13" s="19"/>
      <c r="D13" s="19"/>
      <c r="E13" s="19"/>
      <c r="F13" s="20"/>
    </row>
    <row r="14" spans="1:10" ht="16.5">
      <c r="A14" s="21"/>
      <c r="B14" s="21" t="s">
        <v>47</v>
      </c>
      <c r="C14" s="21" t="s">
        <v>22</v>
      </c>
      <c r="D14" s="21" t="s">
        <v>23</v>
      </c>
      <c r="E14" s="17" t="s">
        <v>48</v>
      </c>
      <c r="F14" s="17"/>
    </row>
    <row r="15" spans="1:10">
      <c r="A15" s="22"/>
      <c r="B15" s="22"/>
      <c r="C15" s="22"/>
      <c r="D15" s="22"/>
      <c r="E15" s="1" t="s">
        <v>40</v>
      </c>
      <c r="F15" s="1" t="s">
        <v>41</v>
      </c>
    </row>
    <row r="16" spans="1:10">
      <c r="A16" s="1" t="s">
        <v>36</v>
      </c>
      <c r="B16" s="7">
        <v>10</v>
      </c>
      <c r="C16" s="5">
        <v>3.18</v>
      </c>
      <c r="D16" s="2">
        <f>5/(B16-5)*C16</f>
        <v>3.18</v>
      </c>
      <c r="E16" s="2" t="s">
        <v>30</v>
      </c>
      <c r="F16" s="2" t="s">
        <v>30</v>
      </c>
    </row>
    <row r="17" spans="1:6">
      <c r="A17" s="1" t="s">
        <v>37</v>
      </c>
      <c r="B17" s="7">
        <v>10</v>
      </c>
      <c r="C17" s="5">
        <v>4.2699999999999996</v>
      </c>
      <c r="D17" s="2">
        <f>5/(B17-5)*C17</f>
        <v>4.2699999999999996</v>
      </c>
      <c r="E17" s="2">
        <f>D16*(1+E4*D5)</f>
        <v>8.6377398720000009</v>
      </c>
      <c r="F17" s="2">
        <f>B17/5*C17</f>
        <v>8.5399999999999991</v>
      </c>
    </row>
    <row r="18" spans="1:6">
      <c r="A18" s="1"/>
      <c r="B18" s="1"/>
      <c r="C18" s="1"/>
      <c r="D18" s="2"/>
      <c r="E18" s="2"/>
      <c r="F18" s="2"/>
    </row>
    <row r="20" spans="1:6">
      <c r="A20" s="18" t="s">
        <v>50</v>
      </c>
      <c r="B20" s="19"/>
      <c r="C20" s="19"/>
      <c r="D20" s="19"/>
      <c r="E20" s="19"/>
      <c r="F20" s="20"/>
    </row>
    <row r="21" spans="1:6" ht="16.5">
      <c r="A21" s="21"/>
      <c r="B21" s="23" t="s">
        <v>51</v>
      </c>
      <c r="C21" s="23" t="s">
        <v>52</v>
      </c>
      <c r="D21" s="21" t="s">
        <v>24</v>
      </c>
      <c r="E21" s="17" t="s">
        <v>48</v>
      </c>
      <c r="F21" s="17"/>
    </row>
    <row r="22" spans="1:6">
      <c r="A22" s="22"/>
      <c r="B22" s="24"/>
      <c r="C22" s="24"/>
      <c r="D22" s="22"/>
      <c r="E22" s="1" t="s">
        <v>40</v>
      </c>
      <c r="F22" s="1" t="s">
        <v>41</v>
      </c>
    </row>
    <row r="23" spans="1:6">
      <c r="A23" s="1" t="s">
        <v>36</v>
      </c>
      <c r="B23" s="7">
        <v>1.294</v>
      </c>
      <c r="C23" s="7">
        <v>0.85299999999999998</v>
      </c>
      <c r="D23" s="2">
        <f>(B23-C23)*4.7/C23</f>
        <v>2.4298944900351702</v>
      </c>
      <c r="E23" s="1" t="s">
        <v>30</v>
      </c>
      <c r="F23" s="1" t="s">
        <v>30</v>
      </c>
    </row>
    <row r="24" spans="1:6">
      <c r="A24" s="1" t="s">
        <v>37</v>
      </c>
      <c r="B24" s="7">
        <v>0.34300000000000003</v>
      </c>
      <c r="C24" s="7">
        <v>0.30099999999999999</v>
      </c>
      <c r="D24" s="1" t="s">
        <v>30</v>
      </c>
      <c r="E24" s="2">
        <f>1.82/(1+E4*D5)</f>
        <v>0.67003638518462671</v>
      </c>
      <c r="F24" s="2">
        <f>(B24-C24)*4.7/C24</f>
        <v>0.65581395348837268</v>
      </c>
    </row>
    <row r="25" spans="1:6">
      <c r="A25" s="1"/>
      <c r="B25" s="1"/>
      <c r="C25" s="1"/>
      <c r="D25" s="1"/>
      <c r="E25" s="1"/>
      <c r="F25" s="1"/>
    </row>
  </sheetData>
  <mergeCells count="25">
    <mergeCell ref="A20:F20"/>
    <mergeCell ref="A21:A22"/>
    <mergeCell ref="B21:B22"/>
    <mergeCell ref="C21:C22"/>
    <mergeCell ref="D21:D22"/>
    <mergeCell ref="E21:F21"/>
    <mergeCell ref="I8:J8"/>
    <mergeCell ref="A7:J7"/>
    <mergeCell ref="E14:F14"/>
    <mergeCell ref="A13:F13"/>
    <mergeCell ref="A14:A15"/>
    <mergeCell ref="B14:B15"/>
    <mergeCell ref="C14:C15"/>
    <mergeCell ref="D14:D15"/>
    <mergeCell ref="A2:A3"/>
    <mergeCell ref="A1:H1"/>
    <mergeCell ref="A8:A9"/>
    <mergeCell ref="B8:D8"/>
    <mergeCell ref="E8:G8"/>
    <mergeCell ref="F2:G2"/>
    <mergeCell ref="B2:B3"/>
    <mergeCell ref="C2:C3"/>
    <mergeCell ref="D2:D3"/>
    <mergeCell ref="E2:E3"/>
    <mergeCell ref="H8:H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A25" workbookViewId="0">
      <selection activeCell="H38" sqref="H38"/>
    </sheetView>
  </sheetViews>
  <sheetFormatPr defaultRowHeight="13.5"/>
  <sheetData>
    <row r="1" spans="1:9">
      <c r="A1" s="25" t="s">
        <v>63</v>
      </c>
      <c r="B1" s="25"/>
      <c r="C1" s="25"/>
      <c r="D1" s="25"/>
      <c r="E1" s="25"/>
      <c r="F1" s="25"/>
      <c r="G1" s="25"/>
      <c r="H1" s="25"/>
    </row>
    <row r="2" spans="1:9">
      <c r="A2" s="11" t="s">
        <v>61</v>
      </c>
      <c r="B2" s="9"/>
      <c r="C2" s="9"/>
      <c r="D2" s="9"/>
      <c r="E2" s="9"/>
      <c r="F2" s="9"/>
      <c r="G2" s="9"/>
      <c r="H2" s="9"/>
    </row>
    <row r="3" spans="1:9">
      <c r="A3" s="1" t="s">
        <v>57</v>
      </c>
      <c r="B3" s="1">
        <v>0.1</v>
      </c>
      <c r="C3" s="1">
        <v>0.5</v>
      </c>
      <c r="D3" s="1">
        <v>1</v>
      </c>
      <c r="E3" s="1">
        <v>-0.1</v>
      </c>
      <c r="F3" s="1">
        <v>-0.5</v>
      </c>
      <c r="G3" s="1">
        <v>-1</v>
      </c>
      <c r="H3" s="1">
        <v>1.5</v>
      </c>
      <c r="I3" t="s">
        <v>66</v>
      </c>
    </row>
    <row r="4" spans="1:9">
      <c r="A4" s="1" t="s">
        <v>58</v>
      </c>
      <c r="B4" s="7">
        <v>-1.01</v>
      </c>
      <c r="C4" s="7">
        <v>-0.502</v>
      </c>
      <c r="D4" s="7">
        <v>-9.94</v>
      </c>
      <c r="E4" s="7">
        <v>1.03</v>
      </c>
      <c r="F4" s="7">
        <v>5.0599999999999996</v>
      </c>
      <c r="G4" s="7">
        <v>10.02</v>
      </c>
      <c r="H4" s="7">
        <v>-10.029999999999999</v>
      </c>
    </row>
    <row r="5" spans="1:9">
      <c r="A5" s="1" t="s">
        <v>1</v>
      </c>
      <c r="B5" s="1">
        <f>B4/B3</f>
        <v>-10.1</v>
      </c>
      <c r="C5" s="1">
        <f t="shared" ref="C5:H5" si="0">C4/C3</f>
        <v>-1.004</v>
      </c>
      <c r="D5" s="1">
        <f t="shared" si="0"/>
        <v>-9.94</v>
      </c>
      <c r="E5" s="1">
        <f t="shared" si="0"/>
        <v>-10.299999999999999</v>
      </c>
      <c r="F5" s="1">
        <f t="shared" si="0"/>
        <v>-10.119999999999999</v>
      </c>
      <c r="G5" s="1">
        <f t="shared" si="0"/>
        <v>-10.02</v>
      </c>
      <c r="H5" s="1">
        <f t="shared" si="0"/>
        <v>-6.6866666666666665</v>
      </c>
    </row>
    <row r="6" spans="1:9">
      <c r="A6" s="10" t="s">
        <v>62</v>
      </c>
    </row>
    <row r="7" spans="1:9">
      <c r="A7" s="1" t="s">
        <v>59</v>
      </c>
      <c r="B7" s="1">
        <v>5</v>
      </c>
      <c r="C7" s="1">
        <v>50</v>
      </c>
      <c r="D7" s="1">
        <v>100</v>
      </c>
      <c r="E7" s="1">
        <v>500</v>
      </c>
      <c r="F7" s="1">
        <v>1</v>
      </c>
      <c r="G7" s="1">
        <v>1.5</v>
      </c>
      <c r="H7" t="s">
        <v>67</v>
      </c>
    </row>
    <row r="8" spans="1:9">
      <c r="A8" s="1" t="s">
        <v>60</v>
      </c>
      <c r="B8" s="7">
        <v>52</v>
      </c>
      <c r="C8" s="7">
        <v>501</v>
      </c>
      <c r="D8" s="7">
        <v>999</v>
      </c>
      <c r="E8" s="7">
        <v>5050</v>
      </c>
      <c r="F8" s="7">
        <v>8.68</v>
      </c>
      <c r="G8" s="7">
        <v>9.49</v>
      </c>
    </row>
    <row r="9" spans="1:9">
      <c r="A9" s="1" t="s">
        <v>1</v>
      </c>
      <c r="B9" s="1">
        <f>B8/B7</f>
        <v>10.4</v>
      </c>
      <c r="C9" s="1">
        <f t="shared" ref="C9:G9" si="1">C8/C7</f>
        <v>10.02</v>
      </c>
      <c r="D9" s="1">
        <f t="shared" si="1"/>
        <v>9.99</v>
      </c>
      <c r="E9" s="1">
        <f t="shared" si="1"/>
        <v>10.1</v>
      </c>
      <c r="F9" s="1">
        <f t="shared" si="1"/>
        <v>8.68</v>
      </c>
      <c r="G9" s="1">
        <f t="shared" si="1"/>
        <v>6.3266666666666671</v>
      </c>
    </row>
    <row r="10" spans="1:9">
      <c r="A10" s="12"/>
      <c r="B10" s="12"/>
      <c r="C10" s="12"/>
      <c r="D10" s="12"/>
      <c r="E10" s="12"/>
      <c r="F10" s="12"/>
      <c r="G10" s="12"/>
    </row>
    <row r="11" spans="1:9">
      <c r="A11" s="25" t="s">
        <v>64</v>
      </c>
      <c r="B11" s="25"/>
      <c r="C11" s="25"/>
      <c r="D11" s="25"/>
      <c r="E11" s="25"/>
      <c r="F11" s="25"/>
      <c r="G11" s="25"/>
      <c r="H11" s="25"/>
    </row>
    <row r="12" spans="1:9">
      <c r="A12" s="11" t="s">
        <v>61</v>
      </c>
      <c r="B12" s="9"/>
      <c r="C12" s="9"/>
      <c r="D12" s="9"/>
      <c r="E12" s="9"/>
      <c r="F12" s="9"/>
      <c r="G12" s="9"/>
      <c r="H12" s="9"/>
    </row>
    <row r="13" spans="1:9">
      <c r="A13" s="1" t="s">
        <v>57</v>
      </c>
      <c r="B13" s="1">
        <v>0.1</v>
      </c>
      <c r="C13" s="1">
        <v>0.5</v>
      </c>
      <c r="D13" s="1">
        <v>1</v>
      </c>
      <c r="E13" s="1">
        <v>-0.1</v>
      </c>
      <c r="F13" s="1">
        <v>-0.5</v>
      </c>
      <c r="G13" s="1">
        <v>-1</v>
      </c>
      <c r="H13" s="1">
        <v>1.5</v>
      </c>
      <c r="I13" t="s">
        <v>66</v>
      </c>
    </row>
    <row r="14" spans="1:9">
      <c r="A14" s="1" t="s">
        <v>58</v>
      </c>
      <c r="B14" s="7">
        <v>1.0960000000000001</v>
      </c>
      <c r="C14" s="7">
        <v>5.53</v>
      </c>
      <c r="D14" s="7">
        <v>11.07</v>
      </c>
      <c r="E14" s="7">
        <v>-1.115</v>
      </c>
      <c r="F14" s="7">
        <v>-5.53</v>
      </c>
      <c r="G14" s="7">
        <v>-10.02</v>
      </c>
      <c r="H14" s="7">
        <v>11.55</v>
      </c>
    </row>
    <row r="15" spans="1:9">
      <c r="A15" s="1" t="s">
        <v>1</v>
      </c>
      <c r="B15" s="1">
        <f>B14/B13</f>
        <v>10.96</v>
      </c>
      <c r="C15" s="1">
        <f t="shared" ref="C15" si="2">C14/C13</f>
        <v>11.06</v>
      </c>
      <c r="D15" s="1">
        <f t="shared" ref="D15" si="3">D14/D13</f>
        <v>11.07</v>
      </c>
      <c r="E15" s="1">
        <f t="shared" ref="E15" si="4">E14/E13</f>
        <v>11.149999999999999</v>
      </c>
      <c r="F15" s="1">
        <f t="shared" ref="F15" si="5">F14/F13</f>
        <v>11.06</v>
      </c>
      <c r="G15" s="1">
        <f t="shared" ref="G15" si="6">G14/G13</f>
        <v>10.02</v>
      </c>
      <c r="H15" s="1">
        <f t="shared" ref="H15" si="7">H14/H13</f>
        <v>7.7</v>
      </c>
    </row>
    <row r="16" spans="1:9">
      <c r="A16" s="10" t="s">
        <v>62</v>
      </c>
    </row>
    <row r="17" spans="1:9">
      <c r="A17" s="1" t="s">
        <v>59</v>
      </c>
      <c r="B17" s="1">
        <v>5</v>
      </c>
      <c r="C17" s="1">
        <v>50</v>
      </c>
      <c r="D17" s="1">
        <v>100</v>
      </c>
      <c r="E17" s="1">
        <v>500</v>
      </c>
      <c r="F17" s="1">
        <v>1</v>
      </c>
      <c r="G17" s="1">
        <v>1.5</v>
      </c>
      <c r="H17" t="s">
        <v>67</v>
      </c>
    </row>
    <row r="18" spans="1:9">
      <c r="A18" s="1" t="s">
        <v>60</v>
      </c>
      <c r="B18" s="7">
        <v>57.1</v>
      </c>
      <c r="C18" s="7">
        <v>561</v>
      </c>
      <c r="D18" s="7">
        <v>1100</v>
      </c>
      <c r="E18" s="7">
        <v>5460</v>
      </c>
      <c r="F18" s="7">
        <v>8.92</v>
      </c>
      <c r="G18" s="7">
        <v>9.61</v>
      </c>
    </row>
    <row r="19" spans="1:9">
      <c r="A19" s="1" t="s">
        <v>1</v>
      </c>
      <c r="B19" s="1">
        <f>B18/B17</f>
        <v>11.42</v>
      </c>
      <c r="C19" s="1">
        <f t="shared" ref="C19" si="8">C18/C17</f>
        <v>11.22</v>
      </c>
      <c r="D19" s="1">
        <f t="shared" ref="D19" si="9">D18/D17</f>
        <v>11</v>
      </c>
      <c r="E19" s="1">
        <f t="shared" ref="E19" si="10">E18/E17</f>
        <v>10.92</v>
      </c>
      <c r="F19" s="1">
        <f t="shared" ref="F19" si="11">F18/F17</f>
        <v>8.92</v>
      </c>
      <c r="G19" s="1">
        <f t="shared" ref="G19" si="12">G18/G17</f>
        <v>6.4066666666666663</v>
      </c>
    </row>
    <row r="21" spans="1:9">
      <c r="A21" s="25" t="s">
        <v>65</v>
      </c>
      <c r="B21" s="25"/>
      <c r="C21" s="25"/>
      <c r="D21" s="25"/>
      <c r="E21" s="25"/>
      <c r="F21" s="25"/>
      <c r="G21" s="25"/>
      <c r="H21" s="25"/>
    </row>
    <row r="22" spans="1:9">
      <c r="A22" s="11" t="s">
        <v>61</v>
      </c>
      <c r="B22" s="9"/>
      <c r="C22" s="9"/>
      <c r="D22" s="9"/>
      <c r="E22" s="9"/>
      <c r="F22" s="9"/>
      <c r="G22" s="9"/>
      <c r="H22" s="9"/>
    </row>
    <row r="23" spans="1:9">
      <c r="A23" s="1" t="s">
        <v>57</v>
      </c>
      <c r="B23" s="1">
        <v>0.1</v>
      </c>
      <c r="C23" s="1">
        <v>0.5</v>
      </c>
      <c r="D23" s="1">
        <v>1</v>
      </c>
      <c r="E23" s="1">
        <v>-0.1</v>
      </c>
      <c r="F23" s="1">
        <v>-0.5</v>
      </c>
      <c r="G23" s="1">
        <v>-1</v>
      </c>
      <c r="H23" s="1">
        <v>1.5</v>
      </c>
      <c r="I23" t="s">
        <v>66</v>
      </c>
    </row>
    <row r="24" spans="1:9">
      <c r="A24" s="1" t="s">
        <v>58</v>
      </c>
      <c r="B24" s="7">
        <v>-0.98699599999999998</v>
      </c>
      <c r="C24" s="7">
        <v>-4.9870000000000001</v>
      </c>
      <c r="D24" s="7">
        <v>-9.9860000000000007</v>
      </c>
      <c r="E24" s="7">
        <v>1.0129999999999999</v>
      </c>
      <c r="F24" s="7">
        <v>5.0129999999999999</v>
      </c>
      <c r="G24" s="7">
        <v>10.012</v>
      </c>
      <c r="H24" s="7">
        <v>-11.118</v>
      </c>
    </row>
    <row r="25" spans="1:9">
      <c r="A25" s="1" t="s">
        <v>1</v>
      </c>
      <c r="B25" s="1">
        <f>B24/B23</f>
        <v>-9.869959999999999</v>
      </c>
      <c r="C25" s="1">
        <f t="shared" ref="C25" si="13">C24/C23</f>
        <v>-9.9740000000000002</v>
      </c>
      <c r="D25" s="1">
        <f t="shared" ref="D25" si="14">D24/D23</f>
        <v>-9.9860000000000007</v>
      </c>
      <c r="E25" s="1">
        <f t="shared" ref="E25" si="15">E24/E23</f>
        <v>-10.129999999999999</v>
      </c>
      <c r="F25" s="1">
        <f t="shared" ref="F25" si="16">F24/F23</f>
        <v>-10.026</v>
      </c>
      <c r="G25" s="1">
        <f t="shared" ref="G25" si="17">G24/G23</f>
        <v>-10.012</v>
      </c>
      <c r="H25" s="1">
        <f t="shared" ref="H25" si="18">H24/H23</f>
        <v>-7.4119999999999999</v>
      </c>
    </row>
    <row r="26" spans="1:9">
      <c r="A26" s="10" t="s">
        <v>62</v>
      </c>
    </row>
    <row r="27" spans="1:9">
      <c r="A27" s="1" t="s">
        <v>59</v>
      </c>
      <c r="B27" s="1">
        <v>5</v>
      </c>
      <c r="C27" s="1">
        <v>50</v>
      </c>
      <c r="D27" s="1">
        <v>100</v>
      </c>
      <c r="E27" s="1">
        <v>500</v>
      </c>
      <c r="F27" s="1">
        <v>1</v>
      </c>
      <c r="G27" s="1">
        <v>1.5</v>
      </c>
      <c r="H27" t="s">
        <v>67</v>
      </c>
    </row>
    <row r="28" spans="1:9">
      <c r="A28" s="1" t="s">
        <v>60</v>
      </c>
      <c r="B28" s="7">
        <v>49.99</v>
      </c>
      <c r="C28" s="7">
        <v>499.97</v>
      </c>
      <c r="D28" s="7">
        <v>999.94</v>
      </c>
      <c r="E28" s="7">
        <v>5000</v>
      </c>
      <c r="F28" s="7">
        <v>8.8930000000000007</v>
      </c>
      <c r="G28" s="7">
        <v>9.7609999999999992</v>
      </c>
    </row>
    <row r="29" spans="1:9">
      <c r="A29" s="1" t="s">
        <v>1</v>
      </c>
      <c r="B29" s="1">
        <f>B28/B27</f>
        <v>9.9980000000000011</v>
      </c>
      <c r="C29" s="1">
        <f t="shared" ref="C29" si="19">C28/C27</f>
        <v>9.9994000000000014</v>
      </c>
      <c r="D29" s="1">
        <f t="shared" ref="D29" si="20">D28/D27</f>
        <v>9.9994000000000014</v>
      </c>
      <c r="E29" s="1">
        <f t="shared" ref="E29" si="21">E28/E27</f>
        <v>10</v>
      </c>
      <c r="F29" s="1">
        <f t="shared" ref="F29" si="22">F28/F27</f>
        <v>8.8930000000000007</v>
      </c>
      <c r="G29" s="1">
        <f t="shared" ref="G29" si="23">G28/G27</f>
        <v>6.5073333333333325</v>
      </c>
    </row>
    <row r="31" spans="1:9">
      <c r="A31" s="25" t="s">
        <v>65</v>
      </c>
      <c r="B31" s="25"/>
      <c r="C31" s="25"/>
      <c r="D31" s="25"/>
      <c r="E31" s="25"/>
      <c r="F31" s="25"/>
      <c r="G31" s="25"/>
      <c r="H31" s="25"/>
    </row>
    <row r="32" spans="1:9">
      <c r="A32" s="11" t="s">
        <v>61</v>
      </c>
      <c r="B32" s="9"/>
      <c r="C32" s="9"/>
      <c r="D32" s="9"/>
      <c r="E32" s="9"/>
      <c r="F32" s="9"/>
      <c r="G32" s="9"/>
      <c r="H32" s="9"/>
    </row>
    <row r="33" spans="1:9">
      <c r="A33" s="1" t="s">
        <v>57</v>
      </c>
      <c r="B33" s="1">
        <v>0.1</v>
      </c>
      <c r="C33" s="1">
        <v>0.5</v>
      </c>
      <c r="D33" s="1">
        <v>1</v>
      </c>
      <c r="E33" s="1">
        <v>-0.1</v>
      </c>
      <c r="F33" s="1">
        <v>-0.5</v>
      </c>
      <c r="G33" s="1">
        <v>-1</v>
      </c>
      <c r="H33" s="1">
        <v>1.5</v>
      </c>
      <c r="I33" t="s">
        <v>66</v>
      </c>
    </row>
    <row r="34" spans="1:9">
      <c r="A34" s="1" t="s">
        <v>58</v>
      </c>
      <c r="B34" s="7">
        <v>1.1120000000000001</v>
      </c>
      <c r="C34" s="7">
        <v>5.5129999999999999</v>
      </c>
      <c r="D34" s="7">
        <v>11.012</v>
      </c>
      <c r="E34" s="7">
        <v>-1.0860000000000001</v>
      </c>
      <c r="F34" s="7">
        <v>-5.4870000000000001</v>
      </c>
      <c r="G34" s="7">
        <v>-10.986000000000001</v>
      </c>
      <c r="H34" s="7">
        <v>11.118</v>
      </c>
    </row>
    <row r="35" spans="1:9">
      <c r="A35" s="1" t="s">
        <v>1</v>
      </c>
      <c r="B35" s="1">
        <f>B34/B33</f>
        <v>11.120000000000001</v>
      </c>
      <c r="C35" s="1">
        <f t="shared" ref="C35" si="24">C34/C33</f>
        <v>11.026</v>
      </c>
      <c r="D35" s="1">
        <f t="shared" ref="D35" si="25">D34/D33</f>
        <v>11.012</v>
      </c>
      <c r="E35" s="1">
        <f t="shared" ref="E35" si="26">E34/E33</f>
        <v>10.86</v>
      </c>
      <c r="F35" s="1">
        <f t="shared" ref="F35" si="27">F34/F33</f>
        <v>10.974</v>
      </c>
      <c r="G35" s="1">
        <f t="shared" ref="G35" si="28">G34/G33</f>
        <v>10.986000000000001</v>
      </c>
      <c r="H35" s="1">
        <f t="shared" ref="H35" si="29">H34/H33</f>
        <v>7.4119999999999999</v>
      </c>
    </row>
    <row r="36" spans="1:9">
      <c r="A36" s="10" t="s">
        <v>62</v>
      </c>
    </row>
    <row r="37" spans="1:9">
      <c r="A37" s="7" t="s">
        <v>59</v>
      </c>
      <c r="B37" s="7">
        <v>5</v>
      </c>
      <c r="C37" s="7">
        <v>50</v>
      </c>
      <c r="D37" s="7">
        <v>100</v>
      </c>
      <c r="E37" s="7">
        <v>500</v>
      </c>
      <c r="F37" s="7">
        <v>1</v>
      </c>
      <c r="G37" s="7">
        <v>1.5</v>
      </c>
      <c r="H37" t="s">
        <v>67</v>
      </c>
    </row>
    <row r="38" spans="1:9">
      <c r="A38" s="7" t="s">
        <v>60</v>
      </c>
      <c r="B38" s="7">
        <v>54.994999999999997</v>
      </c>
      <c r="C38" s="7">
        <v>549.95399999999995</v>
      </c>
      <c r="D38" s="7">
        <v>1100</v>
      </c>
      <c r="E38" s="7">
        <v>5500</v>
      </c>
      <c r="F38" s="7">
        <v>9.1530000000000005</v>
      </c>
      <c r="G38" s="7">
        <v>9.9</v>
      </c>
    </row>
    <row r="39" spans="1:9">
      <c r="A39" s="7" t="s">
        <v>1</v>
      </c>
      <c r="B39" s="7">
        <f>B38/B37</f>
        <v>10.998999999999999</v>
      </c>
      <c r="C39" s="7">
        <f t="shared" ref="C39" si="30">C38/C37</f>
        <v>10.999079999999999</v>
      </c>
      <c r="D39" s="7">
        <f t="shared" ref="D39" si="31">D38/D37</f>
        <v>11</v>
      </c>
      <c r="E39" s="7">
        <f t="shared" ref="E39" si="32">E38/E37</f>
        <v>11</v>
      </c>
      <c r="F39" s="7">
        <f t="shared" ref="F39" si="33">F38/F37</f>
        <v>9.1530000000000005</v>
      </c>
      <c r="G39" s="7">
        <f t="shared" ref="G39" si="34">G38/G37</f>
        <v>6.6000000000000005</v>
      </c>
    </row>
  </sheetData>
  <mergeCells count="4">
    <mergeCell ref="A21:H21"/>
    <mergeCell ref="A31:H31"/>
    <mergeCell ref="A1:H1"/>
    <mergeCell ref="A11:H1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实验二</vt:lpstr>
      <vt:lpstr>实验三</vt:lpstr>
      <vt:lpstr>实验四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2018-11-06T12:43:07Z</dcterms:modified>
</cp:coreProperties>
</file>