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物理 lab\4 lab\"/>
    </mc:Choice>
  </mc:AlternateContent>
  <xr:revisionPtr revIDLastSave="0" documentId="8_{F83AA713-65D7-4E80-827F-AB07BE91C2DB}" xr6:coauthVersionLast="45" xr6:coauthVersionMax="45" xr10:uidLastSave="{00000000-0000-0000-0000-000000000000}"/>
  <bookViews>
    <workbookView xWindow="5385" yWindow="6630" windowWidth="17280" windowHeight="897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40" i="1"/>
  <c r="H39" i="1"/>
  <c r="I39" i="1"/>
  <c r="G41" i="1"/>
  <c r="G39" i="1"/>
  <c r="E35" i="1"/>
  <c r="B35" i="1"/>
  <c r="H33" i="1"/>
  <c r="C35" i="1" s="1"/>
  <c r="H34" i="1"/>
  <c r="G34" i="1"/>
  <c r="F34" i="1"/>
  <c r="E34" i="1"/>
  <c r="D34" i="1"/>
  <c r="C34" i="1"/>
  <c r="B34" i="1"/>
  <c r="H32" i="1"/>
  <c r="F8" i="1"/>
  <c r="D9" i="1"/>
  <c r="C9" i="1"/>
  <c r="B9" i="1"/>
  <c r="G36" i="1" l="1"/>
  <c r="F36" i="1"/>
  <c r="B36" i="1"/>
  <c r="C36" i="1"/>
  <c r="D36" i="1"/>
  <c r="E36" i="1"/>
  <c r="D35" i="1"/>
  <c r="F35" i="1"/>
  <c r="G35" i="1"/>
  <c r="H30" i="1"/>
  <c r="H25" i="1"/>
  <c r="H20" i="1"/>
  <c r="H15" i="1"/>
  <c r="H5" i="1"/>
  <c r="G30" i="1"/>
  <c r="G25" i="1"/>
  <c r="G20" i="1"/>
  <c r="G15" i="1"/>
  <c r="G5" i="1"/>
  <c r="E30" i="1"/>
  <c r="D30" i="1"/>
  <c r="C30" i="1"/>
  <c r="B30" i="1"/>
  <c r="E29" i="1"/>
  <c r="D29" i="1"/>
  <c r="C29" i="1"/>
  <c r="B29" i="1"/>
  <c r="E25" i="1"/>
  <c r="D25" i="1"/>
  <c r="C25" i="1"/>
  <c r="B25" i="1"/>
  <c r="E24" i="1"/>
  <c r="D24" i="1"/>
  <c r="C24" i="1"/>
  <c r="B24" i="1"/>
  <c r="E20" i="1"/>
  <c r="D20" i="1"/>
  <c r="C20" i="1"/>
  <c r="B20" i="1"/>
  <c r="E19" i="1"/>
  <c r="D19" i="1"/>
  <c r="E15" i="1"/>
  <c r="D15" i="1"/>
  <c r="C15" i="1"/>
  <c r="B15" i="1"/>
  <c r="C19" i="1"/>
  <c r="B19" i="1"/>
  <c r="E14" i="1"/>
  <c r="D14" i="1"/>
  <c r="C14" i="1"/>
  <c r="B14" i="1"/>
  <c r="E10" i="1"/>
  <c r="D10" i="1"/>
  <c r="C10" i="1"/>
  <c r="B10" i="1"/>
  <c r="G10" i="1" s="1"/>
  <c r="H10" i="1" s="1"/>
  <c r="E9" i="1"/>
  <c r="E5" i="1"/>
  <c r="D5" i="1"/>
  <c r="C5" i="1"/>
  <c r="B5" i="1"/>
  <c r="E4" i="1"/>
  <c r="D4" i="1"/>
  <c r="C4" i="1"/>
  <c r="B4" i="1"/>
  <c r="F3" i="1"/>
  <c r="F7" i="1"/>
  <c r="F12" i="1"/>
  <c r="F13" i="1"/>
  <c r="F17" i="1"/>
  <c r="F18" i="1"/>
  <c r="F22" i="1"/>
  <c r="F23" i="1"/>
  <c r="F27" i="1"/>
  <c r="F28" i="1"/>
  <c r="F2" i="1"/>
</calcChain>
</file>

<file path=xl/sharedStrings.xml><?xml version="1.0" encoding="utf-8"?>
<sst xmlns="http://schemas.openxmlformats.org/spreadsheetml/2006/main" count="40" uniqueCount="30">
  <si>
    <t>角加速度1</t>
    <phoneticPr fontId="1" type="noConversion"/>
  </si>
  <si>
    <t>力矩1</t>
    <phoneticPr fontId="1" type="noConversion"/>
  </si>
  <si>
    <t>角加速度2</t>
    <phoneticPr fontId="1" type="noConversion"/>
  </si>
  <si>
    <t>力矩2</t>
    <phoneticPr fontId="1" type="noConversion"/>
  </si>
  <si>
    <t>角加速度3</t>
    <phoneticPr fontId="1" type="noConversion"/>
  </si>
  <si>
    <t>角加速度4</t>
    <phoneticPr fontId="1" type="noConversion"/>
  </si>
  <si>
    <t>力矩4</t>
    <phoneticPr fontId="1" type="noConversion"/>
  </si>
  <si>
    <t>角加速度5</t>
    <phoneticPr fontId="1" type="noConversion"/>
  </si>
  <si>
    <t>力矩5</t>
    <phoneticPr fontId="1" type="noConversion"/>
  </si>
  <si>
    <t>角加速度6</t>
    <phoneticPr fontId="1" type="noConversion"/>
  </si>
  <si>
    <t>力矩6</t>
    <phoneticPr fontId="1" type="noConversion"/>
  </si>
  <si>
    <t>力矩3</t>
    <phoneticPr fontId="1" type="noConversion"/>
  </si>
  <si>
    <t>平均数</t>
    <phoneticPr fontId="1" type="noConversion"/>
  </si>
  <si>
    <t>求斜率</t>
    <phoneticPr fontId="1" type="noConversion"/>
  </si>
  <si>
    <t>角速度差</t>
    <phoneticPr fontId="1" type="noConversion"/>
  </si>
  <si>
    <t>力矩差</t>
    <phoneticPr fontId="1" type="noConversion"/>
  </si>
  <si>
    <t xml:space="preserve"> 力矩差</t>
    <phoneticPr fontId="1" type="noConversion"/>
  </si>
  <si>
    <t>求参数</t>
    <phoneticPr fontId="1" type="noConversion"/>
  </si>
  <si>
    <t>距离平方</t>
    <phoneticPr fontId="1" type="noConversion"/>
  </si>
  <si>
    <t>惯量</t>
    <phoneticPr fontId="1" type="noConversion"/>
  </si>
  <si>
    <t>平均</t>
    <phoneticPr fontId="1" type="noConversion"/>
  </si>
  <si>
    <t>平方的差</t>
    <phoneticPr fontId="1" type="noConversion"/>
  </si>
  <si>
    <t>惯量的差</t>
    <phoneticPr fontId="1" type="noConversion"/>
  </si>
  <si>
    <t>和1</t>
    <phoneticPr fontId="1" type="noConversion"/>
  </si>
  <si>
    <t>斜率</t>
    <phoneticPr fontId="1" type="noConversion"/>
  </si>
  <si>
    <t>求截距</t>
    <phoneticPr fontId="1" type="noConversion"/>
  </si>
  <si>
    <t>误差差</t>
    <phoneticPr fontId="1" type="noConversion"/>
  </si>
  <si>
    <t>求D</t>
    <phoneticPr fontId="1" type="noConversion"/>
  </si>
  <si>
    <t>=</t>
    <phoneticPr fontId="1" type="noConversion"/>
  </si>
  <si>
    <t>和2(D)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</si>
</sst>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6" workbookViewId="0">
      <selection activeCell="L35" sqref="L35"/>
    </sheetView>
  </sheetViews>
  <sheetFormatPr defaultRowHeight="14.25" x14ac:dyDescent="0.2"/>
  <cols>
    <col min="8" max="8" width="14.125" bestFit="1" customWidth="1"/>
  </cols>
  <sheetData>
    <row r="1" spans="1:8" x14ac:dyDescent="0.2">
      <c r="F1" t="s">
        <v>12</v>
      </c>
      <c r="G1" t="s">
        <v>13</v>
      </c>
      <c r="H1" t="s">
        <v>17</v>
      </c>
    </row>
    <row r="2" spans="1:8" x14ac:dyDescent="0.2">
      <c r="A2" t="s">
        <v>0</v>
      </c>
      <c r="B2">
        <v>2.83</v>
      </c>
      <c r="C2">
        <v>5.61</v>
      </c>
      <c r="D2">
        <v>8.2200000000000006</v>
      </c>
      <c r="E2">
        <v>12.13</v>
      </c>
      <c r="F2">
        <f>SUM(B2:E2)/4</f>
        <v>7.1975000000000016</v>
      </c>
    </row>
    <row r="3" spans="1:8" x14ac:dyDescent="0.2">
      <c r="A3" t="s">
        <v>1</v>
      </c>
      <c r="B3">
        <v>4.9299999999999997E-2</v>
      </c>
      <c r="C3">
        <v>9.7900000000000001E-2</v>
      </c>
      <c r="D3">
        <v>0.1459</v>
      </c>
      <c r="E3">
        <v>0.19270000000000001</v>
      </c>
      <c r="F3">
        <f t="shared" ref="F3:F28" si="0">SUM(B3:E3)/4</f>
        <v>0.12145</v>
      </c>
    </row>
    <row r="4" spans="1:8" x14ac:dyDescent="0.2">
      <c r="A4" t="s">
        <v>14</v>
      </c>
      <c r="B4">
        <f>B2-F2</f>
        <v>-4.3675000000000015</v>
      </c>
      <c r="C4">
        <f>C2-F2</f>
        <v>-1.5875000000000012</v>
      </c>
      <c r="D4">
        <f>D2-F2</f>
        <v>1.0224999999999991</v>
      </c>
      <c r="E4">
        <f>E2-F2</f>
        <v>4.9324999999999992</v>
      </c>
    </row>
    <row r="5" spans="1:8" x14ac:dyDescent="0.2">
      <c r="A5" t="s">
        <v>15</v>
      </c>
      <c r="B5">
        <f>B3-F3</f>
        <v>-7.2150000000000006E-2</v>
      </c>
      <c r="C5">
        <f>C3-F3</f>
        <v>-2.3550000000000001E-2</v>
      </c>
      <c r="D5">
        <f>D3-F3</f>
        <v>2.445E-2</v>
      </c>
      <c r="E5">
        <f>E3-F3</f>
        <v>7.1250000000000008E-2</v>
      </c>
      <c r="G5">
        <f>SUM(B4*B5,C4*C5,D4*D5,E4*E5)/SUM(B4*B4,C4*C4,D4*D4,E4*E4)</f>
        <v>1.5519208691028529E-2</v>
      </c>
      <c r="H5">
        <f>F3-F2*G5</f>
        <v>9.7504954463221438E-3</v>
      </c>
    </row>
    <row r="7" spans="1:8" x14ac:dyDescent="0.2">
      <c r="A7" t="s">
        <v>2</v>
      </c>
      <c r="B7">
        <v>2.09</v>
      </c>
      <c r="C7">
        <v>4</v>
      </c>
      <c r="D7">
        <v>6.09</v>
      </c>
      <c r="E7">
        <v>8.0399999999999991</v>
      </c>
      <c r="F7">
        <f t="shared" si="0"/>
        <v>5.0549999999999997</v>
      </c>
    </row>
    <row r="8" spans="1:8" x14ac:dyDescent="0.2">
      <c r="A8" t="s">
        <v>3</v>
      </c>
      <c r="B8">
        <v>4.9299999999999997E-2</v>
      </c>
      <c r="C8">
        <v>9.8199999999999996E-2</v>
      </c>
      <c r="D8">
        <v>0.14660000000000001</v>
      </c>
      <c r="E8">
        <v>0.1946</v>
      </c>
      <c r="F8">
        <f>SUM(B8:E8)/4</f>
        <v>0.12217500000000001</v>
      </c>
    </row>
    <row r="9" spans="1:8" x14ac:dyDescent="0.2">
      <c r="A9" t="s">
        <v>14</v>
      </c>
      <c r="B9">
        <f>B7-F7</f>
        <v>-2.9649999999999999</v>
      </c>
      <c r="C9">
        <f>C7-F7</f>
        <v>-1.0549999999999997</v>
      </c>
      <c r="D9">
        <f>D7-F7</f>
        <v>1.0350000000000001</v>
      </c>
      <c r="E9">
        <f>E7-F7</f>
        <v>2.9849999999999994</v>
      </c>
    </row>
    <row r="10" spans="1:8" x14ac:dyDescent="0.2">
      <c r="A10" t="s">
        <v>15</v>
      </c>
      <c r="B10">
        <f>B8-F8</f>
        <v>-7.2875000000000009E-2</v>
      </c>
      <c r="C10">
        <f>C8-F8</f>
        <v>-2.397500000000001E-2</v>
      </c>
      <c r="D10">
        <f>D8-F8</f>
        <v>2.4425000000000002E-2</v>
      </c>
      <c r="E10">
        <f>E8-F8</f>
        <v>7.2424999999999989E-2</v>
      </c>
      <c r="G10">
        <f>SUM(B9*B10,C9*C10,D9*D10,E9*E10)/SUM(B9*B9,C9*C9,D9*D9,E9*E9)</f>
        <v>2.4280588563641219E-2</v>
      </c>
      <c r="H10">
        <f>F8-F7*G10</f>
        <v>-5.6337518920634988E-4</v>
      </c>
    </row>
    <row r="12" spans="1:8" x14ac:dyDescent="0.2">
      <c r="A12" t="s">
        <v>4</v>
      </c>
      <c r="B12">
        <v>1.48</v>
      </c>
      <c r="C12">
        <v>2.78</v>
      </c>
      <c r="D12">
        <v>4.57</v>
      </c>
      <c r="E12">
        <v>5.83</v>
      </c>
      <c r="F12">
        <f t="shared" si="0"/>
        <v>3.665</v>
      </c>
    </row>
    <row r="13" spans="1:8" x14ac:dyDescent="0.2">
      <c r="A13" t="s">
        <v>11</v>
      </c>
      <c r="B13">
        <v>4.9399999999999999E-2</v>
      </c>
      <c r="C13">
        <v>9.8500000000000004E-2</v>
      </c>
      <c r="D13">
        <v>0.1472</v>
      </c>
      <c r="E13">
        <v>0.1956</v>
      </c>
      <c r="F13">
        <f t="shared" si="0"/>
        <v>0.12267500000000001</v>
      </c>
    </row>
    <row r="14" spans="1:8" x14ac:dyDescent="0.2">
      <c r="A14" t="s">
        <v>14</v>
      </c>
      <c r="B14">
        <f>B12-F12</f>
        <v>-2.1850000000000001</v>
      </c>
      <c r="C14">
        <f>C12-F12</f>
        <v>-0.88500000000000023</v>
      </c>
      <c r="D14">
        <f>D12-F12</f>
        <v>0.90500000000000025</v>
      </c>
      <c r="E14">
        <f>E12-F12</f>
        <v>2.165</v>
      </c>
    </row>
    <row r="15" spans="1:8" x14ac:dyDescent="0.2">
      <c r="A15" t="s">
        <v>15</v>
      </c>
      <c r="B15">
        <f>B13-F13</f>
        <v>-7.3275000000000007E-2</v>
      </c>
      <c r="C15">
        <f>C13-F13</f>
        <v>-2.4175000000000002E-2</v>
      </c>
      <c r="D15">
        <f>D13-F13</f>
        <v>2.4524999999999991E-2</v>
      </c>
      <c r="E15">
        <f>E13-F13</f>
        <v>7.292499999999999E-2</v>
      </c>
      <c r="G15">
        <f>SUM(B14*B15,C14*C15,D14*D15,E14*E15)/SUM(B14*B14,C14*C14,D14*D14,E14*E14)</f>
        <v>3.2681517033180583E-2</v>
      </c>
      <c r="H15">
        <f>F13-F12*G15</f>
        <v>2.8972400733931619E-3</v>
      </c>
    </row>
    <row r="17" spans="1:8" x14ac:dyDescent="0.2">
      <c r="A17" t="s">
        <v>5</v>
      </c>
      <c r="B17">
        <v>1.0900000000000001</v>
      </c>
      <c r="C17">
        <v>2.2200000000000002</v>
      </c>
      <c r="D17">
        <v>3.39</v>
      </c>
      <c r="E17">
        <v>4.4800000000000004</v>
      </c>
      <c r="F17">
        <f t="shared" si="0"/>
        <v>2.7950000000000004</v>
      </c>
    </row>
    <row r="18" spans="1:8" x14ac:dyDescent="0.2">
      <c r="A18" t="s">
        <v>6</v>
      </c>
      <c r="B18">
        <v>4.9500000000000002E-2</v>
      </c>
      <c r="C18">
        <v>9.8699999999999996E-2</v>
      </c>
      <c r="D18">
        <v>0.14760000000000001</v>
      </c>
      <c r="E18">
        <v>0.1963</v>
      </c>
      <c r="F18">
        <f t="shared" si="0"/>
        <v>0.123025</v>
      </c>
    </row>
    <row r="19" spans="1:8" x14ac:dyDescent="0.2">
      <c r="A19" t="s">
        <v>14</v>
      </c>
      <c r="B19">
        <f>B17-F17</f>
        <v>-1.7050000000000003</v>
      </c>
      <c r="C19">
        <f>C17-F17</f>
        <v>-0.57500000000000018</v>
      </c>
      <c r="D19">
        <f>D17-F17</f>
        <v>0.59499999999999975</v>
      </c>
      <c r="E19">
        <f>E17-F17</f>
        <v>1.6850000000000001</v>
      </c>
    </row>
    <row r="20" spans="1:8" x14ac:dyDescent="0.2">
      <c r="A20" t="s">
        <v>15</v>
      </c>
      <c r="B20">
        <f>B18-F18</f>
        <v>-7.3524999999999993E-2</v>
      </c>
      <c r="C20">
        <f>C18-F18</f>
        <v>-2.4324999999999999E-2</v>
      </c>
      <c r="D20">
        <f>D18-F18</f>
        <v>2.4575000000000014E-2</v>
      </c>
      <c r="E20">
        <f>E18-F18</f>
        <v>7.3275000000000007E-2</v>
      </c>
      <c r="G20">
        <f>SUM(B19*B20,C19*C20,D19*D20,E19*E20)/SUM(B19*B19,C19*C19,D19*D19,E19*E19)</f>
        <v>4.3141317700477383E-2</v>
      </c>
      <c r="H20">
        <f>F18-F17*G20</f>
        <v>2.445017027165694E-3</v>
      </c>
    </row>
    <row r="22" spans="1:8" x14ac:dyDescent="0.2">
      <c r="A22" t="s">
        <v>7</v>
      </c>
      <c r="B22">
        <v>0.83</v>
      </c>
      <c r="C22">
        <v>1.7</v>
      </c>
      <c r="D22">
        <v>2.48</v>
      </c>
      <c r="E22">
        <v>3.52</v>
      </c>
      <c r="F22">
        <f t="shared" si="0"/>
        <v>2.1324999999999998</v>
      </c>
    </row>
    <row r="23" spans="1:8" x14ac:dyDescent="0.2">
      <c r="A23" t="s">
        <v>8</v>
      </c>
      <c r="B23">
        <v>4.9500000000000002E-2</v>
      </c>
      <c r="C23">
        <v>9.8799999999999999E-2</v>
      </c>
      <c r="D23">
        <v>0.1479</v>
      </c>
      <c r="E23">
        <v>0.19670000000000001</v>
      </c>
      <c r="F23">
        <f t="shared" si="0"/>
        <v>0.123225</v>
      </c>
    </row>
    <row r="24" spans="1:8" x14ac:dyDescent="0.2">
      <c r="A24" t="s">
        <v>14</v>
      </c>
      <c r="B24">
        <f>B22-F22</f>
        <v>-1.3024999999999998</v>
      </c>
      <c r="C24">
        <f>C22-F22</f>
        <v>-0.43249999999999988</v>
      </c>
      <c r="D24">
        <f>D22-F22</f>
        <v>0.34750000000000014</v>
      </c>
      <c r="E24">
        <f>E22-F22</f>
        <v>1.3875000000000002</v>
      </c>
    </row>
    <row r="25" spans="1:8" x14ac:dyDescent="0.2">
      <c r="A25" t="s">
        <v>16</v>
      </c>
      <c r="B25">
        <f>B23-F23</f>
        <v>-7.3724999999999999E-2</v>
      </c>
      <c r="C25">
        <f>C23-F23</f>
        <v>-2.4425000000000002E-2</v>
      </c>
      <c r="D25">
        <f>D23-F23</f>
        <v>2.4675000000000002E-2</v>
      </c>
      <c r="E25">
        <f>E23-F23</f>
        <v>7.3475000000000013E-2</v>
      </c>
      <c r="G25">
        <f>SUM(B24*B25,C24*C25,D24*D25,E24*E25)/SUM(B24*B24,C24*C24,D24*D24,E24*E24)</f>
        <v>5.5252101107654328E-2</v>
      </c>
      <c r="H25">
        <f>F23-F22*G25</f>
        <v>5.399894387927151E-3</v>
      </c>
    </row>
    <row r="27" spans="1:8" x14ac:dyDescent="0.2">
      <c r="A27" t="s">
        <v>9</v>
      </c>
      <c r="B27">
        <v>0.62</v>
      </c>
      <c r="C27">
        <v>1.3</v>
      </c>
      <c r="D27">
        <v>2</v>
      </c>
      <c r="E27">
        <v>2.78</v>
      </c>
      <c r="F27">
        <f t="shared" si="0"/>
        <v>1.6749999999999998</v>
      </c>
    </row>
    <row r="28" spans="1:8" x14ac:dyDescent="0.2">
      <c r="A28" t="s">
        <v>10</v>
      </c>
      <c r="B28">
        <v>4.9500000000000002E-2</v>
      </c>
      <c r="C28">
        <v>9.8900000000000002E-2</v>
      </c>
      <c r="D28">
        <v>0.14810000000000001</v>
      </c>
      <c r="E28">
        <v>0.1971</v>
      </c>
      <c r="F28">
        <f t="shared" si="0"/>
        <v>0.1234</v>
      </c>
    </row>
    <row r="29" spans="1:8" x14ac:dyDescent="0.2">
      <c r="A29" t="s">
        <v>14</v>
      </c>
      <c r="B29">
        <f>B27-F27</f>
        <v>-1.0549999999999997</v>
      </c>
      <c r="C29">
        <f>C27-F27</f>
        <v>-0.37499999999999978</v>
      </c>
      <c r="D29">
        <f>D27-F27</f>
        <v>0.32500000000000018</v>
      </c>
      <c r="E29">
        <f>E27-F27</f>
        <v>1.105</v>
      </c>
    </row>
    <row r="30" spans="1:8" x14ac:dyDescent="0.2">
      <c r="A30" t="s">
        <v>15</v>
      </c>
      <c r="B30">
        <f>B28-F28</f>
        <v>-7.3899999999999993E-2</v>
      </c>
      <c r="C30">
        <f>C28-F28</f>
        <v>-2.4499999999999994E-2</v>
      </c>
      <c r="D30">
        <f>D28-F28</f>
        <v>2.4700000000000014E-2</v>
      </c>
      <c r="E30">
        <f>E28-F28</f>
        <v>7.3700000000000002E-2</v>
      </c>
      <c r="G30">
        <f>SUM(B29*B30,C29*C30,D29*D30,E29*E30)/SUM(B29*B29,C29*C29,D29*D29,E29*E29)</f>
        <v>6.8448630004263072E-2</v>
      </c>
      <c r="H30">
        <f>F28-F27*G30</f>
        <v>8.7485447428593682E-3</v>
      </c>
    </row>
    <row r="31" spans="1:8" x14ac:dyDescent="0.2">
      <c r="H31" t="s">
        <v>20</v>
      </c>
    </row>
    <row r="32" spans="1:8" x14ac:dyDescent="0.2">
      <c r="A32" t="s">
        <v>18</v>
      </c>
      <c r="B32">
        <v>5.8999999999999999E-3</v>
      </c>
      <c r="C32">
        <v>1.04E-2</v>
      </c>
      <c r="D32">
        <v>1.61E-2</v>
      </c>
      <c r="E32">
        <v>2.3099999999999999E-2</v>
      </c>
      <c r="F32">
        <v>3.1300000000000001E-2</v>
      </c>
      <c r="G32">
        <v>4.0800000000000003E-2</v>
      </c>
      <c r="H32">
        <f>SUM(B32:G32)/6</f>
        <v>2.1266666666666666E-2</v>
      </c>
    </row>
    <row r="33" spans="1:9" x14ac:dyDescent="0.2">
      <c r="A33" t="s">
        <v>19</v>
      </c>
      <c r="B33">
        <v>1.6E-2</v>
      </c>
      <c r="C33">
        <v>2.4E-2</v>
      </c>
      <c r="D33">
        <v>3.3000000000000002E-2</v>
      </c>
      <c r="E33">
        <v>4.2999999999999997E-2</v>
      </c>
      <c r="F33">
        <v>5.5E-2</v>
      </c>
      <c r="G33">
        <v>6.8000000000000005E-2</v>
      </c>
      <c r="H33">
        <f>SUM(B33:G33)/6</f>
        <v>3.9833333333333339E-2</v>
      </c>
    </row>
    <row r="34" spans="1:9" x14ac:dyDescent="0.2">
      <c r="A34" t="s">
        <v>21</v>
      </c>
      <c r="B34">
        <f>B32-H32</f>
        <v>-1.5366666666666667E-2</v>
      </c>
      <c r="C34">
        <f>C32-H32</f>
        <v>-1.0866666666666667E-2</v>
      </c>
      <c r="D34">
        <f>D32-H32</f>
        <v>-5.1666666666666666E-3</v>
      </c>
      <c r="E34">
        <f>E32-H32</f>
        <v>1.8333333333333326E-3</v>
      </c>
      <c r="F34">
        <f>F32-H32</f>
        <v>1.0033333333333335E-2</v>
      </c>
      <c r="G34">
        <f>G32-H32</f>
        <v>1.9533333333333337E-2</v>
      </c>
      <c r="H34">
        <f>SUM(B34:G34)/6</f>
        <v>0</v>
      </c>
    </row>
    <row r="35" spans="1:9" x14ac:dyDescent="0.2">
      <c r="A35" t="s">
        <v>22</v>
      </c>
      <c r="B35">
        <f>B33-H33</f>
        <v>-2.3833333333333338E-2</v>
      </c>
      <c r="C35">
        <f>C33-H33</f>
        <v>-1.5833333333333338E-2</v>
      </c>
      <c r="D35">
        <f>D33-H33</f>
        <v>-6.8333333333333371E-3</v>
      </c>
      <c r="E35">
        <f>E33-H33</f>
        <v>3.1666666666666579E-3</v>
      </c>
      <c r="F35">
        <f>F33-H33</f>
        <v>1.5166666666666662E-2</v>
      </c>
      <c r="G35">
        <f>G33-H33</f>
        <v>2.8166666666666666E-2</v>
      </c>
    </row>
    <row r="36" spans="1:9" x14ac:dyDescent="0.2">
      <c r="A36" t="s">
        <v>26</v>
      </c>
      <c r="B36">
        <f>B33-(H39+G41*B32)</f>
        <v>-7.3200000000000001E-4</v>
      </c>
      <c r="C36">
        <f>C33-(H39+G41*C32)</f>
        <v>6.080000000000009E-4</v>
      </c>
      <c r="D36">
        <f>D33-(H39+G41*D32)</f>
        <v>1.1720000000000064E-3</v>
      </c>
      <c r="E36">
        <f>E33-(H39+G41*E32)</f>
        <v>8.1200000000000022E-4</v>
      </c>
      <c r="F36">
        <f>F33-(H39+G41*F32)</f>
        <v>6.7599999999999605E-4</v>
      </c>
      <c r="G36">
        <f>G33-(H39+G41*G32)</f>
        <v>-3.8399999999999546E-4</v>
      </c>
      <c r="H36">
        <f>SUM(B36:G36)</f>
        <v>2.1520000000000081E-3</v>
      </c>
    </row>
    <row r="38" spans="1:9" x14ac:dyDescent="0.2">
      <c r="G38" t="s">
        <v>13</v>
      </c>
      <c r="H38" t="s">
        <v>25</v>
      </c>
    </row>
    <row r="39" spans="1:9" x14ac:dyDescent="0.2">
      <c r="F39" t="s">
        <v>23</v>
      </c>
      <c r="G39">
        <f>SUM(B34*B35,C34*C35,D34*D35,E34*E35,F34*F35,G34*G35)</f>
        <v>1.2817666666666669E-3</v>
      </c>
      <c r="H39">
        <f>0.008</f>
        <v>8.0000000000000002E-3</v>
      </c>
      <c r="I39">
        <f>H33-G41*H32</f>
        <v>8.358666666666674E-3</v>
      </c>
    </row>
    <row r="40" spans="1:9" x14ac:dyDescent="0.2">
      <c r="F40" t="s">
        <v>29</v>
      </c>
      <c r="G40">
        <f>SUM(B34*B34,C34*C34,D34*D34,E34*E34,F34*F34,G34*G34)</f>
        <v>8.6649333333333346E-4</v>
      </c>
    </row>
    <row r="41" spans="1:9" x14ac:dyDescent="0.2">
      <c r="F41" t="s">
        <v>24</v>
      </c>
      <c r="G41">
        <f>1.48</f>
        <v>1.48</v>
      </c>
    </row>
    <row r="44" spans="1:9" x14ac:dyDescent="0.2">
      <c r="F44" t="s">
        <v>27</v>
      </c>
    </row>
    <row r="45" spans="1:9" x14ac:dyDescent="0.2">
      <c r="F45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2020-12-07T20:56:24Z</dcterms:created>
  <dcterms:modified xsi:type="dcterms:W3CDTF">2020-12-11T12:58:14Z</dcterms:modified>
  <cp:category/>
  <cp:contentStatus/>
</cp:coreProperties>
</file>