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zhou Yao\Desktop\"/>
    </mc:Choice>
  </mc:AlternateContent>
  <xr:revisionPtr revIDLastSave="0" documentId="13_ncr:1_{212872AB-9E87-470D-81E2-5552A3303F70}" xr6:coauthVersionLast="41" xr6:coauthVersionMax="43" xr10:uidLastSave="{00000000-0000-0000-0000-000000000000}"/>
  <bookViews>
    <workbookView xWindow="-110" yWindow="-110" windowWidth="19420" windowHeight="11020" activeTab="2" xr2:uid="{56B6D377-2E9B-5D48-B957-A8A281CA987A}"/>
  </bookViews>
  <sheets>
    <sheet name="AAPL" sheetId="1" r:id="rId1"/>
    <sheet name="Stock Portfolio" sheetId="2" r:id="rId2"/>
    <sheet name="Option Portfol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2" l="1"/>
  <c r="T61" i="2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G2" i="3"/>
  <c r="F2" i="3"/>
  <c r="T42" i="2"/>
  <c r="D251" i="2"/>
  <c r="E251" i="2"/>
  <c r="H251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E2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K53" i="1"/>
  <c r="J53" i="1"/>
  <c r="R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" i="3"/>
  <c r="R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E2" i="3"/>
  <c r="D2" i="3"/>
  <c r="S23" i="2"/>
  <c r="S6" i="2"/>
  <c r="K28" i="1"/>
  <c r="F244" i="1"/>
  <c r="F179" i="1"/>
  <c r="F65" i="1"/>
  <c r="F192" i="1"/>
  <c r="F205" i="1"/>
  <c r="F195" i="1"/>
  <c r="F146" i="1"/>
  <c r="F194" i="1"/>
  <c r="F239" i="1"/>
  <c r="F127" i="1"/>
  <c r="F47" i="1"/>
  <c r="F78" i="1"/>
  <c r="F107" i="1"/>
  <c r="F148" i="1"/>
  <c r="F188" i="1"/>
  <c r="F58" i="1"/>
  <c r="F134" i="1"/>
  <c r="F117" i="1"/>
  <c r="F162" i="1"/>
  <c r="F193" i="1"/>
  <c r="F80" i="1"/>
  <c r="F157" i="1"/>
  <c r="F133" i="1"/>
  <c r="F104" i="1"/>
  <c r="F140" i="1"/>
  <c r="F85" i="1"/>
  <c r="F172" i="1"/>
  <c r="F79" i="1"/>
  <c r="F91" i="1"/>
  <c r="F34" i="1"/>
  <c r="F114" i="1"/>
  <c r="F214" i="1"/>
  <c r="F232" i="1"/>
  <c r="F115" i="1"/>
  <c r="F159" i="1"/>
  <c r="F249" i="1"/>
  <c r="F60" i="1"/>
  <c r="F66" i="1"/>
  <c r="F234" i="1"/>
  <c r="F71" i="1"/>
  <c r="F139" i="1"/>
  <c r="F32" i="1"/>
  <c r="F152" i="1"/>
  <c r="F151" i="1"/>
  <c r="F191" i="1"/>
  <c r="F216" i="1"/>
  <c r="F45" i="1"/>
  <c r="F63" i="1"/>
  <c r="F131" i="1"/>
  <c r="F207" i="1"/>
  <c r="F213" i="1"/>
  <c r="F106" i="1"/>
  <c r="F240" i="1"/>
  <c r="F2" i="1"/>
  <c r="F122" i="1"/>
  <c r="F176" i="1"/>
  <c r="F116" i="1"/>
  <c r="F77" i="1"/>
  <c r="F248" i="1"/>
  <c r="F29" i="1"/>
  <c r="F12" i="1"/>
  <c r="F26" i="1"/>
  <c r="F17" i="1"/>
  <c r="F201" i="1"/>
  <c r="F62" i="1"/>
  <c r="F15" i="1"/>
  <c r="F190" i="1"/>
  <c r="F130" i="1"/>
  <c r="F81" i="1"/>
  <c r="F158" i="1"/>
  <c r="F11" i="1"/>
  <c r="F48" i="1"/>
  <c r="F7" i="1"/>
  <c r="F242" i="1"/>
  <c r="F82" i="1"/>
  <c r="F69" i="1"/>
  <c r="F243" i="1"/>
  <c r="F105" i="1"/>
  <c r="F204" i="1"/>
  <c r="F21" i="1"/>
  <c r="F111" i="1"/>
  <c r="F6" i="1"/>
  <c r="F8" i="1"/>
  <c r="F200" i="1"/>
  <c r="F230" i="1"/>
  <c r="F16" i="1"/>
  <c r="F51" i="1"/>
  <c r="F5" i="1"/>
  <c r="F28" i="1"/>
  <c r="F67" i="1"/>
  <c r="F241" i="1"/>
  <c r="F202" i="1"/>
  <c r="F14" i="1"/>
  <c r="F3" i="1"/>
  <c r="F225" i="1"/>
  <c r="F237" i="1"/>
  <c r="F154" i="1"/>
  <c r="F25" i="1"/>
  <c r="F33" i="1"/>
  <c r="F231" i="1"/>
  <c r="F9" i="1"/>
  <c r="F199" i="1"/>
  <c r="F167" i="1"/>
  <c r="F224" i="1"/>
  <c r="F18" i="1"/>
  <c r="F83" i="1"/>
  <c r="F233" i="1"/>
  <c r="F20" i="1"/>
  <c r="F247" i="1"/>
  <c r="F52" i="1"/>
  <c r="F4" i="1"/>
  <c r="F218" i="1"/>
  <c r="F92" i="1"/>
  <c r="F31" i="1"/>
  <c r="F24" i="1"/>
  <c r="F212" i="1"/>
  <c r="F196" i="1"/>
  <c r="F177" i="1"/>
  <c r="F145" i="1"/>
  <c r="F229" i="1"/>
  <c r="F56" i="1"/>
  <c r="F171" i="1"/>
  <c r="F219" i="1"/>
  <c r="F43" i="1"/>
  <c r="F181" i="1"/>
  <c r="F119" i="1"/>
  <c r="F125" i="1"/>
  <c r="F13" i="1"/>
  <c r="F41" i="1"/>
  <c r="F235" i="1"/>
  <c r="F39" i="1"/>
  <c r="F236" i="1"/>
  <c r="F38" i="1"/>
  <c r="F55" i="1"/>
  <c r="F30" i="1"/>
  <c r="F64" i="1"/>
  <c r="F144" i="1"/>
  <c r="F209" i="1"/>
  <c r="F197" i="1"/>
  <c r="F223" i="1"/>
  <c r="F186" i="1"/>
  <c r="F187" i="1"/>
  <c r="F142" i="1"/>
  <c r="F129" i="1"/>
  <c r="F113" i="1"/>
  <c r="F99" i="1"/>
  <c r="F46" i="1"/>
  <c r="F228" i="1"/>
  <c r="F217" i="1"/>
  <c r="F132" i="1"/>
  <c r="F149" i="1"/>
  <c r="F168" i="1"/>
  <c r="F70" i="1"/>
  <c r="F180" i="1"/>
  <c r="F120" i="1"/>
  <c r="F50" i="1"/>
  <c r="F155" i="1"/>
  <c r="F138" i="1"/>
  <c r="F238" i="1"/>
  <c r="F250" i="1"/>
  <c r="F126" i="1"/>
  <c r="F74" i="1"/>
  <c r="F36" i="1"/>
  <c r="F89" i="1"/>
  <c r="F189" i="1"/>
  <c r="F170" i="1"/>
  <c r="F121" i="1"/>
  <c r="F97" i="1"/>
  <c r="F175" i="1"/>
  <c r="F75" i="1"/>
  <c r="F135" i="1"/>
  <c r="F100" i="1"/>
  <c r="F123" i="1"/>
  <c r="F220" i="1"/>
  <c r="F42" i="1"/>
  <c r="F109" i="1"/>
  <c r="F210" i="1"/>
  <c r="F208" i="1"/>
  <c r="F173" i="1"/>
  <c r="F35" i="1"/>
  <c r="F198" i="1"/>
  <c r="F103" i="1"/>
  <c r="F169" i="1"/>
  <c r="F108" i="1"/>
  <c r="F203" i="1"/>
  <c r="F40" i="1"/>
  <c r="F90" i="1"/>
  <c r="F76" i="1"/>
  <c r="F147" i="1"/>
  <c r="F37" i="1"/>
  <c r="F112" i="1"/>
  <c r="F49" i="1"/>
  <c r="F118" i="1"/>
  <c r="F61" i="1"/>
  <c r="F153" i="1"/>
  <c r="F96" i="1"/>
  <c r="F57" i="1"/>
  <c r="F93" i="1"/>
  <c r="F141" i="1"/>
  <c r="F174" i="1"/>
  <c r="F178" i="1"/>
  <c r="F226" i="1"/>
  <c r="F88" i="1"/>
  <c r="F102" i="1"/>
  <c r="F86" i="1"/>
  <c r="F128" i="1"/>
  <c r="F110" i="1"/>
  <c r="F161" i="1"/>
  <c r="F95" i="1"/>
  <c r="F165" i="1"/>
  <c r="F87" i="1"/>
  <c r="F72" i="1"/>
  <c r="F185" i="1"/>
  <c r="F59" i="1"/>
  <c r="F98" i="1"/>
  <c r="F68" i="1"/>
  <c r="F211" i="1"/>
  <c r="F164" i="1"/>
  <c r="F150" i="1"/>
  <c r="F166" i="1"/>
  <c r="F245" i="1"/>
  <c r="F124" i="1"/>
  <c r="F246" i="1"/>
  <c r="F227" i="1"/>
  <c r="F215" i="1"/>
  <c r="F53" i="1"/>
  <c r="F136" i="1"/>
  <c r="F143" i="1"/>
  <c r="F44" i="1"/>
  <c r="F94" i="1"/>
  <c r="F10" i="1"/>
  <c r="F19" i="1"/>
  <c r="F101" i="1"/>
  <c r="F206" i="1"/>
  <c r="F156" i="1"/>
  <c r="F137" i="1"/>
  <c r="F183" i="1"/>
  <c r="F84" i="1"/>
  <c r="F221" i="1"/>
  <c r="F182" i="1"/>
  <c r="F23" i="1"/>
  <c r="F160" i="1"/>
  <c r="F222" i="1"/>
  <c r="F184" i="1"/>
  <c r="F73" i="1"/>
  <c r="F163" i="1"/>
  <c r="F54" i="1"/>
  <c r="F22" i="1"/>
  <c r="F27" i="1"/>
  <c r="H211" i="3" l="1"/>
  <c r="L211" i="3" s="1"/>
  <c r="H199" i="3"/>
  <c r="L199" i="3" s="1"/>
  <c r="H183" i="3"/>
  <c r="L183" i="3" s="1"/>
  <c r="H163" i="3"/>
  <c r="H151" i="3"/>
  <c r="H135" i="3"/>
  <c r="L135" i="3" s="1"/>
  <c r="H123" i="3"/>
  <c r="H115" i="3"/>
  <c r="L115" i="3" s="1"/>
  <c r="H111" i="3"/>
  <c r="L111" i="3" s="1"/>
  <c r="H107" i="3"/>
  <c r="L107" i="3" s="1"/>
  <c r="H95" i="3"/>
  <c r="L95" i="3" s="1"/>
  <c r="H91" i="3"/>
  <c r="H87" i="3"/>
  <c r="H83" i="3"/>
  <c r="L83" i="3" s="1"/>
  <c r="H79" i="3"/>
  <c r="L79" i="3" s="1"/>
  <c r="H75" i="3"/>
  <c r="L75" i="3" s="1"/>
  <c r="H71" i="3"/>
  <c r="H67" i="3"/>
  <c r="L67" i="3" s="1"/>
  <c r="H63" i="3"/>
  <c r="L63" i="3" s="1"/>
  <c r="H59" i="3"/>
  <c r="H55" i="3"/>
  <c r="H51" i="3"/>
  <c r="L51" i="3" s="1"/>
  <c r="H47" i="3"/>
  <c r="L47" i="3" s="1"/>
  <c r="H43" i="3"/>
  <c r="L43" i="3" s="1"/>
  <c r="H39" i="3"/>
  <c r="H35" i="3"/>
  <c r="L35" i="3" s="1"/>
  <c r="H27" i="3"/>
  <c r="L27" i="3" s="1"/>
  <c r="H19" i="3"/>
  <c r="H11" i="3"/>
  <c r="H3" i="3"/>
  <c r="L3" i="3" s="1"/>
  <c r="H223" i="3"/>
  <c r="L223" i="3" s="1"/>
  <c r="H215" i="3"/>
  <c r="L215" i="3" s="1"/>
  <c r="H203" i="3"/>
  <c r="L203" i="3" s="1"/>
  <c r="H191" i="3"/>
  <c r="L191" i="3" s="1"/>
  <c r="H179" i="3"/>
  <c r="L179" i="3" s="1"/>
  <c r="H171" i="3"/>
  <c r="H159" i="3"/>
  <c r="L159" i="3" s="1"/>
  <c r="H147" i="3"/>
  <c r="L147" i="3" s="1"/>
  <c r="H139" i="3"/>
  <c r="L139" i="3" s="1"/>
  <c r="H127" i="3"/>
  <c r="L127" i="3" s="1"/>
  <c r="H119" i="3"/>
  <c r="H99" i="3"/>
  <c r="H227" i="3"/>
  <c r="L227" i="3" s="1"/>
  <c r="H219" i="3"/>
  <c r="H207" i="3"/>
  <c r="H195" i="3"/>
  <c r="H187" i="3"/>
  <c r="L187" i="3" s="1"/>
  <c r="H175" i="3"/>
  <c r="L175" i="3" s="1"/>
  <c r="H167" i="3"/>
  <c r="H155" i="3"/>
  <c r="L155" i="3" s="1"/>
  <c r="H143" i="3"/>
  <c r="L143" i="3" s="1"/>
  <c r="H131" i="3"/>
  <c r="H103" i="3"/>
  <c r="W56" i="3"/>
  <c r="X57" i="3"/>
  <c r="L195" i="3"/>
  <c r="W47" i="3"/>
  <c r="X48" i="3"/>
  <c r="W53" i="3"/>
  <c r="S54" i="3" s="1"/>
  <c r="Y53" i="3"/>
  <c r="W44" i="3"/>
  <c r="Y44" i="3"/>
  <c r="L123" i="3"/>
  <c r="L99" i="3"/>
  <c r="L131" i="3"/>
  <c r="L11" i="3"/>
  <c r="H225" i="3"/>
  <c r="L225" i="3" s="1"/>
  <c r="H213" i="3"/>
  <c r="L213" i="3" s="1"/>
  <c r="H193" i="3"/>
  <c r="L193" i="3" s="1"/>
  <c r="H173" i="3"/>
  <c r="L173" i="3" s="1"/>
  <c r="H153" i="3"/>
  <c r="L153" i="3" s="1"/>
  <c r="H133" i="3"/>
  <c r="L133" i="3" s="1"/>
  <c r="H117" i="3"/>
  <c r="L117" i="3" s="1"/>
  <c r="H101" i="3"/>
  <c r="L101" i="3" s="1"/>
  <c r="H85" i="3"/>
  <c r="L85" i="3" s="1"/>
  <c r="H65" i="3"/>
  <c r="L65" i="3" s="1"/>
  <c r="H49" i="3"/>
  <c r="L49" i="3" s="1"/>
  <c r="H33" i="3"/>
  <c r="L33" i="3" s="1"/>
  <c r="H17" i="3"/>
  <c r="L17" i="3" s="1"/>
  <c r="L163" i="3"/>
  <c r="L59" i="3"/>
  <c r="H209" i="3"/>
  <c r="L209" i="3" s="1"/>
  <c r="H185" i="3"/>
  <c r="L185" i="3" s="1"/>
  <c r="H161" i="3"/>
  <c r="L161" i="3" s="1"/>
  <c r="H137" i="3"/>
  <c r="L137" i="3" s="1"/>
  <c r="H113" i="3"/>
  <c r="L113" i="3" s="1"/>
  <c r="H93" i="3"/>
  <c r="L93" i="3" s="1"/>
  <c r="H69" i="3"/>
  <c r="L69" i="3" s="1"/>
  <c r="H45" i="3"/>
  <c r="L45" i="3" s="1"/>
  <c r="H25" i="3"/>
  <c r="L25" i="3" s="1"/>
  <c r="H9" i="3"/>
  <c r="L9" i="3" s="1"/>
  <c r="H221" i="3"/>
  <c r="L221" i="3" s="1"/>
  <c r="H197" i="3"/>
  <c r="L197" i="3" s="1"/>
  <c r="H177" i="3"/>
  <c r="L177" i="3" s="1"/>
  <c r="H149" i="3"/>
  <c r="L149" i="3" s="1"/>
  <c r="H125" i="3"/>
  <c r="L125" i="3" s="1"/>
  <c r="H97" i="3"/>
  <c r="L97" i="3" s="1"/>
  <c r="H77" i="3"/>
  <c r="L77" i="3" s="1"/>
  <c r="H57" i="3"/>
  <c r="L57" i="3" s="1"/>
  <c r="H29" i="3"/>
  <c r="L29" i="3" s="1"/>
  <c r="H205" i="3"/>
  <c r="L205" i="3" s="1"/>
  <c r="H189" i="3"/>
  <c r="L189" i="3" s="1"/>
  <c r="H165" i="3"/>
  <c r="L165" i="3" s="1"/>
  <c r="H145" i="3"/>
  <c r="L145" i="3" s="1"/>
  <c r="H129" i="3"/>
  <c r="L129" i="3" s="1"/>
  <c r="H109" i="3"/>
  <c r="L109" i="3" s="1"/>
  <c r="H81" i="3"/>
  <c r="L81" i="3" s="1"/>
  <c r="H61" i="3"/>
  <c r="L61" i="3" s="1"/>
  <c r="H41" i="3"/>
  <c r="L41" i="3" s="1"/>
  <c r="H13" i="3"/>
  <c r="L13" i="3" s="1"/>
  <c r="L171" i="3"/>
  <c r="L91" i="3"/>
  <c r="L19" i="3"/>
  <c r="H7" i="3"/>
  <c r="L7" i="3" s="1"/>
  <c r="H217" i="3"/>
  <c r="L217" i="3" s="1"/>
  <c r="H201" i="3"/>
  <c r="L201" i="3" s="1"/>
  <c r="H181" i="3"/>
  <c r="L181" i="3" s="1"/>
  <c r="H169" i="3"/>
  <c r="L169" i="3" s="1"/>
  <c r="H157" i="3"/>
  <c r="L157" i="3" s="1"/>
  <c r="H141" i="3"/>
  <c r="L141" i="3" s="1"/>
  <c r="H121" i="3"/>
  <c r="L121" i="3" s="1"/>
  <c r="H105" i="3"/>
  <c r="L105" i="3" s="1"/>
  <c r="H89" i="3"/>
  <c r="L89" i="3" s="1"/>
  <c r="H73" i="3"/>
  <c r="L73" i="3" s="1"/>
  <c r="H53" i="3"/>
  <c r="L53" i="3" s="1"/>
  <c r="H37" i="3"/>
  <c r="L37" i="3" s="1"/>
  <c r="H21" i="3"/>
  <c r="L21" i="3" s="1"/>
  <c r="H5" i="3"/>
  <c r="L5" i="3" s="1"/>
  <c r="AE43" i="2"/>
  <c r="AD42" i="2"/>
  <c r="L251" i="2"/>
  <c r="L219" i="3"/>
  <c r="L207" i="3"/>
  <c r="L167" i="3"/>
  <c r="L151" i="3"/>
  <c r="L119" i="3"/>
  <c r="L103" i="3"/>
  <c r="L87" i="3"/>
  <c r="L71" i="3"/>
  <c r="L55" i="3"/>
  <c r="L39" i="3"/>
  <c r="H212" i="3"/>
  <c r="L212" i="3" s="1"/>
  <c r="H204" i="3"/>
  <c r="L204" i="3" s="1"/>
  <c r="H184" i="3"/>
  <c r="L184" i="3" s="1"/>
  <c r="H164" i="3"/>
  <c r="L164" i="3" s="1"/>
  <c r="H152" i="3"/>
  <c r="L152" i="3" s="1"/>
  <c r="H136" i="3"/>
  <c r="L136" i="3" s="1"/>
  <c r="H120" i="3"/>
  <c r="L120" i="3" s="1"/>
  <c r="H104" i="3"/>
  <c r="L104" i="3" s="1"/>
  <c r="H84" i="3"/>
  <c r="L84" i="3" s="1"/>
  <c r="H76" i="3"/>
  <c r="L76" i="3" s="1"/>
  <c r="H56" i="3"/>
  <c r="L56" i="3" s="1"/>
  <c r="H44" i="3"/>
  <c r="L44" i="3" s="1"/>
  <c r="H36" i="3"/>
  <c r="L36" i="3" s="1"/>
  <c r="H32" i="3"/>
  <c r="L32" i="3" s="1"/>
  <c r="H24" i="3"/>
  <c r="L24" i="3" s="1"/>
  <c r="H8" i="3"/>
  <c r="L8" i="3" s="1"/>
  <c r="H31" i="3"/>
  <c r="L31" i="3" s="1"/>
  <c r="H23" i="3"/>
  <c r="L23" i="3" s="1"/>
  <c r="H15" i="3"/>
  <c r="L15" i="3" s="1"/>
  <c r="H220" i="3"/>
  <c r="L220" i="3" s="1"/>
  <c r="H192" i="3"/>
  <c r="L192" i="3" s="1"/>
  <c r="H168" i="3"/>
  <c r="L168" i="3" s="1"/>
  <c r="H140" i="3"/>
  <c r="L140" i="3" s="1"/>
  <c r="H116" i="3"/>
  <c r="L116" i="3" s="1"/>
  <c r="H88" i="3"/>
  <c r="L88" i="3" s="1"/>
  <c r="H64" i="3"/>
  <c r="L64" i="3" s="1"/>
  <c r="H48" i="3"/>
  <c r="L48" i="3" s="1"/>
  <c r="H40" i="3"/>
  <c r="L40" i="3" s="1"/>
  <c r="H28" i="3"/>
  <c r="L28" i="3" s="1"/>
  <c r="H4" i="3"/>
  <c r="L4" i="3" s="1"/>
  <c r="H216" i="3"/>
  <c r="L216" i="3" s="1"/>
  <c r="H200" i="3"/>
  <c r="L200" i="3" s="1"/>
  <c r="H180" i="3"/>
  <c r="L180" i="3" s="1"/>
  <c r="H160" i="3"/>
  <c r="L160" i="3" s="1"/>
  <c r="H132" i="3"/>
  <c r="L132" i="3" s="1"/>
  <c r="H112" i="3"/>
  <c r="L112" i="3" s="1"/>
  <c r="H92" i="3"/>
  <c r="L92" i="3" s="1"/>
  <c r="H72" i="3"/>
  <c r="L72" i="3" s="1"/>
  <c r="H52" i="3"/>
  <c r="L52" i="3" s="1"/>
  <c r="H20" i="3"/>
  <c r="L20" i="3" s="1"/>
  <c r="H228" i="3"/>
  <c r="L228" i="3" s="1"/>
  <c r="H196" i="3"/>
  <c r="L196" i="3" s="1"/>
  <c r="H176" i="3"/>
  <c r="L176" i="3" s="1"/>
  <c r="H148" i="3"/>
  <c r="L148" i="3" s="1"/>
  <c r="H128" i="3"/>
  <c r="L128" i="3" s="1"/>
  <c r="H100" i="3"/>
  <c r="L100" i="3" s="1"/>
  <c r="H68" i="3"/>
  <c r="L68" i="3" s="1"/>
  <c r="H16" i="3"/>
  <c r="L16" i="3" s="1"/>
  <c r="H222" i="3"/>
  <c r="L222" i="3" s="1"/>
  <c r="H210" i="3"/>
  <c r="L210" i="3" s="1"/>
  <c r="H202" i="3"/>
  <c r="L202" i="3" s="1"/>
  <c r="H190" i="3"/>
  <c r="L190" i="3" s="1"/>
  <c r="H182" i="3"/>
  <c r="L182" i="3" s="1"/>
  <c r="H170" i="3"/>
  <c r="L170" i="3" s="1"/>
  <c r="H162" i="3"/>
  <c r="L162" i="3" s="1"/>
  <c r="H154" i="3"/>
  <c r="L154" i="3" s="1"/>
  <c r="H146" i="3"/>
  <c r="L146" i="3" s="1"/>
  <c r="H138" i="3"/>
  <c r="L138" i="3" s="1"/>
  <c r="H130" i="3"/>
  <c r="L130" i="3" s="1"/>
  <c r="H126" i="3"/>
  <c r="L126" i="3" s="1"/>
  <c r="H122" i="3"/>
  <c r="L122" i="3" s="1"/>
  <c r="H114" i="3"/>
  <c r="L114" i="3" s="1"/>
  <c r="H110" i="3"/>
  <c r="L110" i="3" s="1"/>
  <c r="H106" i="3"/>
  <c r="L106" i="3" s="1"/>
  <c r="H102" i="3"/>
  <c r="L102" i="3" s="1"/>
  <c r="H98" i="3"/>
  <c r="L98" i="3" s="1"/>
  <c r="H94" i="3"/>
  <c r="L94" i="3" s="1"/>
  <c r="H90" i="3"/>
  <c r="L90" i="3" s="1"/>
  <c r="H86" i="3"/>
  <c r="L86" i="3" s="1"/>
  <c r="H82" i="3"/>
  <c r="L82" i="3" s="1"/>
  <c r="H78" i="3"/>
  <c r="L78" i="3" s="1"/>
  <c r="H74" i="3"/>
  <c r="L74" i="3" s="1"/>
  <c r="H70" i="3"/>
  <c r="L70" i="3" s="1"/>
  <c r="H66" i="3"/>
  <c r="L66" i="3" s="1"/>
  <c r="H62" i="3"/>
  <c r="L62" i="3" s="1"/>
  <c r="H58" i="3"/>
  <c r="L58" i="3" s="1"/>
  <c r="H54" i="3"/>
  <c r="L54" i="3" s="1"/>
  <c r="H50" i="3"/>
  <c r="L50" i="3" s="1"/>
  <c r="H46" i="3"/>
  <c r="L46" i="3" s="1"/>
  <c r="H42" i="3"/>
  <c r="L42" i="3" s="1"/>
  <c r="H38" i="3"/>
  <c r="L38" i="3" s="1"/>
  <c r="H34" i="3"/>
  <c r="L34" i="3" s="1"/>
  <c r="H30" i="3"/>
  <c r="L30" i="3" s="1"/>
  <c r="H26" i="3"/>
  <c r="L26" i="3" s="1"/>
  <c r="H22" i="3"/>
  <c r="L22" i="3" s="1"/>
  <c r="H18" i="3"/>
  <c r="L18" i="3" s="1"/>
  <c r="H14" i="3"/>
  <c r="L14" i="3" s="1"/>
  <c r="H10" i="3"/>
  <c r="L10" i="3" s="1"/>
  <c r="H6" i="3"/>
  <c r="L6" i="3" s="1"/>
  <c r="H224" i="3"/>
  <c r="L224" i="3" s="1"/>
  <c r="H208" i="3"/>
  <c r="L208" i="3" s="1"/>
  <c r="H188" i="3"/>
  <c r="L188" i="3" s="1"/>
  <c r="H172" i="3"/>
  <c r="L172" i="3" s="1"/>
  <c r="H156" i="3"/>
  <c r="L156" i="3" s="1"/>
  <c r="H144" i="3"/>
  <c r="L144" i="3" s="1"/>
  <c r="H124" i="3"/>
  <c r="L124" i="3" s="1"/>
  <c r="H108" i="3"/>
  <c r="L108" i="3" s="1"/>
  <c r="H96" i="3"/>
  <c r="L96" i="3" s="1"/>
  <c r="H80" i="3"/>
  <c r="L80" i="3" s="1"/>
  <c r="H60" i="3"/>
  <c r="L60" i="3" s="1"/>
  <c r="H12" i="3"/>
  <c r="L12" i="3" s="1"/>
  <c r="H226" i="3"/>
  <c r="L226" i="3" s="1"/>
  <c r="H218" i="3"/>
  <c r="L218" i="3" s="1"/>
  <c r="H214" i="3"/>
  <c r="L214" i="3" s="1"/>
  <c r="H206" i="3"/>
  <c r="L206" i="3" s="1"/>
  <c r="H198" i="3"/>
  <c r="L198" i="3" s="1"/>
  <c r="H194" i="3"/>
  <c r="L194" i="3" s="1"/>
  <c r="H186" i="3"/>
  <c r="L186" i="3" s="1"/>
  <c r="H178" i="3"/>
  <c r="L178" i="3" s="1"/>
  <c r="H174" i="3"/>
  <c r="L174" i="3" s="1"/>
  <c r="H166" i="3"/>
  <c r="L166" i="3" s="1"/>
  <c r="H158" i="3"/>
  <c r="L158" i="3" s="1"/>
  <c r="H150" i="3"/>
  <c r="L150" i="3" s="1"/>
  <c r="H142" i="3"/>
  <c r="L142" i="3" s="1"/>
  <c r="H134" i="3"/>
  <c r="L134" i="3" s="1"/>
  <c r="H118" i="3"/>
  <c r="L118" i="3" s="1"/>
  <c r="H2" i="3"/>
  <c r="L2" i="3" s="1"/>
  <c r="T54" i="3" l="1"/>
  <c r="N8" i="3" s="1"/>
  <c r="N28" i="3"/>
  <c r="N158" i="3"/>
  <c r="N190" i="3"/>
  <c r="N206" i="3"/>
  <c r="N220" i="3"/>
  <c r="N140" i="3"/>
  <c r="N172" i="3"/>
  <c r="N44" i="3"/>
  <c r="N141" i="3"/>
  <c r="N173" i="3"/>
  <c r="N223" i="3"/>
  <c r="N124" i="3"/>
  <c r="N215" i="3"/>
  <c r="N12" i="3"/>
  <c r="N92" i="3"/>
  <c r="N133" i="3"/>
  <c r="N165" i="3"/>
  <c r="N191" i="3"/>
  <c r="N207" i="3"/>
  <c r="N211" i="3"/>
  <c r="N109" i="3"/>
  <c r="N212" i="3"/>
  <c r="N188" i="3"/>
  <c r="N157" i="3"/>
  <c r="N197" i="3"/>
  <c r="N142" i="3"/>
  <c r="N174" i="3"/>
  <c r="N198" i="3"/>
  <c r="N213" i="3"/>
  <c r="N227" i="3"/>
  <c r="N62" i="3"/>
  <c r="N117" i="3"/>
  <c r="N149" i="3"/>
  <c r="N181" i="3"/>
  <c r="N199" i="3"/>
  <c r="N214" i="3"/>
  <c r="N228" i="3"/>
  <c r="N76" i="3"/>
  <c r="N156" i="3"/>
  <c r="N204" i="3"/>
  <c r="N229" i="3"/>
  <c r="N125" i="3"/>
  <c r="N189" i="3"/>
  <c r="N2" i="3"/>
  <c r="N219" i="3"/>
  <c r="N30" i="3"/>
  <c r="N46" i="3"/>
  <c r="N71" i="3"/>
  <c r="N134" i="3"/>
  <c r="N6" i="3"/>
  <c r="N180" i="3"/>
  <c r="N52" i="3"/>
  <c r="N111" i="3"/>
  <c r="N217" i="3"/>
  <c r="N153" i="3"/>
  <c r="N89" i="3"/>
  <c r="N25" i="3"/>
  <c r="N163" i="3"/>
  <c r="N99" i="3"/>
  <c r="N35" i="3"/>
  <c r="N202" i="3"/>
  <c r="N138" i="3"/>
  <c r="N74" i="3"/>
  <c r="N10" i="3"/>
  <c r="N168" i="3"/>
  <c r="N104" i="3"/>
  <c r="N40" i="3"/>
  <c r="N87" i="3"/>
  <c r="N146" i="3"/>
  <c r="N29" i="3"/>
  <c r="N183" i="3"/>
  <c r="N55" i="3"/>
  <c r="N118" i="3"/>
  <c r="N101" i="3"/>
  <c r="N164" i="3"/>
  <c r="N36" i="3"/>
  <c r="N95" i="3"/>
  <c r="N209" i="3"/>
  <c r="N145" i="3"/>
  <c r="N81" i="3"/>
  <c r="N17" i="3"/>
  <c r="N155" i="3"/>
  <c r="N91" i="3"/>
  <c r="N27" i="3"/>
  <c r="N194" i="3"/>
  <c r="N130" i="3"/>
  <c r="N66" i="3"/>
  <c r="N224" i="3"/>
  <c r="N160" i="3"/>
  <c r="N96" i="3"/>
  <c r="N32" i="3"/>
  <c r="N5" i="3"/>
  <c r="N107" i="3"/>
  <c r="N18" i="3"/>
  <c r="N48" i="3"/>
  <c r="N61" i="3"/>
  <c r="N167" i="3"/>
  <c r="N39" i="3"/>
  <c r="N102" i="3"/>
  <c r="N85" i="3"/>
  <c r="N148" i="3"/>
  <c r="N20" i="3"/>
  <c r="N79" i="3"/>
  <c r="N201" i="3"/>
  <c r="N137" i="3"/>
  <c r="N73" i="3"/>
  <c r="N9" i="3"/>
  <c r="N147" i="3"/>
  <c r="N83" i="3"/>
  <c r="N19" i="3"/>
  <c r="N186" i="3"/>
  <c r="N122" i="3"/>
  <c r="N58" i="3"/>
  <c r="N216" i="3"/>
  <c r="N152" i="3"/>
  <c r="N88" i="3"/>
  <c r="N24" i="3"/>
  <c r="N22" i="3"/>
  <c r="N43" i="3"/>
  <c r="N176" i="3"/>
  <c r="N14" i="3"/>
  <c r="N151" i="3"/>
  <c r="N23" i="3"/>
  <c r="N86" i="3"/>
  <c r="N69" i="3"/>
  <c r="N132" i="3"/>
  <c r="N4" i="3"/>
  <c r="N63" i="3"/>
  <c r="N193" i="3"/>
  <c r="N129" i="3"/>
  <c r="N65" i="3"/>
  <c r="N203" i="3"/>
  <c r="N139" i="3"/>
  <c r="N75" i="3"/>
  <c r="N11" i="3"/>
  <c r="N178" i="3"/>
  <c r="N114" i="3"/>
  <c r="N50" i="3"/>
  <c r="N208" i="3"/>
  <c r="N144" i="3"/>
  <c r="N80" i="3"/>
  <c r="N16" i="3"/>
  <c r="N150" i="3"/>
  <c r="N82" i="3"/>
  <c r="N94" i="3"/>
  <c r="N135" i="3"/>
  <c r="N7" i="3"/>
  <c r="N70" i="3"/>
  <c r="N53" i="3"/>
  <c r="N116" i="3"/>
  <c r="N175" i="3"/>
  <c r="N47" i="3"/>
  <c r="N185" i="3"/>
  <c r="N121" i="3"/>
  <c r="N57" i="3"/>
  <c r="N195" i="3"/>
  <c r="N131" i="3"/>
  <c r="N67" i="3"/>
  <c r="N3" i="3"/>
  <c r="N170" i="3"/>
  <c r="N106" i="3"/>
  <c r="N42" i="3"/>
  <c r="N200" i="3"/>
  <c r="N136" i="3"/>
  <c r="N72" i="3"/>
  <c r="N68" i="3"/>
  <c r="N60" i="3"/>
  <c r="N119" i="3"/>
  <c r="N182" i="3"/>
  <c r="N54" i="3"/>
  <c r="N37" i="3"/>
  <c r="N100" i="3"/>
  <c r="N159" i="3"/>
  <c r="N31" i="3"/>
  <c r="N177" i="3"/>
  <c r="N113" i="3"/>
  <c r="N49" i="3"/>
  <c r="N187" i="3"/>
  <c r="N123" i="3"/>
  <c r="N59" i="3"/>
  <c r="N226" i="3"/>
  <c r="N162" i="3"/>
  <c r="N98" i="3"/>
  <c r="N34" i="3"/>
  <c r="N192" i="3"/>
  <c r="N128" i="3"/>
  <c r="N64" i="3"/>
  <c r="N13" i="3"/>
  <c r="N103" i="3"/>
  <c r="N166" i="3"/>
  <c r="N38" i="3"/>
  <c r="N21" i="3"/>
  <c r="N84" i="3"/>
  <c r="N143" i="3"/>
  <c r="N15" i="3"/>
  <c r="N169" i="3"/>
  <c r="N105" i="3"/>
  <c r="N41" i="3"/>
  <c r="N179" i="3"/>
  <c r="N115" i="3"/>
  <c r="N51" i="3"/>
  <c r="N218" i="3"/>
  <c r="N154" i="3"/>
  <c r="N90" i="3"/>
  <c r="N26" i="3"/>
  <c r="N184" i="3"/>
  <c r="N120" i="3"/>
  <c r="N56" i="3"/>
  <c r="N93" i="3"/>
  <c r="N127" i="3"/>
  <c r="N225" i="3"/>
  <c r="N161" i="3"/>
  <c r="N97" i="3"/>
  <c r="N33" i="3"/>
  <c r="N171" i="3"/>
  <c r="N210" i="3"/>
  <c r="N112" i="3"/>
  <c r="S57" i="3"/>
  <c r="T45" i="3"/>
  <c r="S45" i="3"/>
  <c r="U42" i="2"/>
  <c r="N110" i="3" l="1"/>
  <c r="N108" i="3"/>
  <c r="N205" i="3"/>
  <c r="N222" i="3"/>
  <c r="N126" i="3"/>
  <c r="N45" i="3"/>
  <c r="N221" i="3"/>
  <c r="N77" i="3"/>
  <c r="N196" i="3"/>
  <c r="N78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J108" i="3"/>
  <c r="J116" i="3"/>
  <c r="J124" i="3"/>
  <c r="J132" i="3"/>
  <c r="J140" i="3"/>
  <c r="J148" i="3"/>
  <c r="J156" i="3"/>
  <c r="J164" i="3"/>
  <c r="J204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49" i="3"/>
  <c r="J157" i="3"/>
  <c r="J165" i="3"/>
  <c r="J173" i="3"/>
  <c r="J181" i="3"/>
  <c r="J189" i="3"/>
  <c r="J197" i="3"/>
  <c r="J205" i="3"/>
  <c r="J213" i="3"/>
  <c r="J221" i="3"/>
  <c r="J229" i="3"/>
  <c r="J7" i="3"/>
  <c r="J23" i="3"/>
  <c r="J31" i="3"/>
  <c r="J39" i="3"/>
  <c r="J55" i="3"/>
  <c r="J71" i="3"/>
  <c r="J87" i="3"/>
  <c r="J103" i="3"/>
  <c r="J119" i="3"/>
  <c r="J127" i="3"/>
  <c r="J143" i="3"/>
  <c r="J159" i="3"/>
  <c r="J175" i="3"/>
  <c r="J199" i="3"/>
  <c r="J215" i="3"/>
  <c r="J223" i="3"/>
  <c r="J24" i="3"/>
  <c r="J32" i="3"/>
  <c r="J48" i="3"/>
  <c r="J64" i="3"/>
  <c r="J88" i="3"/>
  <c r="J104" i="3"/>
  <c r="J128" i="3"/>
  <c r="J144" i="3"/>
  <c r="J160" i="3"/>
  <c r="J176" i="3"/>
  <c r="J200" i="3"/>
  <c r="J224" i="3"/>
  <c r="J59" i="3"/>
  <c r="J107" i="3"/>
  <c r="J139" i="3"/>
  <c r="J171" i="3"/>
  <c r="J203" i="3"/>
  <c r="J172" i="3"/>
  <c r="J220" i="3"/>
  <c r="J6" i="3"/>
  <c r="J14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50" i="3"/>
  <c r="J158" i="3"/>
  <c r="J166" i="3"/>
  <c r="J174" i="3"/>
  <c r="J182" i="3"/>
  <c r="J190" i="3"/>
  <c r="J198" i="3"/>
  <c r="J206" i="3"/>
  <c r="J214" i="3"/>
  <c r="J222" i="3"/>
  <c r="J2" i="3"/>
  <c r="J15" i="3"/>
  <c r="J47" i="3"/>
  <c r="J63" i="3"/>
  <c r="J79" i="3"/>
  <c r="J95" i="3"/>
  <c r="J111" i="3"/>
  <c r="J135" i="3"/>
  <c r="J151" i="3"/>
  <c r="J167" i="3"/>
  <c r="J183" i="3"/>
  <c r="J191" i="3"/>
  <c r="J207" i="3"/>
  <c r="J16" i="3"/>
  <c r="J56" i="3"/>
  <c r="J80" i="3"/>
  <c r="J112" i="3"/>
  <c r="J152" i="3"/>
  <c r="J184" i="3"/>
  <c r="J208" i="3"/>
  <c r="J67" i="3"/>
  <c r="J115" i="3"/>
  <c r="J163" i="3"/>
  <c r="J211" i="3"/>
  <c r="J188" i="3"/>
  <c r="J228" i="3"/>
  <c r="J8" i="3"/>
  <c r="J40" i="3"/>
  <c r="J72" i="3"/>
  <c r="J96" i="3"/>
  <c r="J120" i="3"/>
  <c r="J136" i="3"/>
  <c r="J168" i="3"/>
  <c r="J192" i="3"/>
  <c r="J216" i="3"/>
  <c r="J83" i="3"/>
  <c r="J131" i="3"/>
  <c r="J155" i="3"/>
  <c r="J195" i="3"/>
  <c r="J227" i="3"/>
  <c r="J196" i="3"/>
  <c r="J9" i="3"/>
  <c r="J17" i="3"/>
  <c r="J25" i="3"/>
  <c r="J33" i="3"/>
  <c r="J41" i="3"/>
  <c r="J49" i="3"/>
  <c r="J57" i="3"/>
  <c r="J65" i="3"/>
  <c r="J73" i="3"/>
  <c r="J81" i="3"/>
  <c r="J89" i="3"/>
  <c r="J97" i="3"/>
  <c r="J105" i="3"/>
  <c r="J113" i="3"/>
  <c r="J121" i="3"/>
  <c r="J129" i="3"/>
  <c r="J137" i="3"/>
  <c r="J145" i="3"/>
  <c r="J153" i="3"/>
  <c r="J161" i="3"/>
  <c r="J169" i="3"/>
  <c r="J177" i="3"/>
  <c r="J185" i="3"/>
  <c r="J193" i="3"/>
  <c r="J201" i="3"/>
  <c r="J209" i="3"/>
  <c r="J217" i="3"/>
  <c r="J225" i="3"/>
  <c r="J10" i="3"/>
  <c r="J18" i="3"/>
  <c r="J2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46" i="3"/>
  <c r="J154" i="3"/>
  <c r="J162" i="3"/>
  <c r="J170" i="3"/>
  <c r="J178" i="3"/>
  <c r="J186" i="3"/>
  <c r="J194" i="3"/>
  <c r="J202" i="3"/>
  <c r="J210" i="3"/>
  <c r="J218" i="3"/>
  <c r="J226" i="3"/>
  <c r="J3" i="3"/>
  <c r="J11" i="3"/>
  <c r="J19" i="3"/>
  <c r="J27" i="3"/>
  <c r="J35" i="3"/>
  <c r="J43" i="3"/>
  <c r="J51" i="3"/>
  <c r="J75" i="3"/>
  <c r="J91" i="3"/>
  <c r="J99" i="3"/>
  <c r="J123" i="3"/>
  <c r="J147" i="3"/>
  <c r="J179" i="3"/>
  <c r="J187" i="3"/>
  <c r="J219" i="3"/>
  <c r="J180" i="3"/>
  <c r="J212" i="3"/>
  <c r="T45" i="2"/>
  <c r="N37" i="2"/>
  <c r="N77" i="2"/>
  <c r="N133" i="2"/>
  <c r="N173" i="2"/>
  <c r="N229" i="2"/>
  <c r="N21" i="2"/>
  <c r="N69" i="2"/>
  <c r="N101" i="2"/>
  <c r="N141" i="2"/>
  <c r="N181" i="2"/>
  <c r="N221" i="2"/>
  <c r="N13" i="2"/>
  <c r="N53" i="2"/>
  <c r="N109" i="2"/>
  <c r="N165" i="2"/>
  <c r="N205" i="2"/>
  <c r="N5" i="2"/>
  <c r="N45" i="2"/>
  <c r="N85" i="2"/>
  <c r="N125" i="2"/>
  <c r="N157" i="2"/>
  <c r="N189" i="2"/>
  <c r="N213" i="2"/>
  <c r="N245" i="2"/>
  <c r="N2" i="2"/>
  <c r="N29" i="2"/>
  <c r="N61" i="2"/>
  <c r="N93" i="2"/>
  <c r="N117" i="2"/>
  <c r="N149" i="2"/>
  <c r="N197" i="2"/>
  <c r="N237" i="2"/>
  <c r="N235" i="2"/>
  <c r="N171" i="2"/>
  <c r="N107" i="2"/>
  <c r="N43" i="2"/>
  <c r="N226" i="2"/>
  <c r="N162" i="2"/>
  <c r="N98" i="2"/>
  <c r="N34" i="2"/>
  <c r="N209" i="2"/>
  <c r="N145" i="2"/>
  <c r="N81" i="2"/>
  <c r="N17" i="2"/>
  <c r="N192" i="2"/>
  <c r="N128" i="2"/>
  <c r="N64" i="2"/>
  <c r="N247" i="2"/>
  <c r="N183" i="2"/>
  <c r="N119" i="2"/>
  <c r="N55" i="2"/>
  <c r="N230" i="2"/>
  <c r="N166" i="2"/>
  <c r="N102" i="2"/>
  <c r="N38" i="2"/>
  <c r="N212" i="2"/>
  <c r="N148" i="2"/>
  <c r="N84" i="2"/>
  <c r="N20" i="2"/>
  <c r="N18" i="2"/>
  <c r="N193" i="2"/>
  <c r="N65" i="2"/>
  <c r="N176" i="2"/>
  <c r="N48" i="2"/>
  <c r="N103" i="2"/>
  <c r="N227" i="2"/>
  <c r="N163" i="2"/>
  <c r="N99" i="2"/>
  <c r="N35" i="2"/>
  <c r="N218" i="2"/>
  <c r="N154" i="2"/>
  <c r="N90" i="2"/>
  <c r="N26" i="2"/>
  <c r="N201" i="2"/>
  <c r="N137" i="2"/>
  <c r="N73" i="2"/>
  <c r="N9" i="2"/>
  <c r="N248" i="2"/>
  <c r="N184" i="2"/>
  <c r="N120" i="2"/>
  <c r="N56" i="2"/>
  <c r="N239" i="2"/>
  <c r="N175" i="2"/>
  <c r="N111" i="2"/>
  <c r="N47" i="2"/>
  <c r="N222" i="2"/>
  <c r="N158" i="2"/>
  <c r="N94" i="2"/>
  <c r="N30" i="2"/>
  <c r="N204" i="2"/>
  <c r="N140" i="2"/>
  <c r="N76" i="2"/>
  <c r="N12" i="2"/>
  <c r="N219" i="2"/>
  <c r="N155" i="2"/>
  <c r="N91" i="2"/>
  <c r="N27" i="2"/>
  <c r="N210" i="2"/>
  <c r="N146" i="2"/>
  <c r="N82" i="2"/>
  <c r="N129" i="2"/>
  <c r="N240" i="2"/>
  <c r="N112" i="2"/>
  <c r="N231" i="2"/>
  <c r="N167" i="2"/>
  <c r="N39" i="2"/>
  <c r="N214" i="2"/>
  <c r="N150" i="2"/>
  <c r="N203" i="2"/>
  <c r="N139" i="2"/>
  <c r="N75" i="2"/>
  <c r="N11" i="2"/>
  <c r="N194" i="2"/>
  <c r="N130" i="2"/>
  <c r="N66" i="2"/>
  <c r="N241" i="2"/>
  <c r="N177" i="2"/>
  <c r="N113" i="2"/>
  <c r="N49" i="2"/>
  <c r="N224" i="2"/>
  <c r="N160" i="2"/>
  <c r="N96" i="2"/>
  <c r="N32" i="2"/>
  <c r="N215" i="2"/>
  <c r="N151" i="2"/>
  <c r="N87" i="2"/>
  <c r="N23" i="2"/>
  <c r="N198" i="2"/>
  <c r="N134" i="2"/>
  <c r="N70" i="2"/>
  <c r="N6" i="2"/>
  <c r="N244" i="2"/>
  <c r="N180" i="2"/>
  <c r="N116" i="2"/>
  <c r="N52" i="2"/>
  <c r="N4" i="2"/>
  <c r="N195" i="2"/>
  <c r="N131" i="2"/>
  <c r="N67" i="2"/>
  <c r="N3" i="2"/>
  <c r="N250" i="2"/>
  <c r="N186" i="2"/>
  <c r="N122" i="2"/>
  <c r="N58" i="2"/>
  <c r="N233" i="2"/>
  <c r="N169" i="2"/>
  <c r="N105" i="2"/>
  <c r="N41" i="2"/>
  <c r="N216" i="2"/>
  <c r="N152" i="2"/>
  <c r="N88" i="2"/>
  <c r="N24" i="2"/>
  <c r="N123" i="2"/>
  <c r="N114" i="2"/>
  <c r="N97" i="2"/>
  <c r="N80" i="2"/>
  <c r="N159" i="2"/>
  <c r="N31" i="2"/>
  <c r="N142" i="2"/>
  <c r="N46" i="2"/>
  <c r="N228" i="2"/>
  <c r="N124" i="2"/>
  <c r="N28" i="2"/>
  <c r="N83" i="2"/>
  <c r="N242" i="2"/>
  <c r="N74" i="2"/>
  <c r="N225" i="2"/>
  <c r="N57" i="2"/>
  <c r="N208" i="2"/>
  <c r="N40" i="2"/>
  <c r="N135" i="2"/>
  <c r="N7" i="2"/>
  <c r="N246" i="2"/>
  <c r="N118" i="2"/>
  <c r="N100" i="2"/>
  <c r="N243" i="2"/>
  <c r="N234" i="2"/>
  <c r="N50" i="2"/>
  <c r="N217" i="2"/>
  <c r="N33" i="2"/>
  <c r="N200" i="2"/>
  <c r="N16" i="2"/>
  <c r="N238" i="2"/>
  <c r="N188" i="2"/>
  <c r="N138" i="2"/>
  <c r="N121" i="2"/>
  <c r="N191" i="2"/>
  <c r="N174" i="2"/>
  <c r="N132" i="2"/>
  <c r="N115" i="2"/>
  <c r="N106" i="2"/>
  <c r="N249" i="2"/>
  <c r="N89" i="2"/>
  <c r="N232" i="2"/>
  <c r="N72" i="2"/>
  <c r="N143" i="2"/>
  <c r="N15" i="2"/>
  <c r="N126" i="2"/>
  <c r="N22" i="2"/>
  <c r="N220" i="2"/>
  <c r="N108" i="2"/>
  <c r="N251" i="2"/>
  <c r="N14" i="2"/>
  <c r="N196" i="2"/>
  <c r="N59" i="2"/>
  <c r="N127" i="2"/>
  <c r="N110" i="2"/>
  <c r="N92" i="2"/>
  <c r="N147" i="2"/>
  <c r="N54" i="2"/>
  <c r="N36" i="2"/>
  <c r="N211" i="2"/>
  <c r="N51" i="2"/>
  <c r="N202" i="2"/>
  <c r="N42" i="2"/>
  <c r="N185" i="2"/>
  <c r="N25" i="2"/>
  <c r="N168" i="2"/>
  <c r="N8" i="2"/>
  <c r="N223" i="2"/>
  <c r="N95" i="2"/>
  <c r="N206" i="2"/>
  <c r="N86" i="2"/>
  <c r="N172" i="2"/>
  <c r="N68" i="2"/>
  <c r="N187" i="2"/>
  <c r="N19" i="2"/>
  <c r="N178" i="2"/>
  <c r="N10" i="2"/>
  <c r="N161" i="2"/>
  <c r="N144" i="2"/>
  <c r="N207" i="2"/>
  <c r="N79" i="2"/>
  <c r="N190" i="2"/>
  <c r="N78" i="2"/>
  <c r="N164" i="2"/>
  <c r="N60" i="2"/>
  <c r="N179" i="2"/>
  <c r="N170" i="2"/>
  <c r="N153" i="2"/>
  <c r="N136" i="2"/>
  <c r="N199" i="2"/>
  <c r="N71" i="2"/>
  <c r="N182" i="2"/>
  <c r="N62" i="2"/>
  <c r="N156" i="2"/>
  <c r="N44" i="2"/>
  <c r="N104" i="2"/>
  <c r="N63" i="2"/>
  <c r="N236" i="2"/>
  <c r="S48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L250" i="2" s="1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" i="2"/>
  <c r="AE6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" i="2"/>
  <c r="L244" i="2" l="1"/>
  <c r="L228" i="2"/>
  <c r="L164" i="2"/>
  <c r="L156" i="2"/>
  <c r="L140" i="2"/>
  <c r="L132" i="2"/>
  <c r="L116" i="2"/>
  <c r="L108" i="2"/>
  <c r="L100" i="2"/>
  <c r="L92" i="2"/>
  <c r="L84" i="2"/>
  <c r="L76" i="2"/>
  <c r="L68" i="2"/>
  <c r="L60" i="2"/>
  <c r="L52" i="2"/>
  <c r="L44" i="2"/>
  <c r="L172" i="2"/>
  <c r="L180" i="2"/>
  <c r="L124" i="2"/>
  <c r="AD60" i="2"/>
  <c r="L36" i="2"/>
  <c r="L28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236" i="2"/>
  <c r="L220" i="2"/>
  <c r="L212" i="2"/>
  <c r="L204" i="2"/>
  <c r="L196" i="2"/>
  <c r="L188" i="2"/>
  <c r="L148" i="2"/>
  <c r="L7" i="2"/>
  <c r="L20" i="2"/>
  <c r="L245" i="2"/>
  <c r="L237" i="2"/>
  <c r="L67" i="2"/>
  <c r="L59" i="2"/>
  <c r="L51" i="2"/>
  <c r="L43" i="2"/>
  <c r="L35" i="2"/>
  <c r="L27" i="2"/>
  <c r="L19" i="2"/>
  <c r="L11" i="2"/>
  <c r="L4" i="2"/>
  <c r="L243" i="2"/>
  <c r="L187" i="2"/>
  <c r="L179" i="2"/>
  <c r="L171" i="2"/>
  <c r="L163" i="2"/>
  <c r="L147" i="2"/>
  <c r="L139" i="2"/>
  <c r="L131" i="2"/>
  <c r="L123" i="2"/>
  <c r="L115" i="2"/>
  <c r="L107" i="2"/>
  <c r="L99" i="2"/>
  <c r="L91" i="2"/>
  <c r="L83" i="2"/>
  <c r="L75" i="2"/>
  <c r="L3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12" i="2"/>
  <c r="L235" i="2"/>
  <c r="L227" i="2"/>
  <c r="L219" i="2"/>
  <c r="L211" i="2"/>
  <c r="L203" i="2"/>
  <c r="L195" i="2"/>
  <c r="L155" i="2"/>
  <c r="L2" i="2"/>
  <c r="K36" i="2" l="1"/>
  <c r="K84" i="2"/>
  <c r="K148" i="2"/>
  <c r="K204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44" i="2"/>
  <c r="K220" i="2"/>
  <c r="K12" i="2"/>
  <c r="K68" i="2"/>
  <c r="K124" i="2"/>
  <c r="K180" i="2"/>
  <c r="K236" i="2"/>
  <c r="K4" i="2"/>
  <c r="K52" i="2"/>
  <c r="K100" i="2"/>
  <c r="K156" i="2"/>
  <c r="K212" i="2"/>
  <c r="K28" i="2"/>
  <c r="K76" i="2"/>
  <c r="K108" i="2"/>
  <c r="K132" i="2"/>
  <c r="K164" i="2"/>
  <c r="K188" i="2"/>
  <c r="K228" i="2"/>
  <c r="K20" i="2"/>
  <c r="K60" i="2"/>
  <c r="K92" i="2"/>
  <c r="K116" i="2"/>
  <c r="K140" i="2"/>
  <c r="K172" i="2"/>
  <c r="K196" i="2"/>
  <c r="K244" i="2"/>
  <c r="K242" i="2"/>
  <c r="K178" i="2"/>
  <c r="K114" i="2"/>
  <c r="K50" i="2"/>
  <c r="K233" i="2"/>
  <c r="K169" i="2"/>
  <c r="K105" i="2"/>
  <c r="K41" i="2"/>
  <c r="K216" i="2"/>
  <c r="K152" i="2"/>
  <c r="K88" i="2"/>
  <c r="K24" i="2"/>
  <c r="K199" i="2"/>
  <c r="K135" i="2"/>
  <c r="K71" i="2"/>
  <c r="K7" i="2"/>
  <c r="K126" i="2"/>
  <c r="K62" i="2"/>
  <c r="K237" i="2"/>
  <c r="K173" i="2"/>
  <c r="K109" i="2"/>
  <c r="K45" i="2"/>
  <c r="K227" i="2"/>
  <c r="K163" i="2"/>
  <c r="K99" i="2"/>
  <c r="K35" i="2"/>
  <c r="K162" i="2"/>
  <c r="K25" i="2"/>
  <c r="K72" i="2"/>
  <c r="K183" i="2"/>
  <c r="K55" i="2"/>
  <c r="K46" i="2"/>
  <c r="K157" i="2"/>
  <c r="K29" i="2"/>
  <c r="K234" i="2"/>
  <c r="K170" i="2"/>
  <c r="K106" i="2"/>
  <c r="K42" i="2"/>
  <c r="K225" i="2"/>
  <c r="K161" i="2"/>
  <c r="K97" i="2"/>
  <c r="K33" i="2"/>
  <c r="K208" i="2"/>
  <c r="K144" i="2"/>
  <c r="K80" i="2"/>
  <c r="K16" i="2"/>
  <c r="K191" i="2"/>
  <c r="K127" i="2"/>
  <c r="K63" i="2"/>
  <c r="K118" i="2"/>
  <c r="K54" i="2"/>
  <c r="K229" i="2"/>
  <c r="K165" i="2"/>
  <c r="K101" i="2"/>
  <c r="K37" i="2"/>
  <c r="K219" i="2"/>
  <c r="K155" i="2"/>
  <c r="K91" i="2"/>
  <c r="K27" i="2"/>
  <c r="K226" i="2"/>
  <c r="K98" i="2"/>
  <c r="K34" i="2"/>
  <c r="K217" i="2"/>
  <c r="K153" i="2"/>
  <c r="K89" i="2"/>
  <c r="K200" i="2"/>
  <c r="K136" i="2"/>
  <c r="K8" i="2"/>
  <c r="K247" i="2"/>
  <c r="K119" i="2"/>
  <c r="K110" i="2"/>
  <c r="K221" i="2"/>
  <c r="K93" i="2"/>
  <c r="K210" i="2"/>
  <c r="K146" i="2"/>
  <c r="K82" i="2"/>
  <c r="K18" i="2"/>
  <c r="K201" i="2"/>
  <c r="K137" i="2"/>
  <c r="K73" i="2"/>
  <c r="K9" i="2"/>
  <c r="K248" i="2"/>
  <c r="K184" i="2"/>
  <c r="K120" i="2"/>
  <c r="K56" i="2"/>
  <c r="K231" i="2"/>
  <c r="K167" i="2"/>
  <c r="K103" i="2"/>
  <c r="K39" i="2"/>
  <c r="K94" i="2"/>
  <c r="K30" i="2"/>
  <c r="K205" i="2"/>
  <c r="K141" i="2"/>
  <c r="K77" i="2"/>
  <c r="K13" i="2"/>
  <c r="K195" i="2"/>
  <c r="K131" i="2"/>
  <c r="K67" i="2"/>
  <c r="K202" i="2"/>
  <c r="K138" i="2"/>
  <c r="K74" i="2"/>
  <c r="K10" i="2"/>
  <c r="K193" i="2"/>
  <c r="K129" i="2"/>
  <c r="K65" i="2"/>
  <c r="K240" i="2"/>
  <c r="K176" i="2"/>
  <c r="K112" i="2"/>
  <c r="K48" i="2"/>
  <c r="K223" i="2"/>
  <c r="K159" i="2"/>
  <c r="K95" i="2"/>
  <c r="K31" i="2"/>
  <c r="K86" i="2"/>
  <c r="K218" i="2"/>
  <c r="K58" i="2"/>
  <c r="K209" i="2"/>
  <c r="K49" i="2"/>
  <c r="K192" i="2"/>
  <c r="K32" i="2"/>
  <c r="K175" i="2"/>
  <c r="K15" i="2"/>
  <c r="K38" i="2"/>
  <c r="K149" i="2"/>
  <c r="K21" i="2"/>
  <c r="K187" i="2"/>
  <c r="K83" i="2"/>
  <c r="K186" i="2"/>
  <c r="K177" i="2"/>
  <c r="K160" i="2"/>
  <c r="K171" i="2"/>
  <c r="K59" i="2"/>
  <c r="K154" i="2"/>
  <c r="K145" i="2"/>
  <c r="K128" i="2"/>
  <c r="K111" i="2"/>
  <c r="K6" i="2"/>
  <c r="K245" i="2"/>
  <c r="K117" i="2"/>
  <c r="K251" i="2"/>
  <c r="K147" i="2"/>
  <c r="K66" i="2"/>
  <c r="K241" i="2"/>
  <c r="K23" i="2"/>
  <c r="K181" i="2"/>
  <c r="K107" i="2"/>
  <c r="K194" i="2"/>
  <c r="K26" i="2"/>
  <c r="K185" i="2"/>
  <c r="K17" i="2"/>
  <c r="K168" i="2"/>
  <c r="K151" i="2"/>
  <c r="K22" i="2"/>
  <c r="K133" i="2"/>
  <c r="K5" i="2"/>
  <c r="K179" i="2"/>
  <c r="K75" i="2"/>
  <c r="K143" i="2"/>
  <c r="K14" i="2"/>
  <c r="K125" i="2"/>
  <c r="K51" i="2"/>
  <c r="K70" i="2"/>
  <c r="K130" i="2"/>
  <c r="K121" i="2"/>
  <c r="K104" i="2"/>
  <c r="K87" i="2"/>
  <c r="K213" i="2"/>
  <c r="K85" i="2"/>
  <c r="K243" i="2"/>
  <c r="K139" i="2"/>
  <c r="K43" i="2"/>
  <c r="K122" i="2"/>
  <c r="K113" i="2"/>
  <c r="K96" i="2"/>
  <c r="K239" i="2"/>
  <c r="K79" i="2"/>
  <c r="K102" i="2"/>
  <c r="K197" i="2"/>
  <c r="K69" i="2"/>
  <c r="K235" i="2"/>
  <c r="K123" i="2"/>
  <c r="K19" i="2"/>
  <c r="K3" i="2"/>
  <c r="K90" i="2"/>
  <c r="K249" i="2"/>
  <c r="K81" i="2"/>
  <c r="K232" i="2"/>
  <c r="K64" i="2"/>
  <c r="K215" i="2"/>
  <c r="K47" i="2"/>
  <c r="K78" i="2"/>
  <c r="K189" i="2"/>
  <c r="K61" i="2"/>
  <c r="K211" i="2"/>
  <c r="K115" i="2"/>
  <c r="K11" i="2"/>
  <c r="K250" i="2"/>
  <c r="K57" i="2"/>
  <c r="K224" i="2"/>
  <c r="K40" i="2"/>
  <c r="K207" i="2"/>
  <c r="K53" i="2"/>
  <c r="K203" i="2"/>
  <c r="T64" i="2"/>
  <c r="K2" i="2"/>
  <c r="I160" i="2"/>
  <c r="I191" i="2"/>
  <c r="I178" i="2"/>
  <c r="I64" i="2"/>
  <c r="I120" i="2"/>
  <c r="I140" i="2"/>
  <c r="I85" i="2"/>
  <c r="I220" i="2"/>
  <c r="I232" i="2"/>
  <c r="I63" i="2"/>
  <c r="I43" i="2"/>
  <c r="I49" i="2"/>
  <c r="I104" i="2"/>
  <c r="I196" i="2"/>
  <c r="I25" i="2"/>
  <c r="I205" i="2"/>
  <c r="I10" i="2"/>
  <c r="I80" i="2"/>
  <c r="I228" i="2"/>
  <c r="I33" i="2"/>
  <c r="I69" i="2"/>
  <c r="I5" i="2"/>
  <c r="I173" i="2"/>
  <c r="I238" i="2"/>
  <c r="I170" i="2"/>
  <c r="I198" i="2"/>
  <c r="I3" i="2"/>
  <c r="I213" i="2"/>
  <c r="I129" i="2"/>
  <c r="I217" i="2"/>
  <c r="I149" i="2"/>
  <c r="I22" i="2"/>
  <c r="I48" i="2"/>
  <c r="I40" i="2"/>
  <c r="I153" i="2"/>
  <c r="I135" i="2"/>
  <c r="I169" i="2"/>
  <c r="I124" i="2"/>
  <c r="I233" i="2"/>
  <c r="I247" i="2"/>
  <c r="I163" i="2"/>
  <c r="I155" i="2"/>
  <c r="I50" i="2"/>
  <c r="I114" i="2"/>
  <c r="I185" i="2"/>
  <c r="I65" i="2"/>
  <c r="I128" i="2"/>
  <c r="I46" i="2"/>
  <c r="I139" i="2"/>
  <c r="I168" i="2"/>
  <c r="I99" i="2"/>
  <c r="I181" i="2"/>
  <c r="I111" i="2"/>
  <c r="I73" i="2"/>
  <c r="I231" i="2"/>
  <c r="I227" i="2"/>
  <c r="I15" i="2"/>
  <c r="I26" i="2"/>
  <c r="I226" i="2"/>
  <c r="I183" i="2"/>
  <c r="I55" i="2"/>
  <c r="I12" i="2"/>
  <c r="I242" i="2"/>
  <c r="I156" i="2"/>
  <c r="I79" i="2"/>
  <c r="I204" i="2"/>
  <c r="I209" i="2"/>
  <c r="I171" i="2"/>
  <c r="I240" i="2"/>
  <c r="I125" i="2"/>
  <c r="I44" i="2"/>
  <c r="I91" i="2"/>
  <c r="I93" i="2"/>
  <c r="I127" i="2"/>
  <c r="I119" i="2"/>
  <c r="I137" i="2"/>
  <c r="I167" i="2"/>
  <c r="I207" i="2"/>
  <c r="I152" i="2"/>
  <c r="I115" i="2"/>
  <c r="I133" i="2"/>
  <c r="I94" i="2"/>
  <c r="I201" i="2"/>
  <c r="I77" i="2"/>
  <c r="I109" i="2"/>
  <c r="I37" i="2"/>
  <c r="I239" i="2"/>
  <c r="I72" i="2"/>
  <c r="I95" i="2"/>
  <c r="I249" i="2"/>
  <c r="I39" i="2"/>
  <c r="I41" i="2"/>
  <c r="I165" i="2"/>
  <c r="I23" i="2"/>
  <c r="I193" i="2"/>
  <c r="I166" i="2"/>
  <c r="I187" i="2"/>
  <c r="I235" i="2"/>
  <c r="I107" i="2"/>
  <c r="I219" i="2"/>
  <c r="I216" i="2"/>
  <c r="I106" i="2"/>
  <c r="I248" i="2"/>
  <c r="I2" i="2"/>
  <c r="I96" i="2"/>
  <c r="I101" i="2"/>
  <c r="I250" i="2"/>
  <c r="I13" i="2"/>
  <c r="I11" i="2"/>
  <c r="I18" i="2"/>
  <c r="I30" i="2"/>
  <c r="I14" i="2"/>
  <c r="I176" i="2"/>
  <c r="I143" i="2"/>
  <c r="I113" i="2"/>
  <c r="I215" i="2"/>
  <c r="I8" i="2"/>
  <c r="I237" i="2"/>
  <c r="I105" i="2"/>
  <c r="I53" i="2"/>
  <c r="I246" i="2"/>
  <c r="I118" i="2"/>
  <c r="I148" i="2"/>
  <c r="I6" i="2"/>
  <c r="I9" i="2"/>
  <c r="I195" i="2"/>
  <c r="I234" i="2"/>
  <c r="I17" i="2"/>
  <c r="I27" i="2"/>
  <c r="I76" i="2"/>
  <c r="I243" i="2"/>
  <c r="I174" i="2"/>
  <c r="I38" i="2"/>
  <c r="I4" i="2"/>
  <c r="I136" i="2"/>
  <c r="I21" i="2"/>
  <c r="I35" i="2"/>
  <c r="I244" i="2"/>
  <c r="I7" i="2"/>
  <c r="I121" i="2"/>
  <c r="I20" i="2"/>
  <c r="I87" i="2"/>
  <c r="I236" i="2"/>
  <c r="I24" i="2"/>
  <c r="I245" i="2"/>
  <c r="I61" i="2"/>
  <c r="I75" i="2"/>
  <c r="I42" i="2"/>
  <c r="I28" i="2"/>
  <c r="I180" i="2"/>
  <c r="I151" i="2"/>
  <c r="I177" i="2"/>
  <c r="I62" i="2"/>
  <c r="I144" i="2"/>
  <c r="I199" i="2"/>
  <c r="I78" i="2"/>
  <c r="I200" i="2"/>
  <c r="I83" i="2"/>
  <c r="I68" i="2"/>
  <c r="I225" i="2"/>
  <c r="I59" i="2"/>
  <c r="I229" i="2"/>
  <c r="I74" i="2"/>
  <c r="I57" i="2"/>
  <c r="I116" i="2"/>
  <c r="I188" i="2"/>
  <c r="I162" i="2"/>
  <c r="I218" i="2"/>
  <c r="I172" i="2"/>
  <c r="I190" i="2"/>
  <c r="I141" i="2"/>
  <c r="I84" i="2"/>
  <c r="I51" i="2"/>
  <c r="I212" i="2"/>
  <c r="I192" i="2"/>
  <c r="I82" i="2"/>
  <c r="I66" i="2"/>
  <c r="I161" i="2"/>
  <c r="I131" i="2"/>
  <c r="I86" i="2"/>
  <c r="I147" i="2"/>
  <c r="I142" i="2"/>
  <c r="I146" i="2"/>
  <c r="I45" i="2"/>
  <c r="I31" i="2"/>
  <c r="I71" i="2"/>
  <c r="I222" i="2"/>
  <c r="I145" i="2"/>
  <c r="I134" i="2"/>
  <c r="I67" i="2"/>
  <c r="I158" i="2"/>
  <c r="I92" i="2"/>
  <c r="I157" i="2"/>
  <c r="I223" i="2"/>
  <c r="I203" i="2"/>
  <c r="I214" i="2"/>
  <c r="I175" i="2"/>
  <c r="I36" i="2"/>
  <c r="I206" i="2"/>
  <c r="I102" i="2"/>
  <c r="I197" i="2"/>
  <c r="I32" i="2"/>
  <c r="I81" i="2"/>
  <c r="I70" i="2"/>
  <c r="I164" i="2"/>
  <c r="I47" i="2"/>
  <c r="I130" i="2"/>
  <c r="I58" i="2"/>
  <c r="I150" i="2"/>
  <c r="I89" i="2"/>
  <c r="I90" i="2"/>
  <c r="I56" i="2"/>
  <c r="I182" i="2"/>
  <c r="I224" i="2"/>
  <c r="I97" i="2"/>
  <c r="I126" i="2"/>
  <c r="I88" i="2"/>
  <c r="I122" i="2"/>
  <c r="I98" i="2"/>
  <c r="I189" i="2"/>
  <c r="I100" i="2"/>
  <c r="I54" i="2"/>
  <c r="I159" i="2"/>
  <c r="I52" i="2"/>
  <c r="I210" i="2"/>
  <c r="I186" i="2"/>
  <c r="I123" i="2"/>
  <c r="I184" i="2"/>
  <c r="I241" i="2"/>
  <c r="I138" i="2"/>
  <c r="I132" i="2"/>
  <c r="I103" i="2"/>
  <c r="I194" i="2"/>
  <c r="I110" i="2"/>
  <c r="I29" i="2"/>
  <c r="I108" i="2"/>
  <c r="I112" i="2"/>
  <c r="I221" i="2"/>
  <c r="I179" i="2"/>
  <c r="I117" i="2"/>
  <c r="I211" i="2"/>
  <c r="I60" i="2"/>
  <c r="I16" i="2"/>
  <c r="I154" i="2"/>
  <c r="I230" i="2"/>
  <c r="I202" i="2"/>
  <c r="I34" i="2"/>
  <c r="I208" i="2"/>
  <c r="I19" i="2"/>
  <c r="K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<sst xmlns="http://schemas.openxmlformats.org/spreadsheetml/2006/main" count="298" uniqueCount="80">
  <si>
    <t>Stock Price</t>
  </si>
  <si>
    <t>Return</t>
  </si>
  <si>
    <t>Sorted Return</t>
  </si>
  <si>
    <t>Number</t>
  </si>
  <si>
    <t>VaR(95%)</t>
  </si>
  <si>
    <t>Bin</t>
  </si>
  <si>
    <t>More</t>
  </si>
  <si>
    <t>Frequency</t>
  </si>
  <si>
    <t>mean</t>
  </si>
  <si>
    <t>AAPL</t>
  </si>
  <si>
    <t>MSFT</t>
  </si>
  <si>
    <t>Date</t>
  </si>
  <si>
    <t>Portfolio</t>
  </si>
  <si>
    <t>Portfolio return</t>
  </si>
  <si>
    <t>Sorted return</t>
  </si>
  <si>
    <t>Option</t>
  </si>
  <si>
    <t>Historical Method</t>
  </si>
  <si>
    <t>AAPL Return</t>
  </si>
  <si>
    <t>MSFT Return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</si>
  <si>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</si>
  <si>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</si>
  <si>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</si>
  <si>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</si>
  <si>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</si>
  <si>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</si>
  <si>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</si>
  <si>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</si>
  <si>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</si>
  <si>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</si>
  <si>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</si>
  <si>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</si>
  <si>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</si>
  <si>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</si>
  <si>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</si>
  <si>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</si>
  <si>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</si>
  <si>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Statistics</t>
  </si>
  <si>
    <t>Return VaR</t>
  </si>
  <si>
    <t>Price change</t>
  </si>
  <si>
    <t>Sorted Price change</t>
  </si>
  <si>
    <t>Dollar VaR</t>
  </si>
  <si>
    <t>Parametric Method</t>
  </si>
  <si>
    <t>Portfolio Price change</t>
  </si>
  <si>
    <t>Price Change1</t>
  </si>
  <si>
    <t>Price Change2</t>
  </si>
  <si>
    <t>Sorted</t>
  </si>
  <si>
    <t>Portfolio Return</t>
  </si>
  <si>
    <t>Rerurn VaR</t>
  </si>
  <si>
    <t>PDF 1</t>
  </si>
  <si>
    <t>PDF 2</t>
  </si>
  <si>
    <t>Std.v</t>
  </si>
  <si>
    <t>Price change1</t>
  </si>
  <si>
    <t>Price change2</t>
  </si>
  <si>
    <t>AAPL(dollar)</t>
  </si>
  <si>
    <t>MSFT(dollar)</t>
  </si>
  <si>
    <t>AAPL(Return)</t>
  </si>
  <si>
    <t>MSFT(Return)</t>
  </si>
  <si>
    <t>Portfolio(dollar)</t>
  </si>
  <si>
    <t>Column 1</t>
  </si>
  <si>
    <t>Column 2</t>
  </si>
  <si>
    <t>Corvariance matrix</t>
  </si>
  <si>
    <t>Portfolio(return)</t>
  </si>
  <si>
    <t>PDF1</t>
  </si>
  <si>
    <t>PDF2</t>
  </si>
  <si>
    <t>Return1</t>
  </si>
  <si>
    <t>Return2</t>
  </si>
  <si>
    <t>Option(dollar)</t>
  </si>
  <si>
    <t>MSFT(return)</t>
  </si>
  <si>
    <t>Option(return)</t>
  </si>
  <si>
    <t>Portfolio(Return)</t>
  </si>
  <si>
    <t>Share1</t>
  </si>
  <si>
    <t>Share2</t>
  </si>
  <si>
    <t>Weight1</t>
  </si>
  <si>
    <t>Weight2</t>
  </si>
  <si>
    <t>weight</t>
  </si>
  <si>
    <t>weight1</t>
  </si>
  <si>
    <t>weight2</t>
  </si>
  <si>
    <t>Pdf1</t>
  </si>
  <si>
    <t>Pdf2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</si>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</sst>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Return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AAPL!$J$9:$J$24</c:f>
              <c:strCache>
                <c:ptCount val="16"/>
                <c:pt idx="0">
                  <c:v>-0.099607372</c:v>
                </c:pt>
                <c:pt idx="1">
                  <c:v>-0.088272111</c:v>
                </c:pt>
                <c:pt idx="2">
                  <c:v>-0.076936849</c:v>
                </c:pt>
                <c:pt idx="3">
                  <c:v>-0.065601588</c:v>
                </c:pt>
                <c:pt idx="4">
                  <c:v>-0.054266327</c:v>
                </c:pt>
                <c:pt idx="5">
                  <c:v>-0.042931065</c:v>
                </c:pt>
                <c:pt idx="6">
                  <c:v>-0.031595804</c:v>
                </c:pt>
                <c:pt idx="7">
                  <c:v>-0.020260543</c:v>
                </c:pt>
                <c:pt idx="8">
                  <c:v>-0.008925281</c:v>
                </c:pt>
                <c:pt idx="9">
                  <c:v>0.00240998</c:v>
                </c:pt>
                <c:pt idx="10">
                  <c:v>0.013745241</c:v>
                </c:pt>
                <c:pt idx="11">
                  <c:v>0.025080502</c:v>
                </c:pt>
                <c:pt idx="12">
                  <c:v>0.036415764</c:v>
                </c:pt>
                <c:pt idx="13">
                  <c:v>0.047751025</c:v>
                </c:pt>
                <c:pt idx="14">
                  <c:v>0.059086286</c:v>
                </c:pt>
                <c:pt idx="15">
                  <c:v>More</c:v>
                </c:pt>
              </c:strCache>
            </c:strRef>
          </c:cat>
          <c:val>
            <c:numRef>
              <c:f>AAPL!$K$9:$K$24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33</c:v>
                </c:pt>
                <c:pt idx="9">
                  <c:v>70</c:v>
                </c:pt>
                <c:pt idx="10">
                  <c:v>77</c:v>
                </c:pt>
                <c:pt idx="11">
                  <c:v>26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9-4C6F-86BC-81BAE26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87480"/>
        <c:axId val="640084600"/>
      </c:barChart>
      <c:scatterChart>
        <c:scatterStyle val="smoothMarker"/>
        <c:varyColors val="0"/>
        <c:ser>
          <c:idx val="1"/>
          <c:order val="1"/>
          <c:tx>
            <c:v>normal</c:v>
          </c:tx>
          <c:marker>
            <c:symbol val="none"/>
          </c:marker>
          <c:yVal>
            <c:numRef>
              <c:f>AAPL!$K$9:$K$24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33</c:v>
                </c:pt>
                <c:pt idx="9">
                  <c:v>70</c:v>
                </c:pt>
                <c:pt idx="10">
                  <c:v>77</c:v>
                </c:pt>
                <c:pt idx="11">
                  <c:v>26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2-43B4-8849-572B566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87480"/>
        <c:axId val="640084600"/>
      </c:scatterChart>
      <c:catAx>
        <c:axId val="6400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84600"/>
        <c:crosses val="autoZero"/>
        <c:auto val="1"/>
        <c:lblAlgn val="ctr"/>
        <c:lblOffset val="100"/>
        <c:noMultiLvlLbl val="0"/>
      </c:catAx>
      <c:valAx>
        <c:axId val="640084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87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Portfolio Return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'Option Portfolio'!$T$23:$T$38</c:f>
              <c:strCache>
                <c:ptCount val="16"/>
                <c:pt idx="0">
                  <c:v>-0.077950004</c:v>
                </c:pt>
                <c:pt idx="1">
                  <c:v>-0.067742632</c:v>
                </c:pt>
                <c:pt idx="2">
                  <c:v>-0.05753526</c:v>
                </c:pt>
                <c:pt idx="3">
                  <c:v>-0.047327888</c:v>
                </c:pt>
                <c:pt idx="4">
                  <c:v>-0.037120516</c:v>
                </c:pt>
                <c:pt idx="5">
                  <c:v>-0.026913143</c:v>
                </c:pt>
                <c:pt idx="6">
                  <c:v>-0.016705771</c:v>
                </c:pt>
                <c:pt idx="7">
                  <c:v>-0.006498399</c:v>
                </c:pt>
                <c:pt idx="8">
                  <c:v>0.003708973</c:v>
                </c:pt>
                <c:pt idx="9">
                  <c:v>0.013916346</c:v>
                </c:pt>
                <c:pt idx="10">
                  <c:v>0.024123718</c:v>
                </c:pt>
                <c:pt idx="11">
                  <c:v>0.03433109</c:v>
                </c:pt>
                <c:pt idx="12">
                  <c:v>0.044538462</c:v>
                </c:pt>
                <c:pt idx="13">
                  <c:v>0.054745835</c:v>
                </c:pt>
                <c:pt idx="14">
                  <c:v>0.064953207</c:v>
                </c:pt>
                <c:pt idx="15">
                  <c:v>More</c:v>
                </c:pt>
              </c:strCache>
            </c:strRef>
          </c:cat>
          <c:val>
            <c:numRef>
              <c:f>'Option Portfolio'!$U$23:$U$38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19</c:v>
                </c:pt>
                <c:pt idx="7">
                  <c:v>30</c:v>
                </c:pt>
                <c:pt idx="8">
                  <c:v>54</c:v>
                </c:pt>
                <c:pt idx="9">
                  <c:v>57</c:v>
                </c:pt>
                <c:pt idx="10">
                  <c:v>30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7-4708-A143-5DF62C97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81680"/>
        <c:axId val="349683920"/>
      </c:barChart>
      <c:scatterChart>
        <c:scatterStyle val="smoothMarker"/>
        <c:varyColors val="0"/>
        <c:ser>
          <c:idx val="1"/>
          <c:order val="1"/>
          <c:tx>
            <c:v>normal</c:v>
          </c:tx>
          <c:marker>
            <c:symbol val="none"/>
          </c:marker>
          <c:yVal>
            <c:numRef>
              <c:f>'Option Portfolio'!$U$23:$U$38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19</c:v>
                </c:pt>
                <c:pt idx="7">
                  <c:v>30</c:v>
                </c:pt>
                <c:pt idx="8">
                  <c:v>54</c:v>
                </c:pt>
                <c:pt idx="9">
                  <c:v>57</c:v>
                </c:pt>
                <c:pt idx="10">
                  <c:v>30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3-408B-A357-FC3BB20A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81680"/>
        <c:axId val="349683920"/>
      </c:scatterChart>
      <c:catAx>
        <c:axId val="3496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83920"/>
        <c:crosses val="autoZero"/>
        <c:auto val="1"/>
        <c:lblAlgn val="ctr"/>
        <c:lblOffset val="100"/>
        <c:noMultiLvlLbl val="0"/>
      </c:catAx>
      <c:valAx>
        <c:axId val="34968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81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58130207736506E-2"/>
          <c:y val="0.13729138166894664"/>
          <c:w val="0.86487534172573544"/>
          <c:h val="0.736853625170998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Portfolio'!$I$2:$I$228</c:f>
              <c:numCache>
                <c:formatCode>General</c:formatCode>
                <c:ptCount val="227"/>
                <c:pt idx="0">
                  <c:v>-8.7000000000000099</c:v>
                </c:pt>
                <c:pt idx="1">
                  <c:v>-7.4600000000000009</c:v>
                </c:pt>
                <c:pt idx="2">
                  <c:v>-5.5200000000000049</c:v>
                </c:pt>
                <c:pt idx="3">
                  <c:v>-4.9700000000000015</c:v>
                </c:pt>
                <c:pt idx="4">
                  <c:v>-4.9100000000000072</c:v>
                </c:pt>
                <c:pt idx="5">
                  <c:v>-4.8400000000000087</c:v>
                </c:pt>
                <c:pt idx="6">
                  <c:v>-4.8400000000000016</c:v>
                </c:pt>
                <c:pt idx="7">
                  <c:v>-4.6700000000000017</c:v>
                </c:pt>
                <c:pt idx="8">
                  <c:v>-4.629999999999999</c:v>
                </c:pt>
                <c:pt idx="9">
                  <c:v>-4.2899999999999991</c:v>
                </c:pt>
                <c:pt idx="10">
                  <c:v>-4.1400000000000006</c:v>
                </c:pt>
                <c:pt idx="11">
                  <c:v>-4.0000000000000009</c:v>
                </c:pt>
                <c:pt idx="12">
                  <c:v>-3.8599999999999994</c:v>
                </c:pt>
                <c:pt idx="13">
                  <c:v>-3.8300000000000107</c:v>
                </c:pt>
                <c:pt idx="14">
                  <c:v>-3.5999999999999881</c:v>
                </c:pt>
                <c:pt idx="15">
                  <c:v>-3.399999999999995</c:v>
                </c:pt>
                <c:pt idx="16">
                  <c:v>-3.2999999999999967</c:v>
                </c:pt>
                <c:pt idx="17">
                  <c:v>-3.200000000000002</c:v>
                </c:pt>
                <c:pt idx="18">
                  <c:v>-3.0199999999999987</c:v>
                </c:pt>
                <c:pt idx="19">
                  <c:v>-2.9999999999999938</c:v>
                </c:pt>
                <c:pt idx="20">
                  <c:v>-2.8299999999999885</c:v>
                </c:pt>
                <c:pt idx="21">
                  <c:v>-2.7900000000000005</c:v>
                </c:pt>
                <c:pt idx="22">
                  <c:v>-2.7800000000000074</c:v>
                </c:pt>
                <c:pt idx="23">
                  <c:v>-2.7799999999999931</c:v>
                </c:pt>
                <c:pt idx="24">
                  <c:v>-2.7699999999999867</c:v>
                </c:pt>
                <c:pt idx="25">
                  <c:v>-2.6100000000000034</c:v>
                </c:pt>
                <c:pt idx="26">
                  <c:v>-2.5899999999999981</c:v>
                </c:pt>
                <c:pt idx="27">
                  <c:v>-2.5600000000000058</c:v>
                </c:pt>
                <c:pt idx="28">
                  <c:v>-2.5499999999999901</c:v>
                </c:pt>
                <c:pt idx="29">
                  <c:v>-2.5199999999999987</c:v>
                </c:pt>
                <c:pt idx="30">
                  <c:v>-2.4599999999999955</c:v>
                </c:pt>
                <c:pt idx="31">
                  <c:v>-2.2000000000000011</c:v>
                </c:pt>
                <c:pt idx="32">
                  <c:v>-2.1800000000000059</c:v>
                </c:pt>
                <c:pt idx="33">
                  <c:v>-2.1599999999999993</c:v>
                </c:pt>
                <c:pt idx="34">
                  <c:v>-2.1500000000000012</c:v>
                </c:pt>
                <c:pt idx="35">
                  <c:v>-2.1400000000000032</c:v>
                </c:pt>
                <c:pt idx="36">
                  <c:v>-1.9499999999999922</c:v>
                </c:pt>
                <c:pt idx="37">
                  <c:v>-1.8300000000000036</c:v>
                </c:pt>
                <c:pt idx="38">
                  <c:v>-1.7899999999999991</c:v>
                </c:pt>
                <c:pt idx="39">
                  <c:v>-1.6900000000000013</c:v>
                </c:pt>
                <c:pt idx="40">
                  <c:v>-1.6399999999999935</c:v>
                </c:pt>
                <c:pt idx="41">
                  <c:v>-1.5200000000000062</c:v>
                </c:pt>
                <c:pt idx="42">
                  <c:v>-1.4899999999999949</c:v>
                </c:pt>
                <c:pt idx="43">
                  <c:v>-1.4599999999999977</c:v>
                </c:pt>
                <c:pt idx="44">
                  <c:v>-1.3200000000000003</c:v>
                </c:pt>
                <c:pt idx="45">
                  <c:v>-1.3199999999999972</c:v>
                </c:pt>
                <c:pt idx="46">
                  <c:v>-1.2900000000000063</c:v>
                </c:pt>
                <c:pt idx="47">
                  <c:v>-1.2499999999999956</c:v>
                </c:pt>
                <c:pt idx="48">
                  <c:v>-1.2300000000000066</c:v>
                </c:pt>
                <c:pt idx="49">
                  <c:v>-1.1700000000000017</c:v>
                </c:pt>
                <c:pt idx="50">
                  <c:v>-1.1699999999999982</c:v>
                </c:pt>
                <c:pt idx="51">
                  <c:v>-1.0299999999999998</c:v>
                </c:pt>
                <c:pt idx="52">
                  <c:v>-1.0299999999999994</c:v>
                </c:pt>
                <c:pt idx="53">
                  <c:v>-1.0100000000000078</c:v>
                </c:pt>
                <c:pt idx="54">
                  <c:v>-1.0100000000000051</c:v>
                </c:pt>
                <c:pt idx="55">
                  <c:v>-1.0099999999999936</c:v>
                </c:pt>
                <c:pt idx="56">
                  <c:v>-0.99000000000000554</c:v>
                </c:pt>
                <c:pt idx="57">
                  <c:v>-0.96999999999999886</c:v>
                </c:pt>
                <c:pt idx="58">
                  <c:v>-0.95999999999998886</c:v>
                </c:pt>
                <c:pt idx="59">
                  <c:v>-0.93000000000000771</c:v>
                </c:pt>
                <c:pt idx="60">
                  <c:v>-0.92000000000000437</c:v>
                </c:pt>
                <c:pt idx="61">
                  <c:v>-0.91000000000000236</c:v>
                </c:pt>
                <c:pt idx="62">
                  <c:v>-0.88000000000000433</c:v>
                </c:pt>
                <c:pt idx="63">
                  <c:v>-0.8600000000000021</c:v>
                </c:pt>
                <c:pt idx="64">
                  <c:v>-0.79000000000000448</c:v>
                </c:pt>
                <c:pt idx="65">
                  <c:v>-0.75999999999999268</c:v>
                </c:pt>
                <c:pt idx="66">
                  <c:v>-0.75999999999999091</c:v>
                </c:pt>
                <c:pt idx="67">
                  <c:v>-0.7300000000000102</c:v>
                </c:pt>
                <c:pt idx="68">
                  <c:v>-0.73000000000000131</c:v>
                </c:pt>
                <c:pt idx="69">
                  <c:v>-0.72999999999999865</c:v>
                </c:pt>
                <c:pt idx="70">
                  <c:v>-0.69000000000001016</c:v>
                </c:pt>
                <c:pt idx="71">
                  <c:v>-0.66000000000000281</c:v>
                </c:pt>
                <c:pt idx="72">
                  <c:v>-0.64999999999999858</c:v>
                </c:pt>
                <c:pt idx="73">
                  <c:v>-0.61000000000000831</c:v>
                </c:pt>
                <c:pt idx="74">
                  <c:v>-0.60999999999999677</c:v>
                </c:pt>
                <c:pt idx="75">
                  <c:v>-0.60999999999999321</c:v>
                </c:pt>
                <c:pt idx="76">
                  <c:v>-0.56000000000000183</c:v>
                </c:pt>
                <c:pt idx="77">
                  <c:v>-0.47000000000000064</c:v>
                </c:pt>
                <c:pt idx="78">
                  <c:v>-0.46999999999998998</c:v>
                </c:pt>
                <c:pt idx="79">
                  <c:v>-0.43999999999999817</c:v>
                </c:pt>
                <c:pt idx="80">
                  <c:v>-0.43999999999999417</c:v>
                </c:pt>
                <c:pt idx="81">
                  <c:v>-0.41999999999999993</c:v>
                </c:pt>
                <c:pt idx="82">
                  <c:v>-0.41999999999999549</c:v>
                </c:pt>
                <c:pt idx="83">
                  <c:v>-0.41999999999999416</c:v>
                </c:pt>
                <c:pt idx="84">
                  <c:v>-0.39999999999999369</c:v>
                </c:pt>
                <c:pt idx="85">
                  <c:v>-0.37000000000000632</c:v>
                </c:pt>
                <c:pt idx="86">
                  <c:v>-0.28999999999999204</c:v>
                </c:pt>
                <c:pt idx="87">
                  <c:v>-0.25999999999999757</c:v>
                </c:pt>
                <c:pt idx="88">
                  <c:v>-0.2300000000000022</c:v>
                </c:pt>
                <c:pt idx="89">
                  <c:v>-0.14999999999999947</c:v>
                </c:pt>
                <c:pt idx="90">
                  <c:v>-0.14999999999998748</c:v>
                </c:pt>
                <c:pt idx="91">
                  <c:v>-0.14000000000000057</c:v>
                </c:pt>
                <c:pt idx="92">
                  <c:v>-0.13000000000000744</c:v>
                </c:pt>
                <c:pt idx="93">
                  <c:v>-0.12000000000000011</c:v>
                </c:pt>
                <c:pt idx="94">
                  <c:v>-0.11999999999999833</c:v>
                </c:pt>
                <c:pt idx="95">
                  <c:v>-9.9999999999994316E-2</c:v>
                </c:pt>
                <c:pt idx="96">
                  <c:v>-9.0000000000006075E-2</c:v>
                </c:pt>
                <c:pt idx="97">
                  <c:v>-8.0000000000000071E-2</c:v>
                </c:pt>
                <c:pt idx="98">
                  <c:v>-5.9999999999996945E-2</c:v>
                </c:pt>
                <c:pt idx="99">
                  <c:v>-4.0000000000000924E-2</c:v>
                </c:pt>
                <c:pt idx="100">
                  <c:v>-1.0000000000010445E-2</c:v>
                </c:pt>
                <c:pt idx="101">
                  <c:v>-9.9999999999935696E-3</c:v>
                </c:pt>
                <c:pt idx="102">
                  <c:v>3.0000000000012683E-2</c:v>
                </c:pt>
                <c:pt idx="103">
                  <c:v>5.9999999999996945E-2</c:v>
                </c:pt>
                <c:pt idx="104">
                  <c:v>8.9999999999993641E-2</c:v>
                </c:pt>
                <c:pt idx="105">
                  <c:v>9.999999999999698E-2</c:v>
                </c:pt>
                <c:pt idx="106">
                  <c:v>0.119999999999993</c:v>
                </c:pt>
                <c:pt idx="107">
                  <c:v>0.12000000000000366</c:v>
                </c:pt>
                <c:pt idx="108">
                  <c:v>0.14000000000000457</c:v>
                </c:pt>
                <c:pt idx="109">
                  <c:v>0.14999999999999503</c:v>
                </c:pt>
                <c:pt idx="110">
                  <c:v>0.18000000000000416</c:v>
                </c:pt>
                <c:pt idx="111">
                  <c:v>0.18999999999999684</c:v>
                </c:pt>
                <c:pt idx="112">
                  <c:v>0.21000000000000618</c:v>
                </c:pt>
                <c:pt idx="113">
                  <c:v>0.21999999999999531</c:v>
                </c:pt>
                <c:pt idx="114">
                  <c:v>0.22000000000000419</c:v>
                </c:pt>
                <c:pt idx="115">
                  <c:v>0.23000000000000398</c:v>
                </c:pt>
                <c:pt idx="116">
                  <c:v>0.26999999999999069</c:v>
                </c:pt>
                <c:pt idx="117">
                  <c:v>0.27000000000000579</c:v>
                </c:pt>
                <c:pt idx="118">
                  <c:v>0.32000000000001094</c:v>
                </c:pt>
                <c:pt idx="119">
                  <c:v>0.39000000000001123</c:v>
                </c:pt>
                <c:pt idx="120">
                  <c:v>0.3999999999999968</c:v>
                </c:pt>
                <c:pt idx="121">
                  <c:v>0.42000000000001236</c:v>
                </c:pt>
                <c:pt idx="122">
                  <c:v>0.44000000000000394</c:v>
                </c:pt>
                <c:pt idx="123">
                  <c:v>0.46999999999999043</c:v>
                </c:pt>
                <c:pt idx="124">
                  <c:v>0.47000000000000552</c:v>
                </c:pt>
                <c:pt idx="125">
                  <c:v>0.48999999999999488</c:v>
                </c:pt>
                <c:pt idx="126">
                  <c:v>0.49000000000000021</c:v>
                </c:pt>
                <c:pt idx="127">
                  <c:v>0.49999999999999556</c:v>
                </c:pt>
                <c:pt idx="128">
                  <c:v>0.51000000000000867</c:v>
                </c:pt>
                <c:pt idx="129">
                  <c:v>0.51999999999999513</c:v>
                </c:pt>
                <c:pt idx="130">
                  <c:v>0.52999999999999803</c:v>
                </c:pt>
                <c:pt idx="131">
                  <c:v>0.62999999999998835</c:v>
                </c:pt>
                <c:pt idx="132">
                  <c:v>0.66999999999999638</c:v>
                </c:pt>
                <c:pt idx="133">
                  <c:v>0.6800000000000006</c:v>
                </c:pt>
                <c:pt idx="134">
                  <c:v>0.69999999999999973</c:v>
                </c:pt>
                <c:pt idx="135">
                  <c:v>0.7299999999999951</c:v>
                </c:pt>
                <c:pt idx="136">
                  <c:v>0.73000000000000753</c:v>
                </c:pt>
                <c:pt idx="137">
                  <c:v>0.76999999999999869</c:v>
                </c:pt>
                <c:pt idx="138">
                  <c:v>0.77000000000000224</c:v>
                </c:pt>
                <c:pt idx="139">
                  <c:v>0.78999999999999737</c:v>
                </c:pt>
                <c:pt idx="140">
                  <c:v>0.80000000000000338</c:v>
                </c:pt>
                <c:pt idx="141">
                  <c:v>0.80000000000000382</c:v>
                </c:pt>
                <c:pt idx="142">
                  <c:v>0.81000000000000805</c:v>
                </c:pt>
                <c:pt idx="143">
                  <c:v>0.83999999999999986</c:v>
                </c:pt>
                <c:pt idx="144">
                  <c:v>0.84000000000000874</c:v>
                </c:pt>
                <c:pt idx="145">
                  <c:v>0.89000000000000457</c:v>
                </c:pt>
                <c:pt idx="146">
                  <c:v>0.91999999999999771</c:v>
                </c:pt>
                <c:pt idx="147">
                  <c:v>0.92000000000000171</c:v>
                </c:pt>
                <c:pt idx="148">
                  <c:v>0.92000000000000437</c:v>
                </c:pt>
                <c:pt idx="149">
                  <c:v>0.92999999999999261</c:v>
                </c:pt>
                <c:pt idx="150">
                  <c:v>0.93999999999999329</c:v>
                </c:pt>
                <c:pt idx="151">
                  <c:v>0.96</c:v>
                </c:pt>
                <c:pt idx="152">
                  <c:v>1.0099999999999976</c:v>
                </c:pt>
                <c:pt idx="153">
                  <c:v>1.0399999999999987</c:v>
                </c:pt>
                <c:pt idx="154">
                  <c:v>1.0500000000000065</c:v>
                </c:pt>
                <c:pt idx="155">
                  <c:v>1.0700000000000109</c:v>
                </c:pt>
                <c:pt idx="156">
                  <c:v>1.0899999999999999</c:v>
                </c:pt>
                <c:pt idx="157">
                  <c:v>1.0900000000000034</c:v>
                </c:pt>
                <c:pt idx="158">
                  <c:v>1.0999999999999965</c:v>
                </c:pt>
                <c:pt idx="159">
                  <c:v>1.1399999999999992</c:v>
                </c:pt>
                <c:pt idx="160">
                  <c:v>1.1500000000000035</c:v>
                </c:pt>
                <c:pt idx="161">
                  <c:v>1.1799999999999953</c:v>
                </c:pt>
                <c:pt idx="162">
                  <c:v>1.1999999999999891</c:v>
                </c:pt>
                <c:pt idx="163">
                  <c:v>1.2199999999999971</c:v>
                </c:pt>
                <c:pt idx="164">
                  <c:v>1.2299999999999929</c:v>
                </c:pt>
                <c:pt idx="165">
                  <c:v>1.2499999999999947</c:v>
                </c:pt>
                <c:pt idx="166">
                  <c:v>1.2599999999999967</c:v>
                </c:pt>
                <c:pt idx="167">
                  <c:v>1.2999999999999954</c:v>
                </c:pt>
                <c:pt idx="168">
                  <c:v>1.3000000000000056</c:v>
                </c:pt>
                <c:pt idx="169">
                  <c:v>1.3800000000000021</c:v>
                </c:pt>
                <c:pt idx="170">
                  <c:v>1.3999999999999977</c:v>
                </c:pt>
                <c:pt idx="171">
                  <c:v>1.4300000000000037</c:v>
                </c:pt>
                <c:pt idx="172">
                  <c:v>1.4400000000000022</c:v>
                </c:pt>
                <c:pt idx="173">
                  <c:v>1.4600000000000044</c:v>
                </c:pt>
                <c:pt idx="174">
                  <c:v>1.4900000000000055</c:v>
                </c:pt>
                <c:pt idx="175">
                  <c:v>1.4999999999999947</c:v>
                </c:pt>
                <c:pt idx="176">
                  <c:v>1.5199999999999996</c:v>
                </c:pt>
                <c:pt idx="177">
                  <c:v>1.5299999999999869</c:v>
                </c:pt>
                <c:pt idx="178">
                  <c:v>1.5699999999999985</c:v>
                </c:pt>
                <c:pt idx="179">
                  <c:v>1.5699999999999985</c:v>
                </c:pt>
                <c:pt idx="180">
                  <c:v>1.5899999999999883</c:v>
                </c:pt>
                <c:pt idx="181">
                  <c:v>1.6099999999999932</c:v>
                </c:pt>
                <c:pt idx="182">
                  <c:v>1.6500000000000021</c:v>
                </c:pt>
                <c:pt idx="183">
                  <c:v>1.6500000000000066</c:v>
                </c:pt>
                <c:pt idx="184">
                  <c:v>1.6999999999999913</c:v>
                </c:pt>
                <c:pt idx="185">
                  <c:v>1.7099999999999991</c:v>
                </c:pt>
                <c:pt idx="186">
                  <c:v>1.710000000000008</c:v>
                </c:pt>
                <c:pt idx="187">
                  <c:v>1.720000000000006</c:v>
                </c:pt>
                <c:pt idx="188">
                  <c:v>1.7599999999999945</c:v>
                </c:pt>
                <c:pt idx="189">
                  <c:v>1.7699999999999925</c:v>
                </c:pt>
                <c:pt idx="190">
                  <c:v>1.7699999999999925</c:v>
                </c:pt>
                <c:pt idx="191">
                  <c:v>1.7900000000000018</c:v>
                </c:pt>
                <c:pt idx="192">
                  <c:v>1.8100000000000041</c:v>
                </c:pt>
                <c:pt idx="193">
                  <c:v>1.8200000000000092</c:v>
                </c:pt>
                <c:pt idx="194">
                  <c:v>1.8600000000000092</c:v>
                </c:pt>
                <c:pt idx="195">
                  <c:v>1.9300000000000006</c:v>
                </c:pt>
                <c:pt idx="196">
                  <c:v>2.0099999999999927</c:v>
                </c:pt>
                <c:pt idx="197">
                  <c:v>2.1100000000000021</c:v>
                </c:pt>
                <c:pt idx="198">
                  <c:v>2.1299999999999892</c:v>
                </c:pt>
                <c:pt idx="199">
                  <c:v>2.1599999999999877</c:v>
                </c:pt>
                <c:pt idx="200">
                  <c:v>2.1800000000000113</c:v>
                </c:pt>
                <c:pt idx="201">
                  <c:v>2.3199999999999905</c:v>
                </c:pt>
                <c:pt idx="202">
                  <c:v>2.4400000000000031</c:v>
                </c:pt>
                <c:pt idx="203">
                  <c:v>2.4800000000000031</c:v>
                </c:pt>
                <c:pt idx="204">
                  <c:v>2.5499999999999909</c:v>
                </c:pt>
                <c:pt idx="205">
                  <c:v>2.76</c:v>
                </c:pt>
                <c:pt idx="206">
                  <c:v>2.8399999999999936</c:v>
                </c:pt>
                <c:pt idx="207">
                  <c:v>2.8599999999999905</c:v>
                </c:pt>
                <c:pt idx="208">
                  <c:v>2.8599999999999968</c:v>
                </c:pt>
                <c:pt idx="209">
                  <c:v>3.0099999999999931</c:v>
                </c:pt>
                <c:pt idx="210">
                  <c:v>3.0100000000000025</c:v>
                </c:pt>
                <c:pt idx="211">
                  <c:v>3.0199999999999907</c:v>
                </c:pt>
                <c:pt idx="212">
                  <c:v>3.520000000000008</c:v>
                </c:pt>
                <c:pt idx="213">
                  <c:v>3.5699999999999941</c:v>
                </c:pt>
                <c:pt idx="214">
                  <c:v>3.7500000000000107</c:v>
                </c:pt>
                <c:pt idx="215">
                  <c:v>4.3200000000000021</c:v>
                </c:pt>
                <c:pt idx="216">
                  <c:v>4.3299999999999983</c:v>
                </c:pt>
                <c:pt idx="217">
                  <c:v>4.3599999999999977</c:v>
                </c:pt>
                <c:pt idx="218">
                  <c:v>4.4000000000000057</c:v>
                </c:pt>
                <c:pt idx="219">
                  <c:v>4.7200000000000015</c:v>
                </c:pt>
                <c:pt idx="220">
                  <c:v>4.7800000000000056</c:v>
                </c:pt>
                <c:pt idx="221">
                  <c:v>5.0799999999999965</c:v>
                </c:pt>
                <c:pt idx="222">
                  <c:v>5.2200000000000006</c:v>
                </c:pt>
                <c:pt idx="223">
                  <c:v>5.6800000000000033</c:v>
                </c:pt>
                <c:pt idx="224">
                  <c:v>5.8899999999999944</c:v>
                </c:pt>
                <c:pt idx="225">
                  <c:v>7.840000000000007</c:v>
                </c:pt>
                <c:pt idx="226">
                  <c:v>7.8800000000000034</c:v>
                </c:pt>
              </c:numCache>
            </c:numRef>
          </c:xVal>
          <c:yVal>
            <c:numRef>
              <c:f>'Option Portfolio'!$J$2:$J$228</c:f>
              <c:numCache>
                <c:formatCode>General</c:formatCode>
                <c:ptCount val="227"/>
                <c:pt idx="0">
                  <c:v>1.2508213600303074E-4</c:v>
                </c:pt>
                <c:pt idx="1">
                  <c:v>8.2824799606908382E-4</c:v>
                </c:pt>
                <c:pt idx="2">
                  <c:v>8.9813566313883819E-3</c:v>
                </c:pt>
                <c:pt idx="3">
                  <c:v>1.5541550796815682E-2</c:v>
                </c:pt>
                <c:pt idx="4">
                  <c:v>1.6443565758149037E-2</c:v>
                </c:pt>
                <c:pt idx="5">
                  <c:v>1.754743411548601E-2</c:v>
                </c:pt>
                <c:pt idx="6">
                  <c:v>1.7547434115486125E-2</c:v>
                </c:pt>
                <c:pt idx="7">
                  <c:v>2.0468868490260212E-2</c:v>
                </c:pt>
                <c:pt idx="8">
                  <c:v>2.1207574559113963E-2</c:v>
                </c:pt>
                <c:pt idx="9">
                  <c:v>2.8323526518026443E-2</c:v>
                </c:pt>
                <c:pt idx="10">
                  <c:v>3.1960575252253105E-2</c:v>
                </c:pt>
                <c:pt idx="11">
                  <c:v>3.5640502507921321E-2</c:v>
                </c:pt>
                <c:pt idx="12">
                  <c:v>3.959947204488002E-2</c:v>
                </c:pt>
                <c:pt idx="13">
                  <c:v>4.0484239257278218E-2</c:v>
                </c:pt>
                <c:pt idx="14">
                  <c:v>4.7691824412612625E-2</c:v>
                </c:pt>
                <c:pt idx="15">
                  <c:v>5.4556446432649008E-2</c:v>
                </c:pt>
                <c:pt idx="16">
                  <c:v>5.8188232234105505E-2</c:v>
                </c:pt>
                <c:pt idx="17">
                  <c:v>6.1946427544679251E-2</c:v>
                </c:pt>
                <c:pt idx="18">
                  <c:v>6.9009061766986499E-2</c:v>
                </c:pt>
                <c:pt idx="19">
                  <c:v>6.9815927127336905E-2</c:v>
                </c:pt>
                <c:pt idx="20">
                  <c:v>7.6835318994951857E-2</c:v>
                </c:pt>
                <c:pt idx="21">
                  <c:v>7.8525603499907559E-2</c:v>
                </c:pt>
                <c:pt idx="22">
                  <c:v>7.8950280833530465E-2</c:v>
                </c:pt>
                <c:pt idx="23">
                  <c:v>7.8950280833531075E-2</c:v>
                </c:pt>
                <c:pt idx="24">
                  <c:v>7.9375778113972686E-2</c:v>
                </c:pt>
                <c:pt idx="25">
                  <c:v>8.6285575020192504E-2</c:v>
                </c:pt>
                <c:pt idx="26">
                  <c:v>8.7161367476255802E-2</c:v>
                </c:pt>
                <c:pt idx="27">
                  <c:v>8.8479404848926579E-2</c:v>
                </c:pt>
                <c:pt idx="28">
                  <c:v>8.8919856288751681E-2</c:v>
                </c:pt>
                <c:pt idx="29">
                  <c:v>9.0244335441860765E-2</c:v>
                </c:pt>
                <c:pt idx="30">
                  <c:v>9.290609209774775E-2</c:v>
                </c:pt>
                <c:pt idx="31">
                  <c:v>0.10456540280776257</c:v>
                </c:pt>
                <c:pt idx="32">
                  <c:v>0.10546571548146144</c:v>
                </c:pt>
                <c:pt idx="33">
                  <c:v>0.10636586402179056</c:v>
                </c:pt>
                <c:pt idx="34">
                  <c:v>0.10681583430270691</c:v>
                </c:pt>
                <c:pt idx="35">
                  <c:v>0.10726571248603535</c:v>
                </c:pt>
                <c:pt idx="36">
                  <c:v>0.11577269917831848</c:v>
                </c:pt>
                <c:pt idx="37">
                  <c:v>0.1210701658167283</c:v>
                </c:pt>
                <c:pt idx="38">
                  <c:v>0.12281617690330014</c:v>
                </c:pt>
                <c:pt idx="39">
                  <c:v>0.12712649585829866</c:v>
                </c:pt>
                <c:pt idx="40">
                  <c:v>0.12924785137305675</c:v>
                </c:pt>
                <c:pt idx="41">
                  <c:v>0.13422969388012196</c:v>
                </c:pt>
                <c:pt idx="42">
                  <c:v>0.13544816309495852</c:v>
                </c:pt>
                <c:pt idx="43">
                  <c:v>0.13665480938910068</c:v>
                </c:pt>
                <c:pt idx="44">
                  <c:v>0.14211453166556101</c:v>
                </c:pt>
                <c:pt idx="45">
                  <c:v>0.14211453166556112</c:v>
                </c:pt>
                <c:pt idx="46">
                  <c:v>0.14324458581993857</c:v>
                </c:pt>
                <c:pt idx="47">
                  <c:v>0.14472761377627597</c:v>
                </c:pt>
                <c:pt idx="48">
                  <c:v>0.14545863750341725</c:v>
                </c:pt>
                <c:pt idx="49">
                  <c:v>0.14760801475420057</c:v>
                </c:pt>
                <c:pt idx="50">
                  <c:v>0.14760801475420071</c:v>
                </c:pt>
                <c:pt idx="51">
                  <c:v>0.15235021815074246</c:v>
                </c:pt>
                <c:pt idx="52">
                  <c:v>0.15235021815074246</c:v>
                </c:pt>
                <c:pt idx="53">
                  <c:v>0.15299445110646737</c:v>
                </c:pt>
                <c:pt idx="54">
                  <c:v>0.15299445110646745</c:v>
                </c:pt>
                <c:pt idx="55">
                  <c:v>0.15299445110646781</c:v>
                </c:pt>
                <c:pt idx="56">
                  <c:v>0.15362997497417388</c:v>
                </c:pt>
                <c:pt idx="57">
                  <c:v>0.1542566587949861</c:v>
                </c:pt>
                <c:pt idx="58">
                  <c:v>0.15456664515527091</c:v>
                </c:pt>
                <c:pt idx="59">
                  <c:v>0.15548298969727664</c:v>
                </c:pt>
                <c:pt idx="60">
                  <c:v>0.15578384682455856</c:v>
                </c:pt>
                <c:pt idx="61">
                  <c:v>0.15608238223098092</c:v>
                </c:pt>
                <c:pt idx="62">
                  <c:v>0.15696390295078125</c:v>
                </c:pt>
                <c:pt idx="63">
                  <c:v>0.15753969212910859</c:v>
                </c:pt>
                <c:pt idx="64">
                  <c:v>0.15947814978227826</c:v>
                </c:pt>
                <c:pt idx="65">
                  <c:v>0.16027146891441554</c:v>
                </c:pt>
                <c:pt idx="66">
                  <c:v>0.16027146891441557</c:v>
                </c:pt>
                <c:pt idx="67">
                  <c:v>0.16104176709614834</c:v>
                </c:pt>
                <c:pt idx="68">
                  <c:v>0.16104176709614856</c:v>
                </c:pt>
                <c:pt idx="69">
                  <c:v>0.16104176709614862</c:v>
                </c:pt>
                <c:pt idx="70">
                  <c:v>0.16203238428522404</c:v>
                </c:pt>
                <c:pt idx="71">
                  <c:v>0.16274754851581583</c:v>
                </c:pt>
                <c:pt idx="72">
                  <c:v>0.16298057287275958</c:v>
                </c:pt>
                <c:pt idx="73">
                  <c:v>0.16388551850477009</c:v>
                </c:pt>
                <c:pt idx="74">
                  <c:v>0.16388551850477034</c:v>
                </c:pt>
                <c:pt idx="75">
                  <c:v>0.16388551850477043</c:v>
                </c:pt>
                <c:pt idx="76">
                  <c:v>0.16495470477093679</c:v>
                </c:pt>
                <c:pt idx="77">
                  <c:v>0.1667013451904312</c:v>
                </c:pt>
                <c:pt idx="78">
                  <c:v>0.16670134519043139</c:v>
                </c:pt>
                <c:pt idx="79">
                  <c:v>0.16723164659242842</c:v>
                </c:pt>
                <c:pt idx="80">
                  <c:v>0.16723164659242851</c:v>
                </c:pt>
                <c:pt idx="81">
                  <c:v>0.16757052910898756</c:v>
                </c:pt>
                <c:pt idx="82">
                  <c:v>0.16757052910898762</c:v>
                </c:pt>
                <c:pt idx="83">
                  <c:v>0.16757052910898765</c:v>
                </c:pt>
                <c:pt idx="84">
                  <c:v>0.1678976032213135</c:v>
                </c:pt>
                <c:pt idx="85">
                  <c:v>0.16836591731242451</c:v>
                </c:pt>
                <c:pt idx="86">
                  <c:v>0.16948235561667174</c:v>
                </c:pt>
                <c:pt idx="87">
                  <c:v>0.16985077791876332</c:v>
                </c:pt>
                <c:pt idx="88">
                  <c:v>0.17019150163747768</c:v>
                </c:pt>
                <c:pt idx="89">
                  <c:v>0.17096343524325439</c:v>
                </c:pt>
                <c:pt idx="90">
                  <c:v>0.17096343524325447</c:v>
                </c:pt>
                <c:pt idx="91">
                  <c:v>0.17104585213517845</c:v>
                </c:pt>
                <c:pt idx="92">
                  <c:v>0.17112512501687324</c:v>
                </c:pt>
                <c:pt idx="93">
                  <c:v>0.17120124948088256</c:v>
                </c:pt>
                <c:pt idx="94">
                  <c:v>0.17120124948088256</c:v>
                </c:pt>
                <c:pt idx="95">
                  <c:v>0.17134403639521803</c:v>
                </c:pt>
                <c:pt idx="96">
                  <c:v>0.17141069090099184</c:v>
                </c:pt>
                <c:pt idx="97">
                  <c:v>0.17147418110071219</c:v>
                </c:pt>
                <c:pt idx="98">
                  <c:v>0.17159165461801096</c:v>
                </c:pt>
                <c:pt idx="99">
                  <c:v>0.17169643077663305</c:v>
                </c:pt>
                <c:pt idx="100">
                  <c:v>0.17182973715764874</c:v>
                </c:pt>
                <c:pt idx="101">
                  <c:v>0.17182973715764882</c:v>
                </c:pt>
                <c:pt idx="102">
                  <c:v>0.17196284402134263</c:v>
                </c:pt>
                <c:pt idx="103">
                  <c:v>0.17202913298041581</c:v>
                </c:pt>
                <c:pt idx="104">
                  <c:v>0.17206663402887887</c:v>
                </c:pt>
                <c:pt idx="105">
                  <c:v>0.17207273339291718</c:v>
                </c:pt>
                <c:pt idx="106">
                  <c:v>0.17207532833242328</c:v>
                </c:pt>
                <c:pt idx="107">
                  <c:v>0.17207532833242326</c:v>
                </c:pt>
                <c:pt idx="108">
                  <c:v>0.17206511803552674</c:v>
                </c:pt>
                <c:pt idx="109">
                  <c:v>0.17205521152408176</c:v>
                </c:pt>
                <c:pt idx="110">
                  <c:v>0.17200629370788384</c:v>
                </c:pt>
                <c:pt idx="111">
                  <c:v>0.17198359137497068</c:v>
                </c:pt>
                <c:pt idx="112">
                  <c:v>0.17192859945039804</c:v>
                </c:pt>
                <c:pt idx="113">
                  <c:v>0.17189631292659521</c:v>
                </c:pt>
                <c:pt idx="114">
                  <c:v>0.17189631292659519</c:v>
                </c:pt>
                <c:pt idx="115">
                  <c:v>0.17186083503697816</c:v>
                </c:pt>
                <c:pt idx="116">
                  <c:v>0.17168705205508666</c:v>
                </c:pt>
                <c:pt idx="117">
                  <c:v>0.17168705205508661</c:v>
                </c:pt>
                <c:pt idx="118">
                  <c:v>0.17139830753762406</c:v>
                </c:pt>
                <c:pt idx="119">
                  <c:v>0.17086131893337494</c:v>
                </c:pt>
                <c:pt idx="120">
                  <c:v>0.17077203469287933</c:v>
                </c:pt>
                <c:pt idx="121">
                  <c:v>0.17058408495198232</c:v>
                </c:pt>
                <c:pt idx="122">
                  <c:v>0.1703836619266921</c:v>
                </c:pt>
                <c:pt idx="123">
                  <c:v>0.17005973799561602</c:v>
                </c:pt>
                <c:pt idx="124">
                  <c:v>0.17005973799561586</c:v>
                </c:pt>
                <c:pt idx="125">
                  <c:v>0.16982833224487398</c:v>
                </c:pt>
                <c:pt idx="126">
                  <c:v>0.16982833224487393</c:v>
                </c:pt>
                <c:pt idx="127">
                  <c:v>0.16970801139050609</c:v>
                </c:pt>
                <c:pt idx="128">
                  <c:v>0.1695846207011808</c:v>
                </c:pt>
                <c:pt idx="129">
                  <c:v>0.16945816699845598</c:v>
                </c:pt>
                <c:pt idx="130">
                  <c:v>0.16932865726975876</c:v>
                </c:pt>
                <c:pt idx="131">
                  <c:v>0.16786713305302867</c:v>
                </c:pt>
                <c:pt idx="132">
                  <c:v>0.16719894028495172</c:v>
                </c:pt>
                <c:pt idx="133">
                  <c:v>0.16702453935490263</c:v>
                </c:pt>
                <c:pt idx="134">
                  <c:v>0.1666669804758692</c:v>
                </c:pt>
                <c:pt idx="135">
                  <c:v>0.16610889733946099</c:v>
                </c:pt>
                <c:pt idx="136">
                  <c:v>0.16610889733946077</c:v>
                </c:pt>
                <c:pt idx="137">
                  <c:v>0.16532462558486696</c:v>
                </c:pt>
                <c:pt idx="138">
                  <c:v>0.16532462558486691</c:v>
                </c:pt>
                <c:pt idx="139">
                  <c:v>0.16491546925544179</c:v>
                </c:pt>
                <c:pt idx="140">
                  <c:v>0.16470667446256784</c:v>
                </c:pt>
                <c:pt idx="141">
                  <c:v>0.16470667446256781</c:v>
                </c:pt>
                <c:pt idx="142">
                  <c:v>0.16449508362795032</c:v>
                </c:pt>
                <c:pt idx="143">
                  <c:v>0.16384365017432764</c:v>
                </c:pt>
                <c:pt idx="144">
                  <c:v>0.16384365017432745</c:v>
                </c:pt>
                <c:pt idx="145">
                  <c:v>0.16270310387621781</c:v>
                </c:pt>
                <c:pt idx="146">
                  <c:v>0.16198642231488244</c:v>
                </c:pt>
                <c:pt idx="147">
                  <c:v>0.16198642231488233</c:v>
                </c:pt>
                <c:pt idx="148">
                  <c:v>0.16198642231488228</c:v>
                </c:pt>
                <c:pt idx="149">
                  <c:v>0.16174221227081767</c:v>
                </c:pt>
                <c:pt idx="150">
                  <c:v>0.16149536581489651</c:v>
                </c:pt>
                <c:pt idx="151">
                  <c:v>0.16099381659941153</c:v>
                </c:pt>
                <c:pt idx="152">
                  <c:v>0.15969474574453513</c:v>
                </c:pt>
                <c:pt idx="153">
                  <c:v>0.15888486436339308</c:v>
                </c:pt>
                <c:pt idx="154">
                  <c:v>0.15860991580579545</c:v>
                </c:pt>
                <c:pt idx="155">
                  <c:v>0.15805262349821766</c:v>
                </c:pt>
                <c:pt idx="156">
                  <c:v>0.15748556904522804</c:v>
                </c:pt>
                <c:pt idx="157">
                  <c:v>0.15748556904522795</c:v>
                </c:pt>
                <c:pt idx="158">
                  <c:v>0.15719841821796199</c:v>
                </c:pt>
                <c:pt idx="159">
                  <c:v>0.15602601043774053</c:v>
                </c:pt>
                <c:pt idx="160">
                  <c:v>0.15572703403573437</c:v>
                </c:pt>
                <c:pt idx="161">
                  <c:v>0.15481625510903904</c:v>
                </c:pt>
                <c:pt idx="162">
                  <c:v>0.15419768580232626</c:v>
                </c:pt>
                <c:pt idx="163">
                  <c:v>0.15357015913278116</c:v>
                </c:pt>
                <c:pt idx="164">
                  <c:v>0.15325307724869802</c:v>
                </c:pt>
                <c:pt idx="165">
                  <c:v>0.15261235809465584</c:v>
                </c:pt>
                <c:pt idx="166">
                  <c:v>0.15228875377367779</c:v>
                </c:pt>
                <c:pt idx="167">
                  <c:v>0.15097309324144548</c:v>
                </c:pt>
                <c:pt idx="168">
                  <c:v>0.15097309324144512</c:v>
                </c:pt>
                <c:pt idx="169">
                  <c:v>0.14824332955493924</c:v>
                </c:pt>
                <c:pt idx="170">
                  <c:v>0.14754118386012985</c:v>
                </c:pt>
                <c:pt idx="171">
                  <c:v>0.14647375647645383</c:v>
                </c:pt>
                <c:pt idx="172">
                  <c:v>0.14611422935906623</c:v>
                </c:pt>
                <c:pt idx="173">
                  <c:v>0.14538970541877913</c:v>
                </c:pt>
                <c:pt idx="174">
                  <c:v>0.14428951537483159</c:v>
                </c:pt>
                <c:pt idx="175">
                  <c:v>0.14391928333962115</c:v>
                </c:pt>
                <c:pt idx="176">
                  <c:v>0.14317367548087628</c:v>
                </c:pt>
                <c:pt idx="177">
                  <c:v>0.1427983362429924</c:v>
                </c:pt>
                <c:pt idx="178">
                  <c:v>0.14128050620120913</c:v>
                </c:pt>
                <c:pt idx="179">
                  <c:v>0.14128050620120913</c:v>
                </c:pt>
                <c:pt idx="180">
                  <c:v>0.14051196605288732</c:v>
                </c:pt>
                <c:pt idx="181">
                  <c:v>0.13973720722577648</c:v>
                </c:pt>
                <c:pt idx="182">
                  <c:v>0.13816963117402084</c:v>
                </c:pt>
                <c:pt idx="183">
                  <c:v>0.13816963117402065</c:v>
                </c:pt>
                <c:pt idx="184">
                  <c:v>0.13617785060350923</c:v>
                </c:pt>
                <c:pt idx="185">
                  <c:v>0.13577537497181996</c:v>
                </c:pt>
                <c:pt idx="186">
                  <c:v>0.1357753749718196</c:v>
                </c:pt>
                <c:pt idx="187">
                  <c:v>0.13537157030771255</c:v>
                </c:pt>
                <c:pt idx="188">
                  <c:v>0.13374344067285243</c:v>
                </c:pt>
                <c:pt idx="189">
                  <c:v>0.13333327548469118</c:v>
                </c:pt>
                <c:pt idx="190">
                  <c:v>0.13333327548469118</c:v>
                </c:pt>
                <c:pt idx="191">
                  <c:v>0.13250931889358222</c:v>
                </c:pt>
                <c:pt idx="192">
                  <c:v>0.13168065426888595</c:v>
                </c:pt>
                <c:pt idx="193">
                  <c:v>0.13126460406242707</c:v>
                </c:pt>
                <c:pt idx="194">
                  <c:v>0.12958939522962731</c:v>
                </c:pt>
                <c:pt idx="195">
                  <c:v>0.1266183328521521</c:v>
                </c:pt>
                <c:pt idx="196">
                  <c:v>0.1231685830013694</c:v>
                </c:pt>
                <c:pt idx="197">
                  <c:v>0.11878919783633865</c:v>
                </c:pt>
                <c:pt idx="198">
                  <c:v>0.11790586047776783</c:v>
                </c:pt>
                <c:pt idx="199">
                  <c:v>0.11657688776593422</c:v>
                </c:pt>
                <c:pt idx="200">
                  <c:v>0.11568847617313426</c:v>
                </c:pt>
                <c:pt idx="201">
                  <c:v>0.10942805050395779</c:v>
                </c:pt>
                <c:pt idx="202">
                  <c:v>0.10402995207742088</c:v>
                </c:pt>
                <c:pt idx="203">
                  <c:v>0.10222954348091927</c:v>
                </c:pt>
                <c:pt idx="204">
                  <c:v>9.9082484200777157E-2</c:v>
                </c:pt>
                <c:pt idx="205">
                  <c:v>8.9718664745786256E-2</c:v>
                </c:pt>
                <c:pt idx="206">
                  <c:v>8.6202750539396356E-2</c:v>
                </c:pt>
                <c:pt idx="207">
                  <c:v>8.5329638399014127E-2</c:v>
                </c:pt>
                <c:pt idx="208">
                  <c:v>8.5329638399013877E-2</c:v>
                </c:pt>
                <c:pt idx="209">
                  <c:v>7.8869772051306575E-2</c:v>
                </c:pt>
                <c:pt idx="210">
                  <c:v>7.88697720513062E-2</c:v>
                </c:pt>
                <c:pt idx="211">
                  <c:v>7.8445251319761086E-2</c:v>
                </c:pt>
                <c:pt idx="212">
                  <c:v>5.8488230390451298E-2</c:v>
                </c:pt>
                <c:pt idx="213">
                  <c:v>5.6651013265655449E-2</c:v>
                </c:pt>
                <c:pt idx="214">
                  <c:v>5.030790952560301E-2</c:v>
                </c:pt>
                <c:pt idx="215">
                  <c:v>3.31937322165448E-2</c:v>
                </c:pt>
                <c:pt idx="216">
                  <c:v>3.2934698837306868E-2</c:v>
                </c:pt>
                <c:pt idx="217">
                  <c:v>3.2166073393063405E-2</c:v>
                </c:pt>
                <c:pt idx="218">
                  <c:v>3.1160953129301533E-2</c:v>
                </c:pt>
                <c:pt idx="219">
                  <c:v>2.3914329332977987E-2</c:v>
                </c:pt>
                <c:pt idx="220">
                  <c:v>2.2708241381087842E-2</c:v>
                </c:pt>
                <c:pt idx="221">
                  <c:v>1.7355888621113407E-2</c:v>
                </c:pt>
                <c:pt idx="222">
                  <c:v>1.5222330713675179E-2</c:v>
                </c:pt>
                <c:pt idx="223">
                  <c:v>9.6417955117577645E-3</c:v>
                </c:pt>
                <c:pt idx="224">
                  <c:v>7.7256470039814258E-3</c:v>
                </c:pt>
                <c:pt idx="225">
                  <c:v>6.6722612510425252E-4</c:v>
                </c:pt>
                <c:pt idx="226">
                  <c:v>6.2985205602105257E-4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465-B829-669A2330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7248"/>
        <c:axId val="609895248"/>
      </c:scatterChart>
      <c:valAx>
        <c:axId val="6098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95248"/>
        <c:crosses val="autoZero"/>
        <c:crossBetween val="midCat"/>
      </c:valAx>
      <c:valAx>
        <c:axId val="60989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8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Portfolio'!$M$2:$M$228</c:f>
              <c:numCache>
                <c:formatCode>General</c:formatCode>
                <c:ptCount val="227"/>
                <c:pt idx="0">
                  <c:v>-7.7950004479885399E-2</c:v>
                </c:pt>
                <c:pt idx="1">
                  <c:v>-6.9739179209124064E-2</c:v>
                </c:pt>
                <c:pt idx="2">
                  <c:v>-5.0378753308387383E-2</c:v>
                </c:pt>
                <c:pt idx="3">
                  <c:v>-5.0171037628278313E-2</c:v>
                </c:pt>
                <c:pt idx="4">
                  <c:v>-4.5421312374337428E-2</c:v>
                </c:pt>
                <c:pt idx="5">
                  <c:v>-4.2949615115465425E-2</c:v>
                </c:pt>
                <c:pt idx="6">
                  <c:v>-4.2934347477982374E-2</c:v>
                </c:pt>
                <c:pt idx="7">
                  <c:v>-4.2022856114460556E-2</c:v>
                </c:pt>
                <c:pt idx="8">
                  <c:v>-4.0390822646776577E-2</c:v>
                </c:pt>
                <c:pt idx="9">
                  <c:v>-3.9482775639127436E-2</c:v>
                </c:pt>
                <c:pt idx="10">
                  <c:v>-3.9142741609381332E-2</c:v>
                </c:pt>
                <c:pt idx="11">
                  <c:v>-3.8695205159360695E-2</c:v>
                </c:pt>
                <c:pt idx="12">
                  <c:v>-3.6272374277867329E-2</c:v>
                </c:pt>
                <c:pt idx="13">
                  <c:v>-3.5461644464859894E-2</c:v>
                </c:pt>
                <c:pt idx="14">
                  <c:v>-3.4154419374870598E-2</c:v>
                </c:pt>
                <c:pt idx="15">
                  <c:v>-3.2051282051281944E-2</c:v>
                </c:pt>
                <c:pt idx="16">
                  <c:v>-2.8808066258552412E-2</c:v>
                </c:pt>
                <c:pt idx="17">
                  <c:v>-2.8106142018682279E-2</c:v>
                </c:pt>
                <c:pt idx="18">
                  <c:v>-2.6596213121972689E-2</c:v>
                </c:pt>
                <c:pt idx="19">
                  <c:v>-2.6523433786481612E-2</c:v>
                </c:pt>
                <c:pt idx="20">
                  <c:v>-2.651799100449764E-2</c:v>
                </c:pt>
                <c:pt idx="21">
                  <c:v>-2.6398252777513939E-2</c:v>
                </c:pt>
                <c:pt idx="22">
                  <c:v>-2.6096033402922703E-2</c:v>
                </c:pt>
                <c:pt idx="23">
                  <c:v>-2.5464239749953915E-2</c:v>
                </c:pt>
                <c:pt idx="24">
                  <c:v>-2.4171142804223035E-2</c:v>
                </c:pt>
                <c:pt idx="25">
                  <c:v>-2.411528281541021E-2</c:v>
                </c:pt>
                <c:pt idx="26">
                  <c:v>-2.398205659075231E-2</c:v>
                </c:pt>
                <c:pt idx="27">
                  <c:v>-2.2925764192139726E-2</c:v>
                </c:pt>
                <c:pt idx="28">
                  <c:v>-2.2663633181659065E-2</c:v>
                </c:pt>
                <c:pt idx="29">
                  <c:v>-2.25530790238746E-2</c:v>
                </c:pt>
                <c:pt idx="30">
                  <c:v>-2.1381854771088293E-2</c:v>
                </c:pt>
                <c:pt idx="31">
                  <c:v>-2.0853261909317064E-2</c:v>
                </c:pt>
                <c:pt idx="32">
                  <c:v>-2.0594965675057201E-2</c:v>
                </c:pt>
                <c:pt idx="33">
                  <c:v>-1.9310754604872173E-2</c:v>
                </c:pt>
                <c:pt idx="34">
                  <c:v>-1.9225727519007262E-2</c:v>
                </c:pt>
                <c:pt idx="35">
                  <c:v>-1.8986780232455001E-2</c:v>
                </c:pt>
                <c:pt idx="36">
                  <c:v>-1.8200287818505047E-2</c:v>
                </c:pt>
                <c:pt idx="37">
                  <c:v>-1.5761204543453367E-2</c:v>
                </c:pt>
                <c:pt idx="38">
                  <c:v>-1.5430820215410054E-2</c:v>
                </c:pt>
                <c:pt idx="39">
                  <c:v>-1.5244918360546514E-2</c:v>
                </c:pt>
                <c:pt idx="40">
                  <c:v>-1.5222482435597201E-2</c:v>
                </c:pt>
                <c:pt idx="41">
                  <c:v>-1.4606957524505153E-2</c:v>
                </c:pt>
                <c:pt idx="42">
                  <c:v>-1.4032685890305411E-2</c:v>
                </c:pt>
                <c:pt idx="43">
                  <c:v>-1.3461183846579362E-2</c:v>
                </c:pt>
                <c:pt idx="44">
                  <c:v>-1.249763302404845E-2</c:v>
                </c:pt>
                <c:pt idx="45">
                  <c:v>-1.2411006349817262E-2</c:v>
                </c:pt>
                <c:pt idx="46">
                  <c:v>-1.1872638963842419E-2</c:v>
                </c:pt>
                <c:pt idx="47">
                  <c:v>-1.1427004296553574E-2</c:v>
                </c:pt>
                <c:pt idx="48">
                  <c:v>-1.0571015540296333E-2</c:v>
                </c:pt>
                <c:pt idx="49">
                  <c:v>-1.0513719121292476E-2</c:v>
                </c:pt>
                <c:pt idx="50">
                  <c:v>-1.0143042912873877E-2</c:v>
                </c:pt>
                <c:pt idx="51">
                  <c:v>-9.8479778181470475E-3</c:v>
                </c:pt>
                <c:pt idx="52">
                  <c:v>-9.8392596200682688E-3</c:v>
                </c:pt>
                <c:pt idx="53">
                  <c:v>-9.7360232861587754E-3</c:v>
                </c:pt>
                <c:pt idx="54">
                  <c:v>-9.3997208003723139E-3</c:v>
                </c:pt>
                <c:pt idx="55">
                  <c:v>-9.3935248518011785E-3</c:v>
                </c:pt>
                <c:pt idx="56">
                  <c:v>-9.230769230769308E-3</c:v>
                </c:pt>
                <c:pt idx="57">
                  <c:v>-9.2121677382207921E-3</c:v>
                </c:pt>
                <c:pt idx="58">
                  <c:v>-8.97777777777772E-3</c:v>
                </c:pt>
                <c:pt idx="59">
                  <c:v>-8.8063558916435768E-3</c:v>
                </c:pt>
                <c:pt idx="60">
                  <c:v>-8.6568730325289056E-3</c:v>
                </c:pt>
                <c:pt idx="61">
                  <c:v>-8.3499383243192359E-3</c:v>
                </c:pt>
                <c:pt idx="62">
                  <c:v>-8.0418926500841793E-3</c:v>
                </c:pt>
                <c:pt idx="63">
                  <c:v>-7.892454466608868E-3</c:v>
                </c:pt>
                <c:pt idx="64">
                  <c:v>-6.9374714742126056E-3</c:v>
                </c:pt>
                <c:pt idx="65">
                  <c:v>-6.6243194192378415E-3</c:v>
                </c:pt>
                <c:pt idx="66">
                  <c:v>-6.6241824584940849E-3</c:v>
                </c:pt>
                <c:pt idx="67">
                  <c:v>-6.3816767199930185E-3</c:v>
                </c:pt>
                <c:pt idx="68">
                  <c:v>-6.1792946097537658E-3</c:v>
                </c:pt>
                <c:pt idx="69">
                  <c:v>-6.154777519927321E-3</c:v>
                </c:pt>
                <c:pt idx="70">
                  <c:v>-6.1181774271453285E-3</c:v>
                </c:pt>
                <c:pt idx="71">
                  <c:v>-5.9552945015499976E-3</c:v>
                </c:pt>
                <c:pt idx="72">
                  <c:v>-5.8178350023844385E-3</c:v>
                </c:pt>
                <c:pt idx="73">
                  <c:v>-5.800158186132374E-3</c:v>
                </c:pt>
                <c:pt idx="74">
                  <c:v>-5.7366145660127212E-3</c:v>
                </c:pt>
                <c:pt idx="75">
                  <c:v>-5.2160953800298232E-3</c:v>
                </c:pt>
                <c:pt idx="76">
                  <c:v>-5.1390058972198248E-3</c:v>
                </c:pt>
                <c:pt idx="77">
                  <c:v>-4.3482283282449867E-3</c:v>
                </c:pt>
                <c:pt idx="78">
                  <c:v>-4.3365934674293224E-3</c:v>
                </c:pt>
                <c:pt idx="79">
                  <c:v>-4.325599685410875E-3</c:v>
                </c:pt>
                <c:pt idx="80">
                  <c:v>-4.1383387525864039E-3</c:v>
                </c:pt>
                <c:pt idx="81">
                  <c:v>-3.9545229856647914E-3</c:v>
                </c:pt>
                <c:pt idx="82">
                  <c:v>-3.7908158869647468E-3</c:v>
                </c:pt>
                <c:pt idx="83">
                  <c:v>-3.6141468032010625E-3</c:v>
                </c:pt>
                <c:pt idx="84">
                  <c:v>-3.4060497932041191E-3</c:v>
                </c:pt>
                <c:pt idx="85">
                  <c:v>-3.1366564937267407E-3</c:v>
                </c:pt>
                <c:pt idx="86">
                  <c:v>-2.3535140399285185E-3</c:v>
                </c:pt>
                <c:pt idx="87">
                  <c:v>-2.3499638467100285E-3</c:v>
                </c:pt>
                <c:pt idx="88">
                  <c:v>-2.0262531935512484E-3</c:v>
                </c:pt>
                <c:pt idx="89">
                  <c:v>-1.4910536779322811E-3</c:v>
                </c:pt>
                <c:pt idx="90">
                  <c:v>-1.4655593551538785E-3</c:v>
                </c:pt>
                <c:pt idx="91">
                  <c:v>-1.3065326633166577E-3</c:v>
                </c:pt>
                <c:pt idx="92">
                  <c:v>-1.2076252911239589E-3</c:v>
                </c:pt>
                <c:pt idx="93">
                  <c:v>-1.0992030777686025E-3</c:v>
                </c:pt>
                <c:pt idx="94">
                  <c:v>-1.0763297156695679E-3</c:v>
                </c:pt>
                <c:pt idx="95">
                  <c:v>-9.910802775024213E-4</c:v>
                </c:pt>
                <c:pt idx="96">
                  <c:v>-8.3939563514275398E-4</c:v>
                </c:pt>
                <c:pt idx="97">
                  <c:v>-7.6350448558885355E-4</c:v>
                </c:pt>
                <c:pt idx="98">
                  <c:v>-5.3590568060018703E-4</c:v>
                </c:pt>
                <c:pt idx="99">
                  <c:v>-3.7654146662902122E-4</c:v>
                </c:pt>
                <c:pt idx="100">
                  <c:v>-8.7427872005686708E-5</c:v>
                </c:pt>
                <c:pt idx="101">
                  <c:v>-8.3647009619352319E-5</c:v>
                </c:pt>
                <c:pt idx="102">
                  <c:v>2.4213075060542923E-4</c:v>
                </c:pt>
                <c:pt idx="103">
                  <c:v>5.2011095700413442E-4</c:v>
                </c:pt>
                <c:pt idx="104">
                  <c:v>7.9351084464815414E-4</c:v>
                </c:pt>
                <c:pt idx="105">
                  <c:v>8.6911176777330944E-4</c:v>
                </c:pt>
                <c:pt idx="106">
                  <c:v>1.0672358591248044E-3</c:v>
                </c:pt>
                <c:pt idx="107">
                  <c:v>1.0979961570134838E-3</c:v>
                </c:pt>
                <c:pt idx="108">
                  <c:v>1.2060786363270485E-3</c:v>
                </c:pt>
                <c:pt idx="109">
                  <c:v>1.2312021809867608E-3</c:v>
                </c:pt>
                <c:pt idx="110">
                  <c:v>1.7584994138335694E-3</c:v>
                </c:pt>
                <c:pt idx="111">
                  <c:v>1.8022657054583436E-3</c:v>
                </c:pt>
                <c:pt idx="112">
                  <c:v>1.8450184501845369E-3</c:v>
                </c:pt>
                <c:pt idx="113">
                  <c:v>1.864390148169923E-3</c:v>
                </c:pt>
                <c:pt idx="114">
                  <c:v>2.0221557939159836E-3</c:v>
                </c:pt>
                <c:pt idx="115">
                  <c:v>2.0880789673499937E-3</c:v>
                </c:pt>
                <c:pt idx="116">
                  <c:v>2.1744382701134792E-3</c:v>
                </c:pt>
                <c:pt idx="117">
                  <c:v>2.5602124028068062E-3</c:v>
                </c:pt>
                <c:pt idx="118">
                  <c:v>3.0111978921615783E-3</c:v>
                </c:pt>
                <c:pt idx="119">
                  <c:v>3.1834135988899779E-3</c:v>
                </c:pt>
                <c:pt idx="120">
                  <c:v>3.6716496197221117E-3</c:v>
                </c:pt>
                <c:pt idx="121">
                  <c:v>3.736920777279492E-3</c:v>
                </c:pt>
                <c:pt idx="122">
                  <c:v>3.7996545768566835E-3</c:v>
                </c:pt>
                <c:pt idx="123">
                  <c:v>4.1649312786338653E-3</c:v>
                </c:pt>
                <c:pt idx="124">
                  <c:v>4.184787068187484E-3</c:v>
                </c:pt>
                <c:pt idx="125">
                  <c:v>4.2564280750521221E-3</c:v>
                </c:pt>
                <c:pt idx="126">
                  <c:v>4.3286056363970385E-3</c:v>
                </c:pt>
                <c:pt idx="127">
                  <c:v>4.3550778354337055E-3</c:v>
                </c:pt>
                <c:pt idx="128">
                  <c:v>4.3942247332077388E-3</c:v>
                </c:pt>
                <c:pt idx="129">
                  <c:v>4.5076282940360191E-3</c:v>
                </c:pt>
                <c:pt idx="130">
                  <c:v>5.2124311565696106E-3</c:v>
                </c:pt>
                <c:pt idx="131">
                  <c:v>6.0018863071250941E-3</c:v>
                </c:pt>
                <c:pt idx="132">
                  <c:v>6.0038848666784444E-3</c:v>
                </c:pt>
                <c:pt idx="133">
                  <c:v>6.28282070517626E-3</c:v>
                </c:pt>
                <c:pt idx="134">
                  <c:v>6.4322111770110995E-3</c:v>
                </c:pt>
                <c:pt idx="135">
                  <c:v>6.4821483691736639E-3</c:v>
                </c:pt>
                <c:pt idx="136">
                  <c:v>6.6904161960205247E-3</c:v>
                </c:pt>
                <c:pt idx="137">
                  <c:v>6.7917480261482583E-3</c:v>
                </c:pt>
                <c:pt idx="138">
                  <c:v>6.8809501366763606E-3</c:v>
                </c:pt>
                <c:pt idx="139">
                  <c:v>6.9141882932374273E-3</c:v>
                </c:pt>
                <c:pt idx="140">
                  <c:v>7.222078927005415E-3</c:v>
                </c:pt>
                <c:pt idx="141">
                  <c:v>7.456347333647923E-3</c:v>
                </c:pt>
                <c:pt idx="142">
                  <c:v>7.5297546757346987E-3</c:v>
                </c:pt>
                <c:pt idx="143">
                  <c:v>7.6292199122640078E-3</c:v>
                </c:pt>
                <c:pt idx="144">
                  <c:v>7.6768415280571078E-3</c:v>
                </c:pt>
                <c:pt idx="145">
                  <c:v>7.7116367732432594E-3</c:v>
                </c:pt>
                <c:pt idx="146">
                  <c:v>7.8291127005606798E-3</c:v>
                </c:pt>
                <c:pt idx="147">
                  <c:v>8.1748711569219982E-3</c:v>
                </c:pt>
                <c:pt idx="148">
                  <c:v>8.3913586859488774E-3</c:v>
                </c:pt>
                <c:pt idx="149">
                  <c:v>8.7427539674998032E-3</c:v>
                </c:pt>
                <c:pt idx="150">
                  <c:v>8.9156831111489032E-3</c:v>
                </c:pt>
                <c:pt idx="151">
                  <c:v>8.9381132808704737E-3</c:v>
                </c:pt>
                <c:pt idx="152">
                  <c:v>9.0702947845804991E-3</c:v>
                </c:pt>
                <c:pt idx="153">
                  <c:v>9.1445175626015795E-3</c:v>
                </c:pt>
                <c:pt idx="154">
                  <c:v>9.4041052536395584E-3</c:v>
                </c:pt>
                <c:pt idx="155">
                  <c:v>9.4396813025028128E-3</c:v>
                </c:pt>
                <c:pt idx="156">
                  <c:v>9.4412496781391859E-3</c:v>
                </c:pt>
                <c:pt idx="157">
                  <c:v>9.5321381722781231E-3</c:v>
                </c:pt>
                <c:pt idx="158">
                  <c:v>9.8536585365853416E-3</c:v>
                </c:pt>
                <c:pt idx="159">
                  <c:v>9.8601794229370172E-3</c:v>
                </c:pt>
                <c:pt idx="160">
                  <c:v>1.0502436565283102E-2</c:v>
                </c:pt>
                <c:pt idx="161">
                  <c:v>1.1135226951023831E-2</c:v>
                </c:pt>
                <c:pt idx="162">
                  <c:v>1.1225997045790245E-2</c:v>
                </c:pt>
                <c:pt idx="163">
                  <c:v>1.1694122432377501E-2</c:v>
                </c:pt>
                <c:pt idx="164">
                  <c:v>1.1695350385090739E-2</c:v>
                </c:pt>
                <c:pt idx="165">
                  <c:v>1.1743981209629958E-2</c:v>
                </c:pt>
                <c:pt idx="166">
                  <c:v>1.207749727417598E-2</c:v>
                </c:pt>
                <c:pt idx="167">
                  <c:v>1.2333594361785402E-2</c:v>
                </c:pt>
                <c:pt idx="168">
                  <c:v>1.2435601350150984E-2</c:v>
                </c:pt>
                <c:pt idx="169">
                  <c:v>1.2540999421184695E-2</c:v>
                </c:pt>
                <c:pt idx="170">
                  <c:v>1.2763353439986051E-2</c:v>
                </c:pt>
                <c:pt idx="171">
                  <c:v>1.2946917637685443E-2</c:v>
                </c:pt>
                <c:pt idx="172">
                  <c:v>1.3235806339254612E-2</c:v>
                </c:pt>
                <c:pt idx="173">
                  <c:v>1.346137357455199E-2</c:v>
                </c:pt>
                <c:pt idx="174">
                  <c:v>1.3595912986156906E-2</c:v>
                </c:pt>
                <c:pt idx="175">
                  <c:v>1.3713989994824809E-2</c:v>
                </c:pt>
                <c:pt idx="176">
                  <c:v>1.3838748495788228E-2</c:v>
                </c:pt>
                <c:pt idx="177">
                  <c:v>1.3870002719608259E-2</c:v>
                </c:pt>
                <c:pt idx="178">
                  <c:v>1.4020890185376922E-2</c:v>
                </c:pt>
                <c:pt idx="179">
                  <c:v>1.4082253160505636E-2</c:v>
                </c:pt>
                <c:pt idx="180">
                  <c:v>1.4462048636698586E-2</c:v>
                </c:pt>
                <c:pt idx="181">
                  <c:v>1.4517583408476043E-2</c:v>
                </c:pt>
                <c:pt idx="182">
                  <c:v>1.4530826697315431E-2</c:v>
                </c:pt>
                <c:pt idx="183">
                  <c:v>1.4584395716471226E-2</c:v>
                </c:pt>
                <c:pt idx="184">
                  <c:v>1.4626890339641291E-2</c:v>
                </c:pt>
                <c:pt idx="185">
                  <c:v>1.4732489015249485E-2</c:v>
                </c:pt>
                <c:pt idx="186">
                  <c:v>1.4751899865891878E-2</c:v>
                </c:pt>
                <c:pt idx="187">
                  <c:v>1.4851485148514799E-2</c:v>
                </c:pt>
                <c:pt idx="188">
                  <c:v>1.5407126872095042E-2</c:v>
                </c:pt>
                <c:pt idx="189">
                  <c:v>1.586270871985157E-2</c:v>
                </c:pt>
                <c:pt idx="190">
                  <c:v>1.6028329139875182E-2</c:v>
                </c:pt>
                <c:pt idx="191">
                  <c:v>1.6059295861643067E-2</c:v>
                </c:pt>
                <c:pt idx="192">
                  <c:v>1.616584252567508E-2</c:v>
                </c:pt>
                <c:pt idx="193">
                  <c:v>1.6466521106259135E-2</c:v>
                </c:pt>
                <c:pt idx="194">
                  <c:v>1.6767330749121151E-2</c:v>
                </c:pt>
                <c:pt idx="195">
                  <c:v>1.7636220057909911E-2</c:v>
                </c:pt>
                <c:pt idx="196">
                  <c:v>1.7659438191966331E-2</c:v>
                </c:pt>
                <c:pt idx="197">
                  <c:v>1.811985703599045E-2</c:v>
                </c:pt>
                <c:pt idx="198">
                  <c:v>1.8424729304924923E-2</c:v>
                </c:pt>
                <c:pt idx="199">
                  <c:v>1.9094576423128545E-2</c:v>
                </c:pt>
                <c:pt idx="200">
                  <c:v>2.0719835670268739E-2</c:v>
                </c:pt>
                <c:pt idx="201">
                  <c:v>2.1328203412512469E-2</c:v>
                </c:pt>
                <c:pt idx="202">
                  <c:v>2.1617293835067934E-2</c:v>
                </c:pt>
                <c:pt idx="203">
                  <c:v>2.1668851026649217E-2</c:v>
                </c:pt>
                <c:pt idx="204">
                  <c:v>2.3088722047307636E-2</c:v>
                </c:pt>
                <c:pt idx="205">
                  <c:v>2.3204977299478728E-2</c:v>
                </c:pt>
                <c:pt idx="206">
                  <c:v>2.3284664567229725E-2</c:v>
                </c:pt>
                <c:pt idx="207">
                  <c:v>2.3419587291188919E-2</c:v>
                </c:pt>
                <c:pt idx="208">
                  <c:v>2.5788211103495485E-2</c:v>
                </c:pt>
                <c:pt idx="209">
                  <c:v>2.6038324012102262E-2</c:v>
                </c:pt>
                <c:pt idx="210">
                  <c:v>2.6653679270344482E-2</c:v>
                </c:pt>
                <c:pt idx="211">
                  <c:v>2.6865937194199722E-2</c:v>
                </c:pt>
                <c:pt idx="212">
                  <c:v>3.2559430209971402E-2</c:v>
                </c:pt>
                <c:pt idx="213">
                  <c:v>3.3021922116362908E-2</c:v>
                </c:pt>
                <c:pt idx="214">
                  <c:v>3.3092128485704295E-2</c:v>
                </c:pt>
                <c:pt idx="215">
                  <c:v>3.36212934858744E-2</c:v>
                </c:pt>
                <c:pt idx="216">
                  <c:v>3.8417176825481306E-2</c:v>
                </c:pt>
                <c:pt idx="217">
                  <c:v>3.9419458878337262E-2</c:v>
                </c:pt>
                <c:pt idx="218">
                  <c:v>3.9799178457325404E-2</c:v>
                </c:pt>
                <c:pt idx="219">
                  <c:v>3.982786262762638E-2</c:v>
                </c:pt>
                <c:pt idx="220">
                  <c:v>4.0395504098707055E-2</c:v>
                </c:pt>
                <c:pt idx="221">
                  <c:v>4.3578965428497873E-2</c:v>
                </c:pt>
                <c:pt idx="222">
                  <c:v>4.8046015902554584E-2</c:v>
                </c:pt>
                <c:pt idx="223">
                  <c:v>4.9367194702874824E-2</c:v>
                </c:pt>
                <c:pt idx="224">
                  <c:v>4.9648088263268032E-2</c:v>
                </c:pt>
                <c:pt idx="225">
                  <c:v>6.8611232041793674E-2</c:v>
                </c:pt>
                <c:pt idx="226">
                  <c:v>7.5160579043236572E-2</c:v>
                </c:pt>
              </c:numCache>
            </c:numRef>
          </c:xVal>
          <c:yVal>
            <c:numRef>
              <c:f>'Option Portfolio'!$N$2:$N$228</c:f>
              <c:numCache>
                <c:formatCode>General</c:formatCode>
                <c:ptCount val="227"/>
                <c:pt idx="0">
                  <c:v>1.2652929636056675E-2</c:v>
                </c:pt>
                <c:pt idx="1">
                  <c:v>5.3211869881325348E-2</c:v>
                </c:pt>
                <c:pt idx="2">
                  <c:v>0.84665646832763164</c:v>
                </c:pt>
                <c:pt idx="3">
                  <c:v>0.8680608831454214</c:v>
                </c:pt>
                <c:pt idx="4">
                  <c:v>1.4949099642390973</c:v>
                </c:pt>
                <c:pt idx="5">
                  <c:v>1.9429349131874247</c:v>
                </c:pt>
                <c:pt idx="6">
                  <c:v>1.9459976457908552</c:v>
                </c:pt>
                <c:pt idx="7">
                  <c:v>2.1357733277971094</c:v>
                </c:pt>
                <c:pt idx="8">
                  <c:v>2.5108523313761206</c:v>
                </c:pt>
                <c:pt idx="9">
                  <c:v>2.7400167617199394</c:v>
                </c:pt>
                <c:pt idx="10">
                  <c:v>2.8297202409888156</c:v>
                </c:pt>
                <c:pt idx="11">
                  <c:v>2.9510670474052807</c:v>
                </c:pt>
                <c:pt idx="12">
                  <c:v>3.6744620810860162</c:v>
                </c:pt>
                <c:pt idx="13">
                  <c:v>3.9421437646607291</c:v>
                </c:pt>
                <c:pt idx="14">
                  <c:v>4.4012585204820418</c:v>
                </c:pt>
                <c:pt idx="15">
                  <c:v>5.2111593439517536</c:v>
                </c:pt>
                <c:pt idx="16">
                  <c:v>6.6269383841902672</c:v>
                </c:pt>
                <c:pt idx="17">
                  <c:v>6.9583589762463385</c:v>
                </c:pt>
                <c:pt idx="18">
                  <c:v>7.698626807310367</c:v>
                </c:pt>
                <c:pt idx="19">
                  <c:v>7.7351989187299948</c:v>
                </c:pt>
                <c:pt idx="20">
                  <c:v>7.7379370999982866</c:v>
                </c:pt>
                <c:pt idx="21">
                  <c:v>7.7982856766836015</c:v>
                </c:pt>
                <c:pt idx="22">
                  <c:v>7.9515293703242662</c:v>
                </c:pt>
                <c:pt idx="23">
                  <c:v>8.27601153462785</c:v>
                </c:pt>
                <c:pt idx="24">
                  <c:v>8.9560793836774977</c:v>
                </c:pt>
                <c:pt idx="25">
                  <c:v>8.9858984730456868</c:v>
                </c:pt>
                <c:pt idx="26">
                  <c:v>9.0571535008719906</c:v>
                </c:pt>
                <c:pt idx="27">
                  <c:v>9.6284141059850352</c:v>
                </c:pt>
                <c:pt idx="28">
                  <c:v>9.7717507759384432</c:v>
                </c:pt>
                <c:pt idx="29">
                  <c:v>9.832370704594064</c:v>
                </c:pt>
                <c:pt idx="30">
                  <c:v>10.479859576786618</c:v>
                </c:pt>
                <c:pt idx="31">
                  <c:v>10.774633971741631</c:v>
                </c:pt>
                <c:pt idx="32">
                  <c:v>10.919098931041527</c:v>
                </c:pt>
                <c:pt idx="33">
                  <c:v>11.639821796974925</c:v>
                </c:pt>
                <c:pt idx="34">
                  <c:v>11.687605998078109</c:v>
                </c:pt>
                <c:pt idx="35">
                  <c:v>11.821881546593699</c:v>
                </c:pt>
                <c:pt idx="36">
                  <c:v>12.263348474951092</c:v>
                </c:pt>
                <c:pt idx="37">
                  <c:v>13.615081771502265</c:v>
                </c:pt>
                <c:pt idx="38">
                  <c:v>13.794626102096789</c:v>
                </c:pt>
                <c:pt idx="39">
                  <c:v>13.895142910501143</c:v>
                </c:pt>
                <c:pt idx="40">
                  <c:v>13.907247912124935</c:v>
                </c:pt>
                <c:pt idx="41">
                  <c:v>14.236997437543716</c:v>
                </c:pt>
                <c:pt idx="42">
                  <c:v>14.540151519192976</c:v>
                </c:pt>
                <c:pt idx="43">
                  <c:v>14.836965330603025</c:v>
                </c:pt>
                <c:pt idx="44">
                  <c:v>15.324830600807866</c:v>
                </c:pt>
                <c:pt idx="45">
                  <c:v>15.367846036985766</c:v>
                </c:pt>
                <c:pt idx="46">
                  <c:v>15.631789313919402</c:v>
                </c:pt>
                <c:pt idx="47">
                  <c:v>15.845623696507344</c:v>
                </c:pt>
                <c:pt idx="48">
                  <c:v>16.243572861226834</c:v>
                </c:pt>
                <c:pt idx="49">
                  <c:v>16.269575399174059</c:v>
                </c:pt>
                <c:pt idx="50">
                  <c:v>16.435777986658653</c:v>
                </c:pt>
                <c:pt idx="51">
                  <c:v>16.565511836424307</c:v>
                </c:pt>
                <c:pt idx="52">
                  <c:v>16.569309618518272</c:v>
                </c:pt>
                <c:pt idx="53">
                  <c:v>16.614124225256504</c:v>
                </c:pt>
                <c:pt idx="54">
                  <c:v>16.758077579653417</c:v>
                </c:pt>
                <c:pt idx="55">
                  <c:v>16.760700102722037</c:v>
                </c:pt>
                <c:pt idx="56">
                  <c:v>16.829198496364235</c:v>
                </c:pt>
                <c:pt idx="57">
                  <c:v>16.83697908609528</c:v>
                </c:pt>
                <c:pt idx="58">
                  <c:v>16.934161807697802</c:v>
                </c:pt>
                <c:pt idx="59">
                  <c:v>17.004217946948145</c:v>
                </c:pt>
                <c:pt idx="60">
                  <c:v>17.064594002466116</c:v>
                </c:pt>
                <c:pt idx="61">
                  <c:v>17.186441445277993</c:v>
                </c:pt>
                <c:pt idx="62">
                  <c:v>17.30579709975493</c:v>
                </c:pt>
                <c:pt idx="63">
                  <c:v>17.362618296031005</c:v>
                </c:pt>
                <c:pt idx="64">
                  <c:v>17.708462581361029</c:v>
                </c:pt>
                <c:pt idx="65">
                  <c:v>17.815145279907252</c:v>
                </c:pt>
                <c:pt idx="66">
                  <c:v>17.815191191468511</c:v>
                </c:pt>
                <c:pt idx="67">
                  <c:v>17.895446207907284</c:v>
                </c:pt>
                <c:pt idx="68">
                  <c:v>17.960821327172415</c:v>
                </c:pt>
                <c:pt idx="69">
                  <c:v>17.968641159645102</c:v>
                </c:pt>
                <c:pt idx="70">
                  <c:v>17.980274547442075</c:v>
                </c:pt>
                <c:pt idx="71">
                  <c:v>18.031458127254883</c:v>
                </c:pt>
                <c:pt idx="72">
                  <c:v>18.07389957410323</c:v>
                </c:pt>
                <c:pt idx="73">
                  <c:v>18.079307066492618</c:v>
                </c:pt>
                <c:pt idx="74">
                  <c:v>18.098650506522439</c:v>
                </c:pt>
                <c:pt idx="75">
                  <c:v>18.251439184642393</c:v>
                </c:pt>
                <c:pt idx="76">
                  <c:v>18.273199131976575</c:v>
                </c:pt>
                <c:pt idx="77">
                  <c:v>18.483177961185781</c:v>
                </c:pt>
                <c:pt idx="78">
                  <c:v>18.48608494387074</c:v>
                </c:pt>
                <c:pt idx="79">
                  <c:v>18.48882683108932</c:v>
                </c:pt>
                <c:pt idx="80">
                  <c:v>18.534793761242792</c:v>
                </c:pt>
                <c:pt idx="81">
                  <c:v>18.578554483660934</c:v>
                </c:pt>
                <c:pt idx="82">
                  <c:v>18.616384971310961</c:v>
                </c:pt>
                <c:pt idx="83">
                  <c:v>18.655994393685447</c:v>
                </c:pt>
                <c:pt idx="84">
                  <c:v>18.701019172301855</c:v>
                </c:pt>
                <c:pt idx="85">
                  <c:v>18.756665671843255</c:v>
                </c:pt>
                <c:pt idx="86">
                  <c:v>18.901274128272199</c:v>
                </c:pt>
                <c:pt idx="87">
                  <c:v>18.90187090371704</c:v>
                </c:pt>
                <c:pt idx="88">
                  <c:v>18.95403290512801</c:v>
                </c:pt>
                <c:pt idx="89">
                  <c:v>19.030428051847764</c:v>
                </c:pt>
                <c:pt idx="90">
                  <c:v>19.033758861247588</c:v>
                </c:pt>
                <c:pt idx="91">
                  <c:v>19.053899418610644</c:v>
                </c:pt>
                <c:pt idx="92">
                  <c:v>19.065871824777847</c:v>
                </c:pt>
                <c:pt idx="93">
                  <c:v>19.078506573670399</c:v>
                </c:pt>
                <c:pt idx="94">
                  <c:v>19.081106595362151</c:v>
                </c:pt>
                <c:pt idx="95">
                  <c:v>19.090595699636239</c:v>
                </c:pt>
                <c:pt idx="96">
                  <c:v>19.106693926777435</c:v>
                </c:pt>
                <c:pt idx="97">
                  <c:v>19.114369948267459</c:v>
                </c:pt>
                <c:pt idx="98">
                  <c:v>19.135873937154042</c:v>
                </c:pt>
                <c:pt idx="99">
                  <c:v>19.149573966629131</c:v>
                </c:pt>
                <c:pt idx="100">
                  <c:v>19.171566256922549</c:v>
                </c:pt>
                <c:pt idx="101">
                  <c:v>19.17182937201768</c:v>
                </c:pt>
                <c:pt idx="102">
                  <c:v>19.192121253129997</c:v>
                </c:pt>
                <c:pt idx="103">
                  <c:v>19.205709369847277</c:v>
                </c:pt>
                <c:pt idx="104">
                  <c:v>19.215718799686471</c:v>
                </c:pt>
                <c:pt idx="105">
                  <c:v>19.217898697027781</c:v>
                </c:pt>
                <c:pt idx="106">
                  <c:v>19.222402013353054</c:v>
                </c:pt>
                <c:pt idx="107">
                  <c:v>19.222944115005834</c:v>
                </c:pt>
                <c:pt idx="108">
                  <c:v>19.22451399775456</c:v>
                </c:pt>
                <c:pt idx="109">
                  <c:v>19.224804217987774</c:v>
                </c:pt>
                <c:pt idx="110">
                  <c:v>19.224392332615626</c:v>
                </c:pt>
                <c:pt idx="111">
                  <c:v>19.223800184122691</c:v>
                </c:pt>
                <c:pt idx="112">
                  <c:v>19.223139193749429</c:v>
                </c:pt>
                <c:pt idx="113">
                  <c:v>19.22281283513788</c:v>
                </c:pt>
                <c:pt idx="114">
                  <c:v>19.219531388912692</c:v>
                </c:pt>
                <c:pt idx="115">
                  <c:v>19.217831287886369</c:v>
                </c:pt>
                <c:pt idx="116">
                  <c:v>19.215310927377907</c:v>
                </c:pt>
                <c:pt idx="117">
                  <c:v>19.199994867327987</c:v>
                </c:pt>
                <c:pt idx="118">
                  <c:v>19.173700998556786</c:v>
                </c:pt>
                <c:pt idx="119">
                  <c:v>19.161281493575956</c:v>
                </c:pt>
                <c:pt idx="120">
                  <c:v>19.11895495800767</c:v>
                </c:pt>
                <c:pt idx="121">
                  <c:v>19.112501636141221</c:v>
                </c:pt>
                <c:pt idx="122">
                  <c:v>19.106123062936859</c:v>
                </c:pt>
                <c:pt idx="123">
                  <c:v>19.065563364021145</c:v>
                </c:pt>
                <c:pt idx="124">
                  <c:v>19.063191790859609</c:v>
                </c:pt>
                <c:pt idx="125">
                  <c:v>19.054492405000161</c:v>
                </c:pt>
                <c:pt idx="126">
                  <c:v>19.045502292942256</c:v>
                </c:pt>
                <c:pt idx="127">
                  <c:v>19.042148350180742</c:v>
                </c:pt>
                <c:pt idx="128">
                  <c:v>19.037132857155214</c:v>
                </c:pt>
                <c:pt idx="129">
                  <c:v>19.022228913718234</c:v>
                </c:pt>
                <c:pt idx="130">
                  <c:v>18.91718954132407</c:v>
                </c:pt>
                <c:pt idx="131">
                  <c:v>18.774485939035291</c:v>
                </c:pt>
                <c:pt idx="132">
                  <c:v>18.77409155911641</c:v>
                </c:pt>
                <c:pt idx="133">
                  <c:v>18.717426382137074</c:v>
                </c:pt>
                <c:pt idx="134">
                  <c:v>18.685759868218216</c:v>
                </c:pt>
                <c:pt idx="135">
                  <c:v>18.674970692975091</c:v>
                </c:pt>
                <c:pt idx="136">
                  <c:v>18.628877155630558</c:v>
                </c:pt>
                <c:pt idx="137">
                  <c:v>18.605813843532101</c:v>
                </c:pt>
                <c:pt idx="138">
                  <c:v>18.58516809017026</c:v>
                </c:pt>
                <c:pt idx="139">
                  <c:v>18.577393209346699</c:v>
                </c:pt>
                <c:pt idx="140">
                  <c:v>18.503270646548206</c:v>
                </c:pt>
                <c:pt idx="141">
                  <c:v>18.444349679236051</c:v>
                </c:pt>
                <c:pt idx="142">
                  <c:v>18.425442324590083</c:v>
                </c:pt>
                <c:pt idx="143">
                  <c:v>18.399486816927368</c:v>
                </c:pt>
                <c:pt idx="144">
                  <c:v>18.386923314031304</c:v>
                </c:pt>
                <c:pt idx="145">
                  <c:v>18.377687878375969</c:v>
                </c:pt>
                <c:pt idx="146">
                  <c:v>18.346160286765915</c:v>
                </c:pt>
                <c:pt idx="147">
                  <c:v>18.250286069693111</c:v>
                </c:pt>
                <c:pt idx="148">
                  <c:v>18.187941149156295</c:v>
                </c:pt>
                <c:pt idx="149">
                  <c:v>18.083007127262736</c:v>
                </c:pt>
                <c:pt idx="150">
                  <c:v>18.029690826860389</c:v>
                </c:pt>
                <c:pt idx="151">
                  <c:v>18.022695130229014</c:v>
                </c:pt>
                <c:pt idx="152">
                  <c:v>17.981097679673677</c:v>
                </c:pt>
                <c:pt idx="153">
                  <c:v>17.957462439081663</c:v>
                </c:pt>
                <c:pt idx="154">
                  <c:v>17.873245673895379</c:v>
                </c:pt>
                <c:pt idx="155">
                  <c:v>17.861516915918283</c:v>
                </c:pt>
                <c:pt idx="156">
                  <c:v>17.860998820645555</c:v>
                </c:pt>
                <c:pt idx="157">
                  <c:v>17.83082648016504</c:v>
                </c:pt>
                <c:pt idx="158">
                  <c:v>17.721770493446407</c:v>
                </c:pt>
                <c:pt idx="159">
                  <c:v>17.719521581938785</c:v>
                </c:pt>
                <c:pt idx="160">
                  <c:v>17.490948035095638</c:v>
                </c:pt>
                <c:pt idx="161">
                  <c:v>17.252454990226667</c:v>
                </c:pt>
                <c:pt idx="162">
                  <c:v>17.217199084606769</c:v>
                </c:pt>
                <c:pt idx="163">
                  <c:v>17.031340343285752</c:v>
                </c:pt>
                <c:pt idx="164">
                  <c:v>17.030844061283279</c:v>
                </c:pt>
                <c:pt idx="165">
                  <c:v>17.011153443052756</c:v>
                </c:pt>
                <c:pt idx="166">
                  <c:v>16.874227182845448</c:v>
                </c:pt>
                <c:pt idx="167">
                  <c:v>16.766893779957361</c:v>
                </c:pt>
                <c:pt idx="168">
                  <c:v>16.723622345446383</c:v>
                </c:pt>
                <c:pt idx="169">
                  <c:v>16.678606310561946</c:v>
                </c:pt>
                <c:pt idx="170">
                  <c:v>16.582631433818811</c:v>
                </c:pt>
                <c:pt idx="171">
                  <c:v>16.502387749656979</c:v>
                </c:pt>
                <c:pt idx="172">
                  <c:v>16.374292451708833</c:v>
                </c:pt>
                <c:pt idx="173">
                  <c:v>16.27277295487718</c:v>
                </c:pt>
                <c:pt idx="174">
                  <c:v>16.211609516473011</c:v>
                </c:pt>
                <c:pt idx="175">
                  <c:v>16.157559869149882</c:v>
                </c:pt>
                <c:pt idx="176">
                  <c:v>16.10008110942735</c:v>
                </c:pt>
                <c:pt idx="177">
                  <c:v>16.085622630575202</c:v>
                </c:pt>
                <c:pt idx="178">
                  <c:v>16.015492062276941</c:v>
                </c:pt>
                <c:pt idx="179">
                  <c:v>15.986817067995432</c:v>
                </c:pt>
                <c:pt idx="180">
                  <c:v>15.807400939399846</c:v>
                </c:pt>
                <c:pt idx="181">
                  <c:v>15.78089243117924</c:v>
                </c:pt>
                <c:pt idx="182">
                  <c:v>15.774560871069852</c:v>
                </c:pt>
                <c:pt idx="183">
                  <c:v>15.748910203282653</c:v>
                </c:pt>
                <c:pt idx="184">
                  <c:v>15.728517441453059</c:v>
                </c:pt>
                <c:pt idx="185">
                  <c:v>15.677671199491014</c:v>
                </c:pt>
                <c:pt idx="186">
                  <c:v>15.668298535287661</c:v>
                </c:pt>
                <c:pt idx="187">
                  <c:v>15.620086176508339</c:v>
                </c:pt>
                <c:pt idx="188">
                  <c:v>15.347302910340769</c:v>
                </c:pt>
                <c:pt idx="189">
                  <c:v>15.119109602914222</c:v>
                </c:pt>
                <c:pt idx="190">
                  <c:v>15.035200249638798</c:v>
                </c:pt>
                <c:pt idx="191">
                  <c:v>15.01945695162251</c:v>
                </c:pt>
                <c:pt idx="192">
                  <c:v>14.965160459039875</c:v>
                </c:pt>
                <c:pt idx="193">
                  <c:v>14.810883889264687</c:v>
                </c:pt>
                <c:pt idx="194">
                  <c:v>14.655052008338073</c:v>
                </c:pt>
                <c:pt idx="195">
                  <c:v>14.197312008954688</c:v>
                </c:pt>
                <c:pt idx="196">
                  <c:v>14.184937395088962</c:v>
                </c:pt>
                <c:pt idx="197">
                  <c:v>13.938157874404396</c:v>
                </c:pt>
                <c:pt idx="198">
                  <c:v>13.773384620050123</c:v>
                </c:pt>
                <c:pt idx="199">
                  <c:v>13.407994075459396</c:v>
                </c:pt>
                <c:pt idx="200">
                  <c:v>12.506933128851822</c:v>
                </c:pt>
                <c:pt idx="201">
                  <c:v>12.166234061761669</c:v>
                </c:pt>
                <c:pt idx="202">
                  <c:v>12.003988584056259</c:v>
                </c:pt>
                <c:pt idx="203">
                  <c:v>11.975037217709438</c:v>
                </c:pt>
                <c:pt idx="204">
                  <c:v>11.177437017354261</c:v>
                </c:pt>
                <c:pt idx="205">
                  <c:v>11.112229373376</c:v>
                </c:pt>
                <c:pt idx="206">
                  <c:v>11.06755193182453</c:v>
                </c:pt>
                <c:pt idx="207">
                  <c:v>10.991945743102898</c:v>
                </c:pt>
                <c:pt idx="208">
                  <c:v>9.6788010850925996</c:v>
                </c:pt>
                <c:pt idx="209">
                  <c:v>9.54238288076278</c:v>
                </c:pt>
                <c:pt idx="210">
                  <c:v>9.2091830963306744</c:v>
                </c:pt>
                <c:pt idx="211">
                  <c:v>9.0951146852452851</c:v>
                </c:pt>
                <c:pt idx="212">
                  <c:v>6.2611881660208173</c:v>
                </c:pt>
                <c:pt idx="213">
                  <c:v>6.0540922877568102</c:v>
                </c:pt>
                <c:pt idx="214">
                  <c:v>6.0229980236996665</c:v>
                </c:pt>
                <c:pt idx="215">
                  <c:v>5.7915795003830217</c:v>
                </c:pt>
                <c:pt idx="216">
                  <c:v>3.9418665963380328</c:v>
                </c:pt>
                <c:pt idx="217">
                  <c:v>3.6128519158501402</c:v>
                </c:pt>
                <c:pt idx="218">
                  <c:v>3.4933746949034772</c:v>
                </c:pt>
                <c:pt idx="219">
                  <c:v>3.484464104400149</c:v>
                </c:pt>
                <c:pt idx="220">
                  <c:v>3.3114287081253204</c:v>
                </c:pt>
                <c:pt idx="221">
                  <c:v>2.4543453254326666</c:v>
                </c:pt>
                <c:pt idx="222">
                  <c:v>1.5494276257024298</c:v>
                </c:pt>
                <c:pt idx="223">
                  <c:v>1.340392573990917</c:v>
                </c:pt>
                <c:pt idx="224">
                  <c:v>1.2990433484699049</c:v>
                </c:pt>
                <c:pt idx="225">
                  <c:v>0.10253590401341996</c:v>
                </c:pt>
                <c:pt idx="226">
                  <c:v>3.5135642537598787E-2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9-482C-91BD-452765C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1792"/>
        <c:axId val="622051472"/>
      </c:scatterChart>
      <c:valAx>
        <c:axId val="6220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51472"/>
        <c:crosses val="autoZero"/>
        <c:crossBetween val="midCat"/>
      </c:valAx>
      <c:valAx>
        <c:axId val="622051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20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  <a:r>
              <a:rPr lang="en-US" baseline="0"/>
              <a:t> change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AAPL!$J$32:$J$47</c:f>
              <c:strCache>
                <c:ptCount val="16"/>
                <c:pt idx="0">
                  <c:v>-15.729996</c:v>
                </c:pt>
                <c:pt idx="1">
                  <c:v>-13.9339958</c:v>
                </c:pt>
                <c:pt idx="2">
                  <c:v>-12.1379956</c:v>
                </c:pt>
                <c:pt idx="3">
                  <c:v>-10.3419954</c:v>
                </c:pt>
                <c:pt idx="4">
                  <c:v>-8.5459952</c:v>
                </c:pt>
                <c:pt idx="5">
                  <c:v>-6.749995</c:v>
                </c:pt>
                <c:pt idx="6">
                  <c:v>-4.9539948</c:v>
                </c:pt>
                <c:pt idx="7">
                  <c:v>-3.1579946</c:v>
                </c:pt>
                <c:pt idx="8">
                  <c:v>-1.3619944</c:v>
                </c:pt>
                <c:pt idx="9">
                  <c:v>0.4340058</c:v>
                </c:pt>
                <c:pt idx="10">
                  <c:v>2.230006</c:v>
                </c:pt>
                <c:pt idx="11">
                  <c:v>4.0260062</c:v>
                </c:pt>
                <c:pt idx="12">
                  <c:v>5.8220064</c:v>
                </c:pt>
                <c:pt idx="13">
                  <c:v>7.6180066</c:v>
                </c:pt>
                <c:pt idx="14">
                  <c:v>9.4140068</c:v>
                </c:pt>
                <c:pt idx="15">
                  <c:v>More</c:v>
                </c:pt>
              </c:strCache>
            </c:strRef>
          </c:cat>
          <c:val>
            <c:numRef>
              <c:f>AAPL!$K$32:$K$47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33</c:v>
                </c:pt>
                <c:pt idx="9">
                  <c:v>59</c:v>
                </c:pt>
                <c:pt idx="10">
                  <c:v>74</c:v>
                </c:pt>
                <c:pt idx="11">
                  <c:v>25</c:v>
                </c:pt>
                <c:pt idx="12">
                  <c:v>10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035-B985-69CD62DB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63440"/>
        <c:axId val="349668240"/>
      </c:barChart>
      <c:scatterChart>
        <c:scatterStyle val="smoothMarker"/>
        <c:varyColors val="0"/>
        <c:ser>
          <c:idx val="1"/>
          <c:order val="1"/>
          <c:tx>
            <c:v>nomal</c:v>
          </c:tx>
          <c:marker>
            <c:symbol val="none"/>
          </c:marker>
          <c:yVal>
            <c:numRef>
              <c:f>AAPL!$K$32:$K$47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33</c:v>
                </c:pt>
                <c:pt idx="9">
                  <c:v>59</c:v>
                </c:pt>
                <c:pt idx="10">
                  <c:v>74</c:v>
                </c:pt>
                <c:pt idx="11">
                  <c:v>25</c:v>
                </c:pt>
                <c:pt idx="12">
                  <c:v>10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7-4883-A559-26F635E5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63440"/>
        <c:axId val="349668240"/>
      </c:scatterChart>
      <c:catAx>
        <c:axId val="34966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68240"/>
        <c:crosses val="autoZero"/>
        <c:auto val="1"/>
        <c:lblAlgn val="ctr"/>
        <c:lblOffset val="100"/>
        <c:noMultiLvlLbl val="0"/>
      </c:catAx>
      <c:valAx>
        <c:axId val="34966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63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AAPL!$D$2:$D$250</c:f>
              <c:numCache>
                <c:formatCode>General</c:formatCode>
                <c:ptCount val="249"/>
                <c:pt idx="0">
                  <c:v>-9.9607372082160237E-2</c:v>
                </c:pt>
                <c:pt idx="1">
                  <c:v>-6.6330685508366988E-2</c:v>
                </c:pt>
                <c:pt idx="2">
                  <c:v>-5.0374152441071317E-2</c:v>
                </c:pt>
                <c:pt idx="3">
                  <c:v>-4.7777923986990677E-2</c:v>
                </c:pt>
                <c:pt idx="4">
                  <c:v>-4.6326064405299509E-2</c:v>
                </c:pt>
                <c:pt idx="5">
                  <c:v>-4.3988771194019116E-2</c:v>
                </c:pt>
                <c:pt idx="6">
                  <c:v>-4.0972233084972845E-2</c:v>
                </c:pt>
                <c:pt idx="7">
                  <c:v>-3.9632088253149803E-2</c:v>
                </c:pt>
                <c:pt idx="8">
                  <c:v>-3.8895657222525616E-2</c:v>
                </c:pt>
                <c:pt idx="9">
                  <c:v>-3.5657028184197415E-2</c:v>
                </c:pt>
                <c:pt idx="10">
                  <c:v>-3.4301621412501558E-2</c:v>
                </c:pt>
                <c:pt idx="11">
                  <c:v>-3.1997666545732648E-2</c:v>
                </c:pt>
                <c:pt idx="12">
                  <c:v>-3.1191713022568939E-2</c:v>
                </c:pt>
                <c:pt idx="13">
                  <c:v>-2.8388278935575006E-2</c:v>
                </c:pt>
                <c:pt idx="14">
                  <c:v>-2.8340042247864249E-2</c:v>
                </c:pt>
                <c:pt idx="15">
                  <c:v>-2.8247376127500914E-2</c:v>
                </c:pt>
                <c:pt idx="16">
                  <c:v>-2.6626121812475381E-2</c:v>
                </c:pt>
                <c:pt idx="17">
                  <c:v>-2.5874040360221281E-2</c:v>
                </c:pt>
                <c:pt idx="18">
                  <c:v>-2.5641071351714426E-2</c:v>
                </c:pt>
                <c:pt idx="19">
                  <c:v>-2.5578691685555079E-2</c:v>
                </c:pt>
                <c:pt idx="20">
                  <c:v>-2.5398834853483588E-2</c:v>
                </c:pt>
                <c:pt idx="21">
                  <c:v>-2.5234613868075056E-2</c:v>
                </c:pt>
                <c:pt idx="22">
                  <c:v>-2.3373560980391839E-2</c:v>
                </c:pt>
                <c:pt idx="23">
                  <c:v>-2.2446141071783016E-2</c:v>
                </c:pt>
                <c:pt idx="24">
                  <c:v>-2.1385799732628878E-2</c:v>
                </c:pt>
                <c:pt idx="25">
                  <c:v>-2.0708355542741461E-2</c:v>
                </c:pt>
                <c:pt idx="26">
                  <c:v>-1.9281519034929279E-2</c:v>
                </c:pt>
                <c:pt idx="27">
                  <c:v>-1.8939410613538515E-2</c:v>
                </c:pt>
                <c:pt idx="28">
                  <c:v>-1.8770217030463967E-2</c:v>
                </c:pt>
                <c:pt idx="29">
                  <c:v>-1.7580910401747897E-2</c:v>
                </c:pt>
                <c:pt idx="30">
                  <c:v>-1.7416364579092614E-2</c:v>
                </c:pt>
                <c:pt idx="31">
                  <c:v>-1.6631537426390137E-2</c:v>
                </c:pt>
                <c:pt idx="32">
                  <c:v>-1.6617397994829513E-2</c:v>
                </c:pt>
                <c:pt idx="33">
                  <c:v>-1.6228834242097531E-2</c:v>
                </c:pt>
                <c:pt idx="34">
                  <c:v>-1.6159812012297041E-2</c:v>
                </c:pt>
                <c:pt idx="35">
                  <c:v>-1.5923566661643768E-2</c:v>
                </c:pt>
                <c:pt idx="36">
                  <c:v>-1.5037054995465196E-2</c:v>
                </c:pt>
                <c:pt idx="37">
                  <c:v>-1.4871295856276183E-2</c:v>
                </c:pt>
                <c:pt idx="38">
                  <c:v>-1.3919165640306074E-2</c:v>
                </c:pt>
                <c:pt idx="39">
                  <c:v>-1.3420700224753257E-2</c:v>
                </c:pt>
                <c:pt idx="40">
                  <c:v>-1.2976101508502166E-2</c:v>
                </c:pt>
                <c:pt idx="41">
                  <c:v>-1.241902580069622E-2</c:v>
                </c:pt>
                <c:pt idx="42">
                  <c:v>-1.1574627284560457E-2</c:v>
                </c:pt>
                <c:pt idx="43">
                  <c:v>-1.1569808722629301E-2</c:v>
                </c:pt>
                <c:pt idx="44">
                  <c:v>-1.1351123866417021E-2</c:v>
                </c:pt>
                <c:pt idx="45">
                  <c:v>-1.1149476358034092E-2</c:v>
                </c:pt>
                <c:pt idx="46">
                  <c:v>-1.104906762621055E-2</c:v>
                </c:pt>
                <c:pt idx="47">
                  <c:v>-1.0771235789534395E-2</c:v>
                </c:pt>
                <c:pt idx="48">
                  <c:v>-1.0364747081930687E-2</c:v>
                </c:pt>
                <c:pt idx="49">
                  <c:v>-1.0272573213743556E-2</c:v>
                </c:pt>
                <c:pt idx="50">
                  <c:v>-9.9912551886620141E-3</c:v>
                </c:pt>
                <c:pt idx="51">
                  <c:v>-9.8358840806279917E-3</c:v>
                </c:pt>
                <c:pt idx="52">
                  <c:v>-9.8180102116122454E-3</c:v>
                </c:pt>
                <c:pt idx="53">
                  <c:v>-9.7435195354029693E-3</c:v>
                </c:pt>
                <c:pt idx="54">
                  <c:v>-9.3748789131670746E-3</c:v>
                </c:pt>
                <c:pt idx="55">
                  <c:v>-9.3062245420891063E-3</c:v>
                </c:pt>
                <c:pt idx="56">
                  <c:v>-9.2545134778940618E-3</c:v>
                </c:pt>
                <c:pt idx="57">
                  <c:v>-9.0975392138799727E-3</c:v>
                </c:pt>
                <c:pt idx="58">
                  <c:v>-9.0884509940510529E-3</c:v>
                </c:pt>
                <c:pt idx="59">
                  <c:v>-8.8278979070628445E-3</c:v>
                </c:pt>
                <c:pt idx="60">
                  <c:v>-8.217193718624928E-3</c:v>
                </c:pt>
                <c:pt idx="61">
                  <c:v>-8.0681441129141149E-3</c:v>
                </c:pt>
                <c:pt idx="62">
                  <c:v>-7.9661730233928363E-3</c:v>
                </c:pt>
                <c:pt idx="63">
                  <c:v>-7.9262020260680906E-3</c:v>
                </c:pt>
                <c:pt idx="64">
                  <c:v>-7.9247152872095276E-3</c:v>
                </c:pt>
                <c:pt idx="65">
                  <c:v>-7.6820989534419756E-3</c:v>
                </c:pt>
                <c:pt idx="66">
                  <c:v>-7.6299571322337193E-3</c:v>
                </c:pt>
                <c:pt idx="67">
                  <c:v>-6.9539986704548499E-3</c:v>
                </c:pt>
                <c:pt idx="68">
                  <c:v>-6.5562403537742751E-3</c:v>
                </c:pt>
                <c:pt idx="69">
                  <c:v>-6.5248116722508784E-3</c:v>
                </c:pt>
                <c:pt idx="70">
                  <c:v>-6.4898136602381338E-3</c:v>
                </c:pt>
                <c:pt idx="71">
                  <c:v>-6.4630695503861534E-3</c:v>
                </c:pt>
                <c:pt idx="72">
                  <c:v>-6.3236690629486824E-3</c:v>
                </c:pt>
                <c:pt idx="73">
                  <c:v>-5.7539737124934608E-3</c:v>
                </c:pt>
                <c:pt idx="74">
                  <c:v>-5.7509006337444282E-3</c:v>
                </c:pt>
                <c:pt idx="75">
                  <c:v>-5.7193453165325734E-3</c:v>
                </c:pt>
                <c:pt idx="76">
                  <c:v>-5.638557261166968E-3</c:v>
                </c:pt>
                <c:pt idx="77">
                  <c:v>-5.6026391371377625E-3</c:v>
                </c:pt>
                <c:pt idx="78">
                  <c:v>-5.576369973190401E-3</c:v>
                </c:pt>
                <c:pt idx="79">
                  <c:v>-5.4844764505272035E-3</c:v>
                </c:pt>
                <c:pt idx="80">
                  <c:v>-5.4024003552926494E-3</c:v>
                </c:pt>
                <c:pt idx="81">
                  <c:v>-4.6753131313131734E-3</c:v>
                </c:pt>
                <c:pt idx="82">
                  <c:v>-4.321368561459424E-3</c:v>
                </c:pt>
                <c:pt idx="83">
                  <c:v>-4.154754544764161E-3</c:v>
                </c:pt>
                <c:pt idx="84">
                  <c:v>-3.6365954426280118E-3</c:v>
                </c:pt>
                <c:pt idx="85">
                  <c:v>-3.6059390857362227E-3</c:v>
                </c:pt>
                <c:pt idx="86">
                  <c:v>-3.3600266666667265E-3</c:v>
                </c:pt>
                <c:pt idx="87">
                  <c:v>-3.1310952575831375E-3</c:v>
                </c:pt>
                <c:pt idx="88">
                  <c:v>-3.1004913642156515E-3</c:v>
                </c:pt>
                <c:pt idx="89">
                  <c:v>-2.9117274863469499E-3</c:v>
                </c:pt>
                <c:pt idx="90">
                  <c:v>-2.8964276919114904E-3</c:v>
                </c:pt>
                <c:pt idx="91">
                  <c:v>-2.6806320791965045E-3</c:v>
                </c:pt>
                <c:pt idx="92">
                  <c:v>-2.5049351781450133E-3</c:v>
                </c:pt>
                <c:pt idx="93">
                  <c:v>-2.4517527770227163E-3</c:v>
                </c:pt>
                <c:pt idx="94">
                  <c:v>-2.3331142124846382E-3</c:v>
                </c:pt>
                <c:pt idx="95">
                  <c:v>-2.3183780651328907E-3</c:v>
                </c:pt>
                <c:pt idx="96">
                  <c:v>-2.2931154290933989E-3</c:v>
                </c:pt>
                <c:pt idx="97">
                  <c:v>-2.2442156013179138E-3</c:v>
                </c:pt>
                <c:pt idx="98">
                  <c:v>-2.2258330711531957E-3</c:v>
                </c:pt>
                <c:pt idx="99">
                  <c:v>-2.2248535908984219E-3</c:v>
                </c:pt>
                <c:pt idx="100">
                  <c:v>-2.1951497183385852E-3</c:v>
                </c:pt>
                <c:pt idx="101">
                  <c:v>-2.1760967293578968E-3</c:v>
                </c:pt>
                <c:pt idx="102">
                  <c:v>-2.1287600466873479E-3</c:v>
                </c:pt>
                <c:pt idx="103">
                  <c:v>-2.1024204851751421E-3</c:v>
                </c:pt>
                <c:pt idx="104">
                  <c:v>-1.9493826527165229E-3</c:v>
                </c:pt>
                <c:pt idx="105">
                  <c:v>-1.8197724713185618E-3</c:v>
                </c:pt>
                <c:pt idx="106">
                  <c:v>-1.4639104822826165E-3</c:v>
                </c:pt>
                <c:pt idx="107">
                  <c:v>-1.2068212697363696E-3</c:v>
                </c:pt>
                <c:pt idx="108">
                  <c:v>-1.1300542689581495E-3</c:v>
                </c:pt>
                <c:pt idx="109">
                  <c:v>-1.1149235447286852E-3</c:v>
                </c:pt>
                <c:pt idx="110">
                  <c:v>-5.2950117622337285E-4</c:v>
                </c:pt>
                <c:pt idx="111">
                  <c:v>4.6549480681921707E-5</c:v>
                </c:pt>
                <c:pt idx="112">
                  <c:v>3.445401447455587E-4</c:v>
                </c:pt>
                <c:pt idx="113">
                  <c:v>4.806656995834899E-4</c:v>
                </c:pt>
                <c:pt idx="114">
                  <c:v>5.123407177332806E-4</c:v>
                </c:pt>
                <c:pt idx="115">
                  <c:v>5.2441532025827766E-4</c:v>
                </c:pt>
                <c:pt idx="116">
                  <c:v>5.7398841930758919E-4</c:v>
                </c:pt>
                <c:pt idx="117">
                  <c:v>5.9562865204292991E-4</c:v>
                </c:pt>
                <c:pt idx="118">
                  <c:v>6.7596446006481777E-4</c:v>
                </c:pt>
                <c:pt idx="119">
                  <c:v>8.8800145332227091E-4</c:v>
                </c:pt>
                <c:pt idx="120">
                  <c:v>1.1410738829379147E-3</c:v>
                </c:pt>
                <c:pt idx="121">
                  <c:v>1.5704496758124559E-3</c:v>
                </c:pt>
                <c:pt idx="122">
                  <c:v>1.6522856239148021E-3</c:v>
                </c:pt>
                <c:pt idx="123">
                  <c:v>1.8122670176933557E-3</c:v>
                </c:pt>
                <c:pt idx="124">
                  <c:v>2.0008898530696848E-3</c:v>
                </c:pt>
                <c:pt idx="125">
                  <c:v>2.046045077246489E-3</c:v>
                </c:pt>
                <c:pt idx="126">
                  <c:v>2.2854531688160195E-3</c:v>
                </c:pt>
                <c:pt idx="127">
                  <c:v>2.3361382598331179E-3</c:v>
                </c:pt>
                <c:pt idx="128">
                  <c:v>2.3768347826086172E-3</c:v>
                </c:pt>
                <c:pt idx="129">
                  <c:v>2.7871730182300373E-3</c:v>
                </c:pt>
                <c:pt idx="130">
                  <c:v>2.8285212334918275E-3</c:v>
                </c:pt>
                <c:pt idx="131">
                  <c:v>2.8931289015532886E-3</c:v>
                </c:pt>
                <c:pt idx="132">
                  <c:v>2.9925771974249381E-3</c:v>
                </c:pt>
                <c:pt idx="133">
                  <c:v>3.0975333781042536E-3</c:v>
                </c:pt>
                <c:pt idx="134">
                  <c:v>3.1091882892665488E-3</c:v>
                </c:pt>
                <c:pt idx="135">
                  <c:v>3.1961711981758453E-3</c:v>
                </c:pt>
                <c:pt idx="136">
                  <c:v>3.2069410181667386E-3</c:v>
                </c:pt>
                <c:pt idx="137">
                  <c:v>3.3880613494204227E-3</c:v>
                </c:pt>
                <c:pt idx="138">
                  <c:v>3.4659252337273963E-3</c:v>
                </c:pt>
                <c:pt idx="139">
                  <c:v>3.4830859816591497E-3</c:v>
                </c:pt>
                <c:pt idx="140">
                  <c:v>3.5119271417460847E-3</c:v>
                </c:pt>
                <c:pt idx="141">
                  <c:v>3.6432602274229014E-3</c:v>
                </c:pt>
                <c:pt idx="142">
                  <c:v>4.0443247740835908E-3</c:v>
                </c:pt>
                <c:pt idx="143">
                  <c:v>4.2131709726905067E-3</c:v>
                </c:pt>
                <c:pt idx="144">
                  <c:v>4.3573830323139417E-3</c:v>
                </c:pt>
                <c:pt idx="145">
                  <c:v>4.3620980735409078E-3</c:v>
                </c:pt>
                <c:pt idx="146">
                  <c:v>4.4221048162709888E-3</c:v>
                </c:pt>
                <c:pt idx="147">
                  <c:v>4.8066482003317375E-3</c:v>
                </c:pt>
                <c:pt idx="148">
                  <c:v>4.9943364824176634E-3</c:v>
                </c:pt>
                <c:pt idx="149">
                  <c:v>5.0294621647742422E-3</c:v>
                </c:pt>
                <c:pt idx="150">
                  <c:v>5.1925668255068677E-3</c:v>
                </c:pt>
                <c:pt idx="151">
                  <c:v>5.4907860793973126E-3</c:v>
                </c:pt>
                <c:pt idx="152">
                  <c:v>5.9377758366107323E-3</c:v>
                </c:pt>
                <c:pt idx="153">
                  <c:v>6.1100543168122459E-3</c:v>
                </c:pt>
                <c:pt idx="154">
                  <c:v>6.1594122535646124E-3</c:v>
                </c:pt>
                <c:pt idx="155">
                  <c:v>6.2382591710240989E-3</c:v>
                </c:pt>
                <c:pt idx="156">
                  <c:v>6.3409078508371661E-3</c:v>
                </c:pt>
                <c:pt idx="157">
                  <c:v>6.4116102498054271E-3</c:v>
                </c:pt>
                <c:pt idx="158">
                  <c:v>6.4354182709175419E-3</c:v>
                </c:pt>
                <c:pt idx="159">
                  <c:v>6.4568785546998677E-3</c:v>
                </c:pt>
                <c:pt idx="160">
                  <c:v>6.5879338065187379E-3</c:v>
                </c:pt>
                <c:pt idx="161">
                  <c:v>6.7333656699440896E-3</c:v>
                </c:pt>
                <c:pt idx="162">
                  <c:v>6.9343394502980778E-3</c:v>
                </c:pt>
                <c:pt idx="163">
                  <c:v>7.0411071157037673E-3</c:v>
                </c:pt>
                <c:pt idx="164">
                  <c:v>7.0850035648650691E-3</c:v>
                </c:pt>
                <c:pt idx="165">
                  <c:v>7.201222390317656E-3</c:v>
                </c:pt>
                <c:pt idx="166">
                  <c:v>7.2349561308277582E-3</c:v>
                </c:pt>
                <c:pt idx="167">
                  <c:v>7.2543134113338308E-3</c:v>
                </c:pt>
                <c:pt idx="168">
                  <c:v>7.2762596160674152E-3</c:v>
                </c:pt>
                <c:pt idx="169">
                  <c:v>7.2844712534863403E-3</c:v>
                </c:pt>
                <c:pt idx="170">
                  <c:v>7.6017952924348191E-3</c:v>
                </c:pt>
                <c:pt idx="171">
                  <c:v>7.7151435363066925E-3</c:v>
                </c:pt>
                <c:pt idx="172">
                  <c:v>7.7731672617595716E-3</c:v>
                </c:pt>
                <c:pt idx="173">
                  <c:v>7.808764003093824E-3</c:v>
                </c:pt>
                <c:pt idx="174">
                  <c:v>7.8649215922799096E-3</c:v>
                </c:pt>
                <c:pt idx="175">
                  <c:v>8.0469552854170855E-3</c:v>
                </c:pt>
                <c:pt idx="176">
                  <c:v>8.0755941261301985E-3</c:v>
                </c:pt>
                <c:pt idx="177">
                  <c:v>8.2346316018758314E-3</c:v>
                </c:pt>
                <c:pt idx="178">
                  <c:v>8.3578477618312247E-3</c:v>
                </c:pt>
                <c:pt idx="179">
                  <c:v>8.6171637863432654E-3</c:v>
                </c:pt>
                <c:pt idx="180">
                  <c:v>8.7385675694984736E-3</c:v>
                </c:pt>
                <c:pt idx="181">
                  <c:v>8.8885155524182774E-3</c:v>
                </c:pt>
                <c:pt idx="182">
                  <c:v>9.1936632737225615E-3</c:v>
                </c:pt>
                <c:pt idx="183">
                  <c:v>9.3327128370230515E-3</c:v>
                </c:pt>
                <c:pt idx="184">
                  <c:v>9.4267031795160963E-3</c:v>
                </c:pt>
                <c:pt idx="185">
                  <c:v>9.4300880829015742E-3</c:v>
                </c:pt>
                <c:pt idx="186">
                  <c:v>9.6652950051921947E-3</c:v>
                </c:pt>
                <c:pt idx="187">
                  <c:v>9.8584839960741601E-3</c:v>
                </c:pt>
                <c:pt idx="188">
                  <c:v>9.9180303504563527E-3</c:v>
                </c:pt>
                <c:pt idx="189">
                  <c:v>1.0208516285421196E-2</c:v>
                </c:pt>
                <c:pt idx="190">
                  <c:v>1.0259215693631526E-2</c:v>
                </c:pt>
                <c:pt idx="191">
                  <c:v>1.0511158319762945E-2</c:v>
                </c:pt>
                <c:pt idx="192">
                  <c:v>1.0814068372718191E-2</c:v>
                </c:pt>
                <c:pt idx="193">
                  <c:v>1.0940218417260072E-2</c:v>
                </c:pt>
                <c:pt idx="194">
                  <c:v>1.1075675020622315E-2</c:v>
                </c:pt>
                <c:pt idx="195">
                  <c:v>1.1116553421298419E-2</c:v>
                </c:pt>
                <c:pt idx="196">
                  <c:v>1.1165690531575879E-2</c:v>
                </c:pt>
                <c:pt idx="197">
                  <c:v>1.1182496833328767E-2</c:v>
                </c:pt>
                <c:pt idx="198">
                  <c:v>1.1235383272287836E-2</c:v>
                </c:pt>
                <c:pt idx="199">
                  <c:v>1.1554041734675596E-2</c:v>
                </c:pt>
                <c:pt idx="200">
                  <c:v>1.2168562509458141E-2</c:v>
                </c:pt>
                <c:pt idx="201">
                  <c:v>1.2216599689578564E-2</c:v>
                </c:pt>
                <c:pt idx="202">
                  <c:v>1.2405967090146224E-2</c:v>
                </c:pt>
                <c:pt idx="203">
                  <c:v>1.2992588593478309E-2</c:v>
                </c:pt>
                <c:pt idx="204">
                  <c:v>1.3008213422047802E-2</c:v>
                </c:pt>
                <c:pt idx="205">
                  <c:v>1.3523722181589379E-2</c:v>
                </c:pt>
                <c:pt idx="206">
                  <c:v>1.3764064973561243E-2</c:v>
                </c:pt>
                <c:pt idx="207">
                  <c:v>1.3853469833248913E-2</c:v>
                </c:pt>
                <c:pt idx="208">
                  <c:v>1.3861958377409679E-2</c:v>
                </c:pt>
                <c:pt idx="209">
                  <c:v>1.3885199692050921E-2</c:v>
                </c:pt>
                <c:pt idx="210">
                  <c:v>1.4303970888642333E-2</c:v>
                </c:pt>
                <c:pt idx="211">
                  <c:v>1.4380175238809715E-2</c:v>
                </c:pt>
                <c:pt idx="212">
                  <c:v>1.4649933061027123E-2</c:v>
                </c:pt>
                <c:pt idx="213">
                  <c:v>1.4929444901175868E-2</c:v>
                </c:pt>
                <c:pt idx="214">
                  <c:v>1.5230043232477708E-2</c:v>
                </c:pt>
                <c:pt idx="215">
                  <c:v>1.5352279926198049E-2</c:v>
                </c:pt>
                <c:pt idx="216">
                  <c:v>1.6765988482914891E-2</c:v>
                </c:pt>
                <c:pt idx="217">
                  <c:v>1.6981744610281971E-2</c:v>
                </c:pt>
                <c:pt idx="218">
                  <c:v>1.7109448175182458E-2</c:v>
                </c:pt>
                <c:pt idx="219">
                  <c:v>1.8033981324824287E-2</c:v>
                </c:pt>
                <c:pt idx="220">
                  <c:v>1.8112295916793544E-2</c:v>
                </c:pt>
                <c:pt idx="221">
                  <c:v>1.8817976733584627E-2</c:v>
                </c:pt>
                <c:pt idx="222">
                  <c:v>1.9063118592860369E-2</c:v>
                </c:pt>
                <c:pt idx="223">
                  <c:v>1.9122287660326087E-2</c:v>
                </c:pt>
                <c:pt idx="224">
                  <c:v>1.9969974030612157E-2</c:v>
                </c:pt>
                <c:pt idx="225">
                  <c:v>2.0466713333333358E-2</c:v>
                </c:pt>
                <c:pt idx="226">
                  <c:v>2.0551669726446526E-2</c:v>
                </c:pt>
                <c:pt idx="227">
                  <c:v>2.1897843170725569E-2</c:v>
                </c:pt>
                <c:pt idx="228">
                  <c:v>2.2037141046939823E-2</c:v>
                </c:pt>
                <c:pt idx="229">
                  <c:v>2.3236180056764519E-2</c:v>
                </c:pt>
                <c:pt idx="230">
                  <c:v>2.4155230609822085E-2</c:v>
                </c:pt>
                <c:pt idx="231">
                  <c:v>2.4678805813509449E-2</c:v>
                </c:pt>
                <c:pt idx="232">
                  <c:v>2.5282846834765293E-2</c:v>
                </c:pt>
                <c:pt idx="233">
                  <c:v>2.6066563158932573E-2</c:v>
                </c:pt>
                <c:pt idx="234">
                  <c:v>2.8404971693370844E-2</c:v>
                </c:pt>
                <c:pt idx="235">
                  <c:v>2.9230764267990018E-2</c:v>
                </c:pt>
                <c:pt idx="236">
                  <c:v>3.0328276383603525E-2</c:v>
                </c:pt>
                <c:pt idx="237">
                  <c:v>3.3136857232551269E-2</c:v>
                </c:pt>
                <c:pt idx="238">
                  <c:v>3.4642240827199369E-2</c:v>
                </c:pt>
                <c:pt idx="239">
                  <c:v>3.4942350375827616E-2</c:v>
                </c:pt>
                <c:pt idx="240">
                  <c:v>3.571930103594273E-2</c:v>
                </c:pt>
                <c:pt idx="241">
                  <c:v>3.6830313842893134E-2</c:v>
                </c:pt>
                <c:pt idx="242">
                  <c:v>3.84526905861831E-2</c:v>
                </c:pt>
                <c:pt idx="243">
                  <c:v>3.9233439082104464E-2</c:v>
                </c:pt>
                <c:pt idx="244">
                  <c:v>4.2689309477610182E-2</c:v>
                </c:pt>
                <c:pt idx="245">
                  <c:v>4.417504869869724E-2</c:v>
                </c:pt>
                <c:pt idx="246">
                  <c:v>5.8910123560727598E-2</c:v>
                </c:pt>
                <c:pt idx="247">
                  <c:v>6.833467467250276E-2</c:v>
                </c:pt>
                <c:pt idx="248">
                  <c:v>7.0421547770597892E-2</c:v>
                </c:pt>
              </c:numCache>
            </c:numRef>
          </c:xVal>
          <c:yVal>
            <c:numRef>
              <c:f>AAPL!$E$2:$E$250</c:f>
              <c:numCache>
                <c:formatCode>General</c:formatCode>
                <c:ptCount val="249"/>
                <c:pt idx="0">
                  <c:v>2.5066113568559257E-5</c:v>
                </c:pt>
                <c:pt idx="1">
                  <c:v>4.7603874798672292E-2</c:v>
                </c:pt>
                <c:pt idx="2">
                  <c:v>0.61177804445456219</c:v>
                </c:pt>
                <c:pt idx="3">
                  <c:v>0.86822034560839001</c:v>
                </c:pt>
                <c:pt idx="4">
                  <c:v>1.0475780693978138</c:v>
                </c:pt>
                <c:pt idx="5">
                  <c:v>1.4004243600992987</c:v>
                </c:pt>
                <c:pt idx="6">
                  <c:v>1.9927366688993298</c:v>
                </c:pt>
                <c:pt idx="7">
                  <c:v>2.3124104738650502</c:v>
                </c:pt>
                <c:pt idx="8">
                  <c:v>2.5042075990811181</c:v>
                </c:pt>
                <c:pt idx="9">
                  <c:v>3.4935416510861588</c:v>
                </c:pt>
                <c:pt idx="10">
                  <c:v>3.9820796501816069</c:v>
                </c:pt>
                <c:pt idx="11">
                  <c:v>4.9177255271110178</c:v>
                </c:pt>
                <c:pt idx="12">
                  <c:v>5.2765308485500926</c:v>
                </c:pt>
                <c:pt idx="13">
                  <c:v>6.6491664897728686</c:v>
                </c:pt>
                <c:pt idx="14">
                  <c:v>6.6744263339368208</c:v>
                </c:pt>
                <c:pt idx="15">
                  <c:v>6.7231026910340388</c:v>
                </c:pt>
                <c:pt idx="16">
                  <c:v>7.6057901277456157</c:v>
                </c:pt>
                <c:pt idx="17">
                  <c:v>8.0342373249509134</c:v>
                </c:pt>
                <c:pt idx="18">
                  <c:v>8.169244276094604</c:v>
                </c:pt>
                <c:pt idx="19">
                  <c:v>8.2055719275957824</c:v>
                </c:pt>
                <c:pt idx="20">
                  <c:v>8.310729362158451</c:v>
                </c:pt>
                <c:pt idx="21">
                  <c:v>8.4072765830391454</c:v>
                </c:pt>
                <c:pt idx="22">
                  <c:v>9.5341023508484088</c:v>
                </c:pt>
                <c:pt idx="23">
                  <c:v>10.115240669961361</c:v>
                </c:pt>
                <c:pt idx="24">
                  <c:v>10.792273103528357</c:v>
                </c:pt>
                <c:pt idx="25">
                  <c:v>11.2303993796989</c:v>
                </c:pt>
                <c:pt idx="26">
                  <c:v>12.16256270766174</c:v>
                </c:pt>
                <c:pt idx="27">
                  <c:v>12.387150587619468</c:v>
                </c:pt>
                <c:pt idx="28">
                  <c:v>12.49828316284419</c:v>
                </c:pt>
                <c:pt idx="29">
                  <c:v>13.278956418832207</c:v>
                </c:pt>
                <c:pt idx="30">
                  <c:v>13.386690115247358</c:v>
                </c:pt>
                <c:pt idx="31">
                  <c:v>13.898627752197168</c:v>
                </c:pt>
                <c:pt idx="32">
                  <c:v>13.907814851073825</c:v>
                </c:pt>
                <c:pt idx="33">
                  <c:v>14.15966659254439</c:v>
                </c:pt>
                <c:pt idx="34">
                  <c:v>14.204269739955308</c:v>
                </c:pt>
                <c:pt idx="35">
                  <c:v>14.356595409634048</c:v>
                </c:pt>
                <c:pt idx="36">
                  <c:v>14.922731266140817</c:v>
                </c:pt>
                <c:pt idx="37">
                  <c:v>15.027479573495235</c:v>
                </c:pt>
                <c:pt idx="38">
                  <c:v>15.620973606718332</c:v>
                </c:pt>
                <c:pt idx="39">
                  <c:v>15.925333810832186</c:v>
                </c:pt>
                <c:pt idx="40">
                  <c:v>16.192584198225124</c:v>
                </c:pt>
                <c:pt idx="41">
                  <c:v>16.521264641915277</c:v>
                </c:pt>
                <c:pt idx="42">
                  <c:v>17.004893430668982</c:v>
                </c:pt>
                <c:pt idx="43">
                  <c:v>17.007599019630977</c:v>
                </c:pt>
                <c:pt idx="44">
                  <c:v>17.129706601321576</c:v>
                </c:pt>
                <c:pt idx="45">
                  <c:v>17.241093857109355</c:v>
                </c:pt>
                <c:pt idx="46">
                  <c:v>17.296115935176907</c:v>
                </c:pt>
                <c:pt idx="47">
                  <c:v>17.446790285938729</c:v>
                </c:pt>
                <c:pt idx="48">
                  <c:v>17.662935292010648</c:v>
                </c:pt>
                <c:pt idx="49">
                  <c:v>17.711213650009821</c:v>
                </c:pt>
                <c:pt idx="50">
                  <c:v>17.856831308898137</c:v>
                </c:pt>
                <c:pt idx="51">
                  <c:v>17.936116006390808</c:v>
                </c:pt>
                <c:pt idx="52">
                  <c:v>17.945184020011972</c:v>
                </c:pt>
                <c:pt idx="53">
                  <c:v>17.982857071820121</c:v>
                </c:pt>
                <c:pt idx="54">
                  <c:v>18.16643246731169</c:v>
                </c:pt>
                <c:pt idx="55">
                  <c:v>18.200085588896535</c:v>
                </c:pt>
                <c:pt idx="56">
                  <c:v>18.225320572161891</c:v>
                </c:pt>
                <c:pt idx="57">
                  <c:v>18.301324613880446</c:v>
                </c:pt>
                <c:pt idx="58">
                  <c:v>18.305697151878746</c:v>
                </c:pt>
                <c:pt idx="59">
                  <c:v>18.429742349423435</c:v>
                </c:pt>
                <c:pt idx="60">
                  <c:v>18.710273621752847</c:v>
                </c:pt>
                <c:pt idx="61">
                  <c:v>18.776499761153076</c:v>
                </c:pt>
                <c:pt idx="62">
                  <c:v>18.821288823837836</c:v>
                </c:pt>
                <c:pt idx="63">
                  <c:v>18.838729441806638</c:v>
                </c:pt>
                <c:pt idx="64">
                  <c:v>18.839376888590483</c:v>
                </c:pt>
                <c:pt idx="65">
                  <c:v>18.943807311284012</c:v>
                </c:pt>
                <c:pt idx="66">
                  <c:v>18.965930704448652</c:v>
                </c:pt>
                <c:pt idx="67">
                  <c:v>19.242224032470883</c:v>
                </c:pt>
                <c:pt idx="68">
                  <c:v>19.395434290986994</c:v>
                </c:pt>
                <c:pt idx="69">
                  <c:v>19.407236630373593</c:v>
                </c:pt>
                <c:pt idx="70">
                  <c:v>19.420326514571084</c:v>
                </c:pt>
                <c:pt idx="71">
                  <c:v>19.430291687826756</c:v>
                </c:pt>
                <c:pt idx="72">
                  <c:v>19.481704287922202</c:v>
                </c:pt>
                <c:pt idx="73">
                  <c:v>19.682436125852409</c:v>
                </c:pt>
                <c:pt idx="74">
                  <c:v>19.683477480442427</c:v>
                </c:pt>
                <c:pt idx="75">
                  <c:v>19.694144403918138</c:v>
                </c:pt>
                <c:pt idx="76">
                  <c:v>19.721237276857174</c:v>
                </c:pt>
                <c:pt idx="77">
                  <c:v>19.733182360070312</c:v>
                </c:pt>
                <c:pt idx="78">
                  <c:v>19.741879344504362</c:v>
                </c:pt>
                <c:pt idx="79">
                  <c:v>19.772041435323594</c:v>
                </c:pt>
                <c:pt idx="80">
                  <c:v>19.798636352816629</c:v>
                </c:pt>
                <c:pt idx="81">
                  <c:v>20.019804761033267</c:v>
                </c:pt>
                <c:pt idx="82">
                  <c:v>20.117909194198532</c:v>
                </c:pt>
                <c:pt idx="83">
                  <c:v>20.161882641712292</c:v>
                </c:pt>
                <c:pt idx="84">
                  <c:v>20.289477270503138</c:v>
                </c:pt>
                <c:pt idx="85">
                  <c:v>20.296587955776722</c:v>
                </c:pt>
                <c:pt idx="86">
                  <c:v>20.35183803431455</c:v>
                </c:pt>
                <c:pt idx="87">
                  <c:v>20.400397386565469</c:v>
                </c:pt>
                <c:pt idx="88">
                  <c:v>20.406677613095489</c:v>
                </c:pt>
                <c:pt idx="89">
                  <c:v>20.444307359803016</c:v>
                </c:pt>
                <c:pt idx="90">
                  <c:v>20.447273723021997</c:v>
                </c:pt>
                <c:pt idx="91">
                  <c:v>20.487771575537451</c:v>
                </c:pt>
                <c:pt idx="92">
                  <c:v>20.518887393237133</c:v>
                </c:pt>
                <c:pt idx="93">
                  <c:v>20.527976071089345</c:v>
                </c:pt>
                <c:pt idx="94">
                  <c:v>20.547696869635484</c:v>
                </c:pt>
                <c:pt idx="95">
                  <c:v>20.550092891503361</c:v>
                </c:pt>
                <c:pt idx="96">
                  <c:v>20.554172921722841</c:v>
                </c:pt>
                <c:pt idx="97">
                  <c:v>20.561971539568912</c:v>
                </c:pt>
                <c:pt idx="98">
                  <c:v>20.564869449961641</c:v>
                </c:pt>
                <c:pt idx="99">
                  <c:v>20.565023341955566</c:v>
                </c:pt>
                <c:pt idx="100">
                  <c:v>20.569665392021975</c:v>
                </c:pt>
                <c:pt idx="101">
                  <c:v>20.572617555489863</c:v>
                </c:pt>
                <c:pt idx="102">
                  <c:v>20.579866169353512</c:v>
                </c:pt>
                <c:pt idx="103">
                  <c:v>20.583846397482993</c:v>
                </c:pt>
                <c:pt idx="104">
                  <c:v>20.60621959208207</c:v>
                </c:pt>
                <c:pt idx="105">
                  <c:v>20.624161140419968</c:v>
                </c:pt>
                <c:pt idx="106">
                  <c:v>20.668654545198446</c:v>
                </c:pt>
                <c:pt idx="107">
                  <c:v>20.696430248919061</c:v>
                </c:pt>
                <c:pt idx="108">
                  <c:v>20.704010985560291</c:v>
                </c:pt>
                <c:pt idx="109">
                  <c:v>20.70546638785266</c:v>
                </c:pt>
                <c:pt idx="110">
                  <c:v>20.751949326916343</c:v>
                </c:pt>
                <c:pt idx="111">
                  <c:v>20.778908716332896</c:v>
                </c:pt>
                <c:pt idx="112">
                  <c:v>20.785518081884753</c:v>
                </c:pt>
                <c:pt idx="113">
                  <c:v>20.786870407140473</c:v>
                </c:pt>
                <c:pt idx="114">
                  <c:v>20.787035107492827</c:v>
                </c:pt>
                <c:pt idx="115">
                  <c:v>20.787082985315823</c:v>
                </c:pt>
                <c:pt idx="116">
                  <c:v>20.787193313548233</c:v>
                </c:pt>
                <c:pt idx="117">
                  <c:v>20.787197988307671</c:v>
                </c:pt>
                <c:pt idx="118">
                  <c:v>20.786984166431697</c:v>
                </c:pt>
                <c:pt idx="119">
                  <c:v>20.784670569183209</c:v>
                </c:pt>
                <c:pt idx="120">
                  <c:v>20.778589142952242</c:v>
                </c:pt>
                <c:pt idx="121">
                  <c:v>20.76001547181729</c:v>
                </c:pt>
                <c:pt idx="122">
                  <c:v>20.755298580102369</c:v>
                </c:pt>
                <c:pt idx="123">
                  <c:v>20.744991116074402</c:v>
                </c:pt>
                <c:pt idx="124">
                  <c:v>20.730994302151437</c:v>
                </c:pt>
                <c:pt idx="125">
                  <c:v>20.72734791639121</c:v>
                </c:pt>
                <c:pt idx="126">
                  <c:v>20.70611084576241</c:v>
                </c:pt>
                <c:pt idx="127">
                  <c:v>20.701204337653426</c:v>
                </c:pt>
                <c:pt idx="128">
                  <c:v>20.69716111337431</c:v>
                </c:pt>
                <c:pt idx="129">
                  <c:v>20.651248725477846</c:v>
                </c:pt>
                <c:pt idx="130">
                  <c:v>20.646104506949055</c:v>
                </c:pt>
                <c:pt idx="131">
                  <c:v>20.637877309722523</c:v>
                </c:pt>
                <c:pt idx="132">
                  <c:v>20.624763084078467</c:v>
                </c:pt>
                <c:pt idx="133">
                  <c:v>20.610331324029708</c:v>
                </c:pt>
                <c:pt idx="134">
                  <c:v>20.608691342581189</c:v>
                </c:pt>
                <c:pt idx="135">
                  <c:v>20.596216068531632</c:v>
                </c:pt>
                <c:pt idx="136">
                  <c:v>20.594642530556882</c:v>
                </c:pt>
                <c:pt idx="137">
                  <c:v>20.567227329483583</c:v>
                </c:pt>
                <c:pt idx="138">
                  <c:v>20.554890021850436</c:v>
                </c:pt>
                <c:pt idx="139">
                  <c:v>20.552126450486249</c:v>
                </c:pt>
                <c:pt idx="140">
                  <c:v>20.54744569201771</c:v>
                </c:pt>
                <c:pt idx="141">
                  <c:v>20.525558393871965</c:v>
                </c:pt>
                <c:pt idx="142">
                  <c:v>20.452933839576811</c:v>
                </c:pt>
                <c:pt idx="143">
                  <c:v>20.419768584063178</c:v>
                </c:pt>
                <c:pt idx="144">
                  <c:v>20.390234926951429</c:v>
                </c:pt>
                <c:pt idx="145">
                  <c:v>20.389250603965753</c:v>
                </c:pt>
                <c:pt idx="146">
                  <c:v>20.376620176341589</c:v>
                </c:pt>
                <c:pt idx="147">
                  <c:v>20.2911562723332</c:v>
                </c:pt>
                <c:pt idx="148">
                  <c:v>20.246621112028922</c:v>
                </c:pt>
                <c:pt idx="149">
                  <c:v>20.238082243273233</c:v>
                </c:pt>
                <c:pt idx="150">
                  <c:v>20.197593000655505</c:v>
                </c:pt>
                <c:pt idx="151">
                  <c:v>20.120014171027687</c:v>
                </c:pt>
                <c:pt idx="152">
                  <c:v>19.995248200297389</c:v>
                </c:pt>
                <c:pt idx="153">
                  <c:v>19.944479088730859</c:v>
                </c:pt>
                <c:pt idx="154">
                  <c:v>19.929661497190679</c:v>
                </c:pt>
                <c:pt idx="155">
                  <c:v>19.905740789796038</c:v>
                </c:pt>
                <c:pt idx="156">
                  <c:v>19.874139441429378</c:v>
                </c:pt>
                <c:pt idx="157">
                  <c:v>19.852071932292137</c:v>
                </c:pt>
                <c:pt idx="158">
                  <c:v>19.844585914405233</c:v>
                </c:pt>
                <c:pt idx="159">
                  <c:v>19.837814359084536</c:v>
                </c:pt>
                <c:pt idx="160">
                  <c:v>19.79597428909997</c:v>
                </c:pt>
                <c:pt idx="161">
                  <c:v>19.748569687425629</c:v>
                </c:pt>
                <c:pt idx="162">
                  <c:v>19.681387426872327</c:v>
                </c:pt>
                <c:pt idx="163">
                  <c:v>19.644913495354125</c:v>
                </c:pt>
                <c:pt idx="164">
                  <c:v>19.629760984183751</c:v>
                </c:pt>
                <c:pt idx="165">
                  <c:v>19.589205243630122</c:v>
                </c:pt>
                <c:pt idx="166">
                  <c:v>19.577314773941673</c:v>
                </c:pt>
                <c:pt idx="167">
                  <c:v>19.57046767563719</c:v>
                </c:pt>
                <c:pt idx="168">
                  <c:v>19.562683641864574</c:v>
                </c:pt>
                <c:pt idx="169">
                  <c:v>19.559765301148023</c:v>
                </c:pt>
                <c:pt idx="170">
                  <c:v>19.44459716773726</c:v>
                </c:pt>
                <c:pt idx="171">
                  <c:v>19.402337858888231</c:v>
                </c:pt>
                <c:pt idx="172">
                  <c:v>19.380478979100364</c:v>
                </c:pt>
                <c:pt idx="173">
                  <c:v>19.366993436582298</c:v>
                </c:pt>
                <c:pt idx="174">
                  <c:v>19.345602337202155</c:v>
                </c:pt>
                <c:pt idx="175">
                  <c:v>19.275291229067172</c:v>
                </c:pt>
                <c:pt idx="176">
                  <c:v>19.264094890429277</c:v>
                </c:pt>
                <c:pt idx="177">
                  <c:v>19.201259493889339</c:v>
                </c:pt>
                <c:pt idx="178">
                  <c:v>19.151813762989718</c:v>
                </c:pt>
                <c:pt idx="179">
                  <c:v>19.045602882828657</c:v>
                </c:pt>
                <c:pt idx="180">
                  <c:v>18.994888974659823</c:v>
                </c:pt>
                <c:pt idx="181">
                  <c:v>18.931391971732033</c:v>
                </c:pt>
                <c:pt idx="182">
                  <c:v>18.799284445475681</c:v>
                </c:pt>
                <c:pt idx="183">
                  <c:v>18.737820716809587</c:v>
                </c:pt>
                <c:pt idx="184">
                  <c:v>18.695832355481134</c:v>
                </c:pt>
                <c:pt idx="185">
                  <c:v>18.694313607474676</c:v>
                </c:pt>
                <c:pt idx="186">
                  <c:v>18.587665799504549</c:v>
                </c:pt>
                <c:pt idx="187">
                  <c:v>18.498446651846834</c:v>
                </c:pt>
                <c:pt idx="188">
                  <c:v>18.470655849293216</c:v>
                </c:pt>
                <c:pt idx="189">
                  <c:v>18.333150293678738</c:v>
                </c:pt>
                <c:pt idx="190">
                  <c:v>18.308826229855786</c:v>
                </c:pt>
                <c:pt idx="191">
                  <c:v>18.186546951272792</c:v>
                </c:pt>
                <c:pt idx="192">
                  <c:v>18.036495938462764</c:v>
                </c:pt>
                <c:pt idx="193">
                  <c:v>17.9730507319398</c:v>
                </c:pt>
                <c:pt idx="194">
                  <c:v>17.904312084789105</c:v>
                </c:pt>
                <c:pt idx="195">
                  <c:v>17.883444669895113</c:v>
                </c:pt>
                <c:pt idx="196">
                  <c:v>17.858286344204977</c:v>
                </c:pt>
                <c:pt idx="197">
                  <c:v>17.849662745781934</c:v>
                </c:pt>
                <c:pt idx="198">
                  <c:v>17.822463803184945</c:v>
                </c:pt>
                <c:pt idx="199">
                  <c:v>17.656617982681936</c:v>
                </c:pt>
                <c:pt idx="200">
                  <c:v>17.327641444701232</c:v>
                </c:pt>
                <c:pt idx="201">
                  <c:v>17.301437549226069</c:v>
                </c:pt>
                <c:pt idx="202">
                  <c:v>17.197475019114112</c:v>
                </c:pt>
                <c:pt idx="203">
                  <c:v>16.86894129721567</c:v>
                </c:pt>
                <c:pt idx="204">
                  <c:v>16.860061682361948</c:v>
                </c:pt>
                <c:pt idx="205">
                  <c:v>16.563546000062992</c:v>
                </c:pt>
                <c:pt idx="206">
                  <c:v>16.423040563896258</c:v>
                </c:pt>
                <c:pt idx="207">
                  <c:v>16.370423616144631</c:v>
                </c:pt>
                <c:pt idx="208">
                  <c:v>16.365418210222291</c:v>
                </c:pt>
                <c:pt idx="209">
                  <c:v>16.351705057849845</c:v>
                </c:pt>
                <c:pt idx="210">
                  <c:v>16.102528847818174</c:v>
                </c:pt>
                <c:pt idx="211">
                  <c:v>16.056773783705172</c:v>
                </c:pt>
                <c:pt idx="212">
                  <c:v>15.893832681702001</c:v>
                </c:pt>
                <c:pt idx="213">
                  <c:v>15.723466592450634</c:v>
                </c:pt>
                <c:pt idx="214">
                  <c:v>15.538606695757586</c:v>
                </c:pt>
                <c:pt idx="215">
                  <c:v>15.462972477266431</c:v>
                </c:pt>
                <c:pt idx="216">
                  <c:v>14.571518928028688</c:v>
                </c:pt>
                <c:pt idx="217">
                  <c:v>14.433173804315647</c:v>
                </c:pt>
                <c:pt idx="218">
                  <c:v>14.351054004717399</c:v>
                </c:pt>
                <c:pt idx="219">
                  <c:v>13.752131638107381</c:v>
                </c:pt>
                <c:pt idx="220">
                  <c:v>13.701101024098142</c:v>
                </c:pt>
                <c:pt idx="221">
                  <c:v>13.239781317137755</c:v>
                </c:pt>
                <c:pt idx="222">
                  <c:v>13.079049516289162</c:v>
                </c:pt>
                <c:pt idx="223">
                  <c:v>13.040228705357995</c:v>
                </c:pt>
                <c:pt idx="224">
                  <c:v>12.483513049745884</c:v>
                </c:pt>
                <c:pt idx="225">
                  <c:v>12.157364839079841</c:v>
                </c:pt>
                <c:pt idx="226">
                  <c:v>12.101631967980325</c:v>
                </c:pt>
                <c:pt idx="227">
                  <c:v>11.222467782494734</c:v>
                </c:pt>
                <c:pt idx="228">
                  <c:v>11.132095631771882</c:v>
                </c:pt>
                <c:pt idx="229">
                  <c:v>10.361087123799742</c:v>
                </c:pt>
                <c:pt idx="230">
                  <c:v>9.7805882231201746</c:v>
                </c:pt>
                <c:pt idx="231">
                  <c:v>9.4548446146674632</c:v>
                </c:pt>
                <c:pt idx="232">
                  <c:v>9.0840905315752281</c:v>
                </c:pt>
                <c:pt idx="233">
                  <c:v>8.6119128761468122</c:v>
                </c:pt>
                <c:pt idx="234">
                  <c:v>7.271546067607896</c:v>
                </c:pt>
                <c:pt idx="235">
                  <c:v>6.8255842822123043</c:v>
                </c:pt>
                <c:pt idx="236">
                  <c:v>6.2569706352551409</c:v>
                </c:pt>
                <c:pt idx="237">
                  <c:v>4.934312394479023</c:v>
                </c:pt>
                <c:pt idx="238">
                  <c:v>4.3064245788646254</c:v>
                </c:pt>
                <c:pt idx="239">
                  <c:v>4.1880650023766073</c:v>
                </c:pt>
                <c:pt idx="240">
                  <c:v>3.8921144536496741</c:v>
                </c:pt>
                <c:pt idx="241">
                  <c:v>3.4949124225032584</c:v>
                </c:pt>
                <c:pt idx="242">
                  <c:v>2.9686249008855947</c:v>
                </c:pt>
                <c:pt idx="243">
                  <c:v>2.7374021039954459</c:v>
                </c:pt>
                <c:pt idx="244">
                  <c:v>1.874239132347034</c:v>
                </c:pt>
                <c:pt idx="245">
                  <c:v>1.5767731910893419</c:v>
                </c:pt>
                <c:pt idx="246">
                  <c:v>0.2053419224181566</c:v>
                </c:pt>
                <c:pt idx="247">
                  <c:v>4.0926706768878288E-2</c:v>
                </c:pt>
                <c:pt idx="248">
                  <c:v>2.7716543356022617E-2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5-45E0-877D-1EEE947B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48336"/>
        <c:axId val="755445136"/>
      </c:scatterChart>
      <c:valAx>
        <c:axId val="7554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5136"/>
        <c:crosses val="autoZero"/>
        <c:crossBetween val="midCat"/>
      </c:valAx>
      <c:valAx>
        <c:axId val="75544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4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</a:t>
            </a:r>
          </a:p>
        </c:rich>
      </c:tx>
      <c:layout>
        <c:manualLayout>
          <c:xMode val="edge"/>
          <c:yMode val="edge"/>
          <c:x val="0.417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AAPL!$G$2:$G$250</c:f>
              <c:numCache>
                <c:formatCode>General</c:formatCode>
                <c:ptCount val="249"/>
                <c:pt idx="0">
                  <c:v>-15.729996</c:v>
                </c:pt>
                <c:pt idx="1">
                  <c:v>-14.740004999999996</c:v>
                </c:pt>
                <c:pt idx="2">
                  <c:v>-10.509993999999978</c:v>
                </c:pt>
                <c:pt idx="3">
                  <c:v>-10.300003000000004</c:v>
                </c:pt>
                <c:pt idx="4">
                  <c:v>-8.8800050000000113</c:v>
                </c:pt>
                <c:pt idx="5">
                  <c:v>-8.1300050000000113</c:v>
                </c:pt>
                <c:pt idx="6">
                  <c:v>-7.6699979999999925</c:v>
                </c:pt>
                <c:pt idx="7">
                  <c:v>-7.6399999999999864</c:v>
                </c:pt>
                <c:pt idx="8">
                  <c:v>-7.0800020000000075</c:v>
                </c:pt>
                <c:pt idx="9">
                  <c:v>-6.2299959999999999</c:v>
                </c:pt>
                <c:pt idx="10">
                  <c:v>-6.1000060000000076</c:v>
                </c:pt>
                <c:pt idx="11">
                  <c:v>-5.9599910000000023</c:v>
                </c:pt>
                <c:pt idx="12">
                  <c:v>-5.8899999999999864</c:v>
                </c:pt>
                <c:pt idx="13">
                  <c:v>-5.4700009999999963</c:v>
                </c:pt>
                <c:pt idx="14">
                  <c:v>-5.4299929999999961</c:v>
                </c:pt>
                <c:pt idx="15">
                  <c:v>-5.180008000000015</c:v>
                </c:pt>
                <c:pt idx="16">
                  <c:v>-5.1699979999999925</c:v>
                </c:pt>
                <c:pt idx="17">
                  <c:v>-5.0399930000000097</c:v>
                </c:pt>
                <c:pt idx="18">
                  <c:v>-4.75</c:v>
                </c:pt>
                <c:pt idx="19">
                  <c:v>-4.4900059999999939</c:v>
                </c:pt>
                <c:pt idx="20">
                  <c:v>-4.4300079999999866</c:v>
                </c:pt>
                <c:pt idx="21">
                  <c:v>-4.4199979999999925</c:v>
                </c:pt>
                <c:pt idx="22">
                  <c:v>-4.0800020000000075</c:v>
                </c:pt>
                <c:pt idx="23">
                  <c:v>-4.0599980000000073</c:v>
                </c:pt>
                <c:pt idx="24">
                  <c:v>-4.0599969999999814</c:v>
                </c:pt>
                <c:pt idx="25">
                  <c:v>-4.0399930000000097</c:v>
                </c:pt>
                <c:pt idx="26">
                  <c:v>-4.0200040000000001</c:v>
                </c:pt>
                <c:pt idx="27">
                  <c:v>-3.8999939999999924</c:v>
                </c:pt>
                <c:pt idx="28">
                  <c:v>-3.7699889999999812</c:v>
                </c:pt>
                <c:pt idx="29">
                  <c:v>-3.7000119999999868</c:v>
                </c:pt>
                <c:pt idx="30">
                  <c:v>-3.5200040000000001</c:v>
                </c:pt>
                <c:pt idx="31">
                  <c:v>-3.5</c:v>
                </c:pt>
                <c:pt idx="32">
                  <c:v>-3.3000030000000038</c:v>
                </c:pt>
                <c:pt idx="33">
                  <c:v>-3.2599950000000035</c:v>
                </c:pt>
                <c:pt idx="34">
                  <c:v>-3.2300109999999904</c:v>
                </c:pt>
                <c:pt idx="35">
                  <c:v>-3.0500030000000038</c:v>
                </c:pt>
                <c:pt idx="36">
                  <c:v>-2.9700009999999963</c:v>
                </c:pt>
                <c:pt idx="37">
                  <c:v>-2.7799990000000037</c:v>
                </c:pt>
                <c:pt idx="38">
                  <c:v>-2.75</c:v>
                </c:pt>
                <c:pt idx="39">
                  <c:v>-2.570007999999973</c:v>
                </c:pt>
                <c:pt idx="40">
                  <c:v>-2.4700009999999963</c:v>
                </c:pt>
                <c:pt idx="41">
                  <c:v>-2.3699950000000172</c:v>
                </c:pt>
                <c:pt idx="42">
                  <c:v>-2.3000030000000038</c:v>
                </c:pt>
                <c:pt idx="43">
                  <c:v>-2.2899930000000097</c:v>
                </c:pt>
                <c:pt idx="44">
                  <c:v>-2.1199950000000172</c:v>
                </c:pt>
                <c:pt idx="45">
                  <c:v>-2.0200040000000001</c:v>
                </c:pt>
                <c:pt idx="46">
                  <c:v>-1.9700009999999963</c:v>
                </c:pt>
                <c:pt idx="47">
                  <c:v>-1.9600069999999903</c:v>
                </c:pt>
                <c:pt idx="48">
                  <c:v>-1.9600059999999928</c:v>
                </c:pt>
                <c:pt idx="49">
                  <c:v>-1.9400019999999927</c:v>
                </c:pt>
                <c:pt idx="50">
                  <c:v>-1.9100040000000149</c:v>
                </c:pt>
                <c:pt idx="51">
                  <c:v>-1.8999939999999924</c:v>
                </c:pt>
                <c:pt idx="52">
                  <c:v>-1.8600000000000136</c:v>
                </c:pt>
                <c:pt idx="53">
                  <c:v>-1.8000030000000038</c:v>
                </c:pt>
                <c:pt idx="54">
                  <c:v>-1.7700040000000001</c:v>
                </c:pt>
                <c:pt idx="55">
                  <c:v>-1.7600099999999941</c:v>
                </c:pt>
                <c:pt idx="56">
                  <c:v>-1.7200009999999963</c:v>
                </c:pt>
                <c:pt idx="57">
                  <c:v>-1.7099919999999997</c:v>
                </c:pt>
                <c:pt idx="58">
                  <c:v>-1.6200100000000077</c:v>
                </c:pt>
                <c:pt idx="59">
                  <c:v>-1.5800020000000075</c:v>
                </c:pt>
                <c:pt idx="60">
                  <c:v>-1.5399940000000072</c:v>
                </c:pt>
                <c:pt idx="61">
                  <c:v>-1.5100099999999941</c:v>
                </c:pt>
                <c:pt idx="62">
                  <c:v>-1.4900060000000224</c:v>
                </c:pt>
                <c:pt idx="63">
                  <c:v>-1.4900049999999965</c:v>
                </c:pt>
                <c:pt idx="64">
                  <c:v>-1.4599919999999997</c:v>
                </c:pt>
                <c:pt idx="65">
                  <c:v>-1.4599919999999997</c:v>
                </c:pt>
                <c:pt idx="66">
                  <c:v>-1.4499969999999962</c:v>
                </c:pt>
                <c:pt idx="67">
                  <c:v>-1.3899989999999889</c:v>
                </c:pt>
                <c:pt idx="68">
                  <c:v>-1.3500060000000076</c:v>
                </c:pt>
                <c:pt idx="69">
                  <c:v>-1.2200009999999963</c:v>
                </c:pt>
                <c:pt idx="70">
                  <c:v>-1.1899879999999996</c:v>
                </c:pt>
                <c:pt idx="71">
                  <c:v>-1.1000060000000076</c:v>
                </c:pt>
                <c:pt idx="72">
                  <c:v>-1.0699920000000134</c:v>
                </c:pt>
                <c:pt idx="73">
                  <c:v>-1.0500030000000038</c:v>
                </c:pt>
                <c:pt idx="74">
                  <c:v>-1.0399930000000097</c:v>
                </c:pt>
                <c:pt idx="75">
                  <c:v>-1.0200040000000001</c:v>
                </c:pt>
                <c:pt idx="76">
                  <c:v>-1.0099950000000035</c:v>
                </c:pt>
                <c:pt idx="77">
                  <c:v>-0.98001099999999042</c:v>
                </c:pt>
                <c:pt idx="78">
                  <c:v>-0.97000099999999634</c:v>
                </c:pt>
                <c:pt idx="79">
                  <c:v>-0.97000099999999634</c:v>
                </c:pt>
                <c:pt idx="80">
                  <c:v>-0.97000099999999634</c:v>
                </c:pt>
                <c:pt idx="81">
                  <c:v>-0.95999199999999973</c:v>
                </c:pt>
                <c:pt idx="82">
                  <c:v>-0.80999800000000732</c:v>
                </c:pt>
                <c:pt idx="83">
                  <c:v>-0.71000599999999281</c:v>
                </c:pt>
                <c:pt idx="84">
                  <c:v>-0.68000800000001504</c:v>
                </c:pt>
                <c:pt idx="85">
                  <c:v>-0.68000699999998915</c:v>
                </c:pt>
                <c:pt idx="86">
                  <c:v>-0.63000500000001125</c:v>
                </c:pt>
                <c:pt idx="87">
                  <c:v>-0.61000000000001364</c:v>
                </c:pt>
                <c:pt idx="88">
                  <c:v>-0.54000899999999774</c:v>
                </c:pt>
                <c:pt idx="89">
                  <c:v>-0.52999800000000619</c:v>
                </c:pt>
                <c:pt idx="90">
                  <c:v>-0.51998900000000958</c:v>
                </c:pt>
                <c:pt idx="91">
                  <c:v>-0.51998900000000958</c:v>
                </c:pt>
                <c:pt idx="92">
                  <c:v>-0.47999599999999987</c:v>
                </c:pt>
                <c:pt idx="93">
                  <c:v>-0.47000100000002476</c:v>
                </c:pt>
                <c:pt idx="94">
                  <c:v>-0.47000099999999634</c:v>
                </c:pt>
                <c:pt idx="95">
                  <c:v>-0.44000300000001857</c:v>
                </c:pt>
                <c:pt idx="96">
                  <c:v>-0.4400020000000211</c:v>
                </c:pt>
                <c:pt idx="97">
                  <c:v>-0.42001399999998057</c:v>
                </c:pt>
                <c:pt idx="98">
                  <c:v>-0.41999800000002097</c:v>
                </c:pt>
                <c:pt idx="99">
                  <c:v>-0.40000899999998296</c:v>
                </c:pt>
                <c:pt idx="100">
                  <c:v>-0.39999399999999241</c:v>
                </c:pt>
                <c:pt idx="101">
                  <c:v>-0.38999899999998888</c:v>
                </c:pt>
                <c:pt idx="102">
                  <c:v>-0.38000500000001125</c:v>
                </c:pt>
                <c:pt idx="103">
                  <c:v>-0.37998999999999228</c:v>
                </c:pt>
                <c:pt idx="104">
                  <c:v>-0.33000200000000746</c:v>
                </c:pt>
                <c:pt idx="105">
                  <c:v>-0.32000700000000393</c:v>
                </c:pt>
                <c:pt idx="106">
                  <c:v>-0.26998900000000958</c:v>
                </c:pt>
                <c:pt idx="107">
                  <c:v>-0.22999599999999987</c:v>
                </c:pt>
                <c:pt idx="108">
                  <c:v>-0.21000700000001871</c:v>
                </c:pt>
                <c:pt idx="109">
                  <c:v>-0.19999699999999621</c:v>
                </c:pt>
                <c:pt idx="110">
                  <c:v>-9.9991000000017038E-2</c:v>
                </c:pt>
                <c:pt idx="111">
                  <c:v>1.0009999999994079E-2</c:v>
                </c:pt>
                <c:pt idx="112">
                  <c:v>6.0012000000000398E-2</c:v>
                </c:pt>
                <c:pt idx="113">
                  <c:v>8.0002000000007456E-2</c:v>
                </c:pt>
                <c:pt idx="114">
                  <c:v>8.0002000000007456E-2</c:v>
                </c:pt>
                <c:pt idx="115">
                  <c:v>0.10000600000000759</c:v>
                </c:pt>
                <c:pt idx="116">
                  <c:v>0.10000600000000759</c:v>
                </c:pt>
                <c:pt idx="117">
                  <c:v>0.12998999999999228</c:v>
                </c:pt>
                <c:pt idx="118">
                  <c:v>0.13999899999998888</c:v>
                </c:pt>
                <c:pt idx="119">
                  <c:v>0.16999900000001844</c:v>
                </c:pt>
                <c:pt idx="120">
                  <c:v>0.17999299999999607</c:v>
                </c:pt>
                <c:pt idx="121">
                  <c:v>0.30000300000000379</c:v>
                </c:pt>
                <c:pt idx="122">
                  <c:v>0.31999199999998496</c:v>
                </c:pt>
                <c:pt idx="123">
                  <c:v>0.35999999999998522</c:v>
                </c:pt>
                <c:pt idx="124">
                  <c:v>0.37998900000002322</c:v>
                </c:pt>
                <c:pt idx="125">
                  <c:v>0.41000399999998649</c:v>
                </c:pt>
                <c:pt idx="126">
                  <c:v>0.43000800000001504</c:v>
                </c:pt>
                <c:pt idx="127">
                  <c:v>0.44000199999999268</c:v>
                </c:pt>
                <c:pt idx="128">
                  <c:v>0.47000099999999634</c:v>
                </c:pt>
                <c:pt idx="129">
                  <c:v>0.49000499999999647</c:v>
                </c:pt>
                <c:pt idx="130">
                  <c:v>0.49000499999999647</c:v>
                </c:pt>
                <c:pt idx="131">
                  <c:v>0.50999500000000353</c:v>
                </c:pt>
                <c:pt idx="132">
                  <c:v>0.53999299999998129</c:v>
                </c:pt>
                <c:pt idx="133">
                  <c:v>0.53999300000000972</c:v>
                </c:pt>
                <c:pt idx="134">
                  <c:v>0.57000700000000393</c:v>
                </c:pt>
                <c:pt idx="135">
                  <c:v>0.58999700000001098</c:v>
                </c:pt>
                <c:pt idx="136">
                  <c:v>0.60000600000000759</c:v>
                </c:pt>
                <c:pt idx="137">
                  <c:v>0.61999499999998875</c:v>
                </c:pt>
                <c:pt idx="138">
                  <c:v>0.62001000000000772</c:v>
                </c:pt>
                <c:pt idx="139">
                  <c:v>0.66999799999999254</c:v>
                </c:pt>
                <c:pt idx="140">
                  <c:v>0.66999899999999002</c:v>
                </c:pt>
                <c:pt idx="141">
                  <c:v>0.70999199999999973</c:v>
                </c:pt>
                <c:pt idx="142">
                  <c:v>0.72999599999999987</c:v>
                </c:pt>
                <c:pt idx="143">
                  <c:v>0.79000800000000027</c:v>
                </c:pt>
                <c:pt idx="144">
                  <c:v>0.80000300000000379</c:v>
                </c:pt>
                <c:pt idx="145">
                  <c:v>0.80999800000000732</c:v>
                </c:pt>
                <c:pt idx="146">
                  <c:v>0.88000500000001125</c:v>
                </c:pt>
                <c:pt idx="147">
                  <c:v>0.88000500000001125</c:v>
                </c:pt>
                <c:pt idx="148">
                  <c:v>0.8899990000000173</c:v>
                </c:pt>
                <c:pt idx="149">
                  <c:v>0.91999900000001844</c:v>
                </c:pt>
                <c:pt idx="150">
                  <c:v>0.96000599999999281</c:v>
                </c:pt>
                <c:pt idx="151">
                  <c:v>1.0500030000000038</c:v>
                </c:pt>
                <c:pt idx="152">
                  <c:v>1.0599980000000073</c:v>
                </c:pt>
                <c:pt idx="153">
                  <c:v>1.0800020000000075</c:v>
                </c:pt>
                <c:pt idx="154">
                  <c:v>1.0900110000000041</c:v>
                </c:pt>
                <c:pt idx="155">
                  <c:v>1.1000060000000076</c:v>
                </c:pt>
                <c:pt idx="156">
                  <c:v>1.1100010000000111</c:v>
                </c:pt>
                <c:pt idx="157">
                  <c:v>1.1900019999999927</c:v>
                </c:pt>
                <c:pt idx="158">
                  <c:v>1.1900019999999927</c:v>
                </c:pt>
                <c:pt idx="159">
                  <c:v>1.1999970000000246</c:v>
                </c:pt>
                <c:pt idx="160">
                  <c:v>1.2599950000000035</c:v>
                </c:pt>
                <c:pt idx="161">
                  <c:v>1.3000030000000038</c:v>
                </c:pt>
                <c:pt idx="162">
                  <c:v>1.3099980000000073</c:v>
                </c:pt>
                <c:pt idx="163">
                  <c:v>1.3200070000000039</c:v>
                </c:pt>
                <c:pt idx="164">
                  <c:v>1.330001999999979</c:v>
                </c:pt>
                <c:pt idx="165">
                  <c:v>1.3399959999999851</c:v>
                </c:pt>
                <c:pt idx="166">
                  <c:v>1.3399959999999851</c:v>
                </c:pt>
                <c:pt idx="167">
                  <c:v>1.3399960000000135</c:v>
                </c:pt>
                <c:pt idx="168">
                  <c:v>1.3899989999999889</c:v>
                </c:pt>
                <c:pt idx="169">
                  <c:v>1.400008999999983</c:v>
                </c:pt>
                <c:pt idx="170">
                  <c:v>1.4600059999999928</c:v>
                </c:pt>
                <c:pt idx="171">
                  <c:v>1.4799959999999999</c:v>
                </c:pt>
                <c:pt idx="172">
                  <c:v>1.4799959999999999</c:v>
                </c:pt>
                <c:pt idx="173">
                  <c:v>1.4800110000000188</c:v>
                </c:pt>
                <c:pt idx="174">
                  <c:v>1.5100089999999966</c:v>
                </c:pt>
                <c:pt idx="175">
                  <c:v>1.5199900000000071</c:v>
                </c:pt>
                <c:pt idx="176">
                  <c:v>1.589997000000011</c:v>
                </c:pt>
                <c:pt idx="177">
                  <c:v>1.6300049999999828</c:v>
                </c:pt>
                <c:pt idx="178">
                  <c:v>1.6300050000000113</c:v>
                </c:pt>
                <c:pt idx="179">
                  <c:v>1.6600040000000149</c:v>
                </c:pt>
                <c:pt idx="180">
                  <c:v>1.6699979999999925</c:v>
                </c:pt>
                <c:pt idx="181">
                  <c:v>1.6999969999999962</c:v>
                </c:pt>
                <c:pt idx="182">
                  <c:v>1.7100059999999928</c:v>
                </c:pt>
                <c:pt idx="183">
                  <c:v>1.7399910000000034</c:v>
                </c:pt>
                <c:pt idx="184">
                  <c:v>1.7599950000000035</c:v>
                </c:pt>
                <c:pt idx="185">
                  <c:v>1.7799980000000062</c:v>
                </c:pt>
                <c:pt idx="186">
                  <c:v>1.8200070000000039</c:v>
                </c:pt>
                <c:pt idx="187">
                  <c:v>1.8200070000000039</c:v>
                </c:pt>
                <c:pt idx="188">
                  <c:v>1.8499909999999886</c:v>
                </c:pt>
                <c:pt idx="189">
                  <c:v>1.8699949999999887</c:v>
                </c:pt>
                <c:pt idx="190">
                  <c:v>1.9000090000000114</c:v>
                </c:pt>
                <c:pt idx="191">
                  <c:v>1.910002999999989</c:v>
                </c:pt>
                <c:pt idx="192">
                  <c:v>2.0100099999999941</c:v>
                </c:pt>
                <c:pt idx="193">
                  <c:v>2.0199890000000096</c:v>
                </c:pt>
                <c:pt idx="194">
                  <c:v>2.0200040000000001</c:v>
                </c:pt>
                <c:pt idx="195">
                  <c:v>2.0500030000000038</c:v>
                </c:pt>
                <c:pt idx="196">
                  <c:v>2.069991999999985</c:v>
                </c:pt>
                <c:pt idx="197">
                  <c:v>2.0800020000000075</c:v>
                </c:pt>
                <c:pt idx="198">
                  <c:v>2.1199950000000172</c:v>
                </c:pt>
                <c:pt idx="199">
                  <c:v>2.1300050000000113</c:v>
                </c:pt>
                <c:pt idx="200">
                  <c:v>2.1800079999999866</c:v>
                </c:pt>
                <c:pt idx="201">
                  <c:v>2.2599950000000035</c:v>
                </c:pt>
                <c:pt idx="202">
                  <c:v>2.330001999999979</c:v>
                </c:pt>
                <c:pt idx="203">
                  <c:v>2.3899989999999889</c:v>
                </c:pt>
                <c:pt idx="204">
                  <c:v>2.4199979999999925</c:v>
                </c:pt>
                <c:pt idx="205">
                  <c:v>2.5599980000000073</c:v>
                </c:pt>
                <c:pt idx="206">
                  <c:v>2.5700070000000039</c:v>
                </c:pt>
                <c:pt idx="207">
                  <c:v>2.6000060000000076</c:v>
                </c:pt>
                <c:pt idx="208">
                  <c:v>2.6100010000000111</c:v>
                </c:pt>
                <c:pt idx="209">
                  <c:v>2.6799919999999986</c:v>
                </c:pt>
                <c:pt idx="210">
                  <c:v>2.7900080000000003</c:v>
                </c:pt>
                <c:pt idx="211">
                  <c:v>2.8200070000000039</c:v>
                </c:pt>
                <c:pt idx="212">
                  <c:v>2.9299929999999961</c:v>
                </c:pt>
                <c:pt idx="213">
                  <c:v>2.9399879999999996</c:v>
                </c:pt>
                <c:pt idx="214">
                  <c:v>3.0700070000000039</c:v>
                </c:pt>
                <c:pt idx="215">
                  <c:v>3.0800020000000075</c:v>
                </c:pt>
                <c:pt idx="216">
                  <c:v>3.0999909999999886</c:v>
                </c:pt>
                <c:pt idx="217">
                  <c:v>3.1299890000000232</c:v>
                </c:pt>
                <c:pt idx="218">
                  <c:v>3.1499939999999924</c:v>
                </c:pt>
                <c:pt idx="219">
                  <c:v>3.1999969999999962</c:v>
                </c:pt>
                <c:pt idx="220">
                  <c:v>3.2200020000000222</c:v>
                </c:pt>
                <c:pt idx="221">
                  <c:v>3.2799990000000037</c:v>
                </c:pt>
                <c:pt idx="222">
                  <c:v>3.2899940000000072</c:v>
                </c:pt>
                <c:pt idx="223">
                  <c:v>3.3599999999999852</c:v>
                </c:pt>
                <c:pt idx="224">
                  <c:v>3.3700100000000077</c:v>
                </c:pt>
                <c:pt idx="225">
                  <c:v>3.8400110000000041</c:v>
                </c:pt>
                <c:pt idx="226">
                  <c:v>4.2599950000000035</c:v>
                </c:pt>
                <c:pt idx="227">
                  <c:v>4.5299990000000037</c:v>
                </c:pt>
                <c:pt idx="228">
                  <c:v>4.6100009999999827</c:v>
                </c:pt>
                <c:pt idx="229">
                  <c:v>4.7100069999999903</c:v>
                </c:pt>
                <c:pt idx="230">
                  <c:v>4.7299959999999999</c:v>
                </c:pt>
                <c:pt idx="231">
                  <c:v>4.7899929999999813</c:v>
                </c:pt>
                <c:pt idx="232">
                  <c:v>5.0599980000000073</c:v>
                </c:pt>
                <c:pt idx="233">
                  <c:v>5.3399969999999826</c:v>
                </c:pt>
                <c:pt idx="234">
                  <c:v>5.5200040000000001</c:v>
                </c:pt>
                <c:pt idx="235">
                  <c:v>5.5599980000000073</c:v>
                </c:pt>
                <c:pt idx="236">
                  <c:v>5.8899989999999889</c:v>
                </c:pt>
                <c:pt idx="237">
                  <c:v>5.9899900000000059</c:v>
                </c:pt>
                <c:pt idx="238">
                  <c:v>6.0699930000000109</c:v>
                </c:pt>
                <c:pt idx="239">
                  <c:v>6.1799929999999961</c:v>
                </c:pt>
                <c:pt idx="240">
                  <c:v>6.2400049999999965</c:v>
                </c:pt>
                <c:pt idx="241">
                  <c:v>6.6999969999999962</c:v>
                </c:pt>
                <c:pt idx="242">
                  <c:v>6.929992000000027</c:v>
                </c:pt>
                <c:pt idx="243">
                  <c:v>6.9400030000000186</c:v>
                </c:pt>
                <c:pt idx="244">
                  <c:v>7.4700009999999963</c:v>
                </c:pt>
                <c:pt idx="245">
                  <c:v>7.6600040000000149</c:v>
                </c:pt>
                <c:pt idx="246">
                  <c:v>10.339995999999985</c:v>
                </c:pt>
                <c:pt idx="247">
                  <c:v>10.570007000000004</c:v>
                </c:pt>
                <c:pt idx="248">
                  <c:v>11.21000699999999</c:v>
                </c:pt>
              </c:numCache>
            </c:numRef>
          </c:xVal>
          <c:yVal>
            <c:numRef>
              <c:f>AAPL!$H$2:$H$250</c:f>
              <c:numCache>
                <c:formatCode>General</c:formatCode>
                <c:ptCount val="249"/>
                <c:pt idx="0">
                  <c:v>4.9397805601648431E-6</c:v>
                </c:pt>
                <c:pt idx="1">
                  <c:v>1.6704418909197303E-5</c:v>
                </c:pt>
                <c:pt idx="2">
                  <c:v>1.2537194137225355E-3</c:v>
                </c:pt>
                <c:pt idx="3">
                  <c:v>1.4963165177041069E-3</c:v>
                </c:pt>
                <c:pt idx="4">
                  <c:v>4.5093124799376622E-3</c:v>
                </c:pt>
                <c:pt idx="5">
                  <c:v>7.5637737969085688E-3</c:v>
                </c:pt>
                <c:pt idx="6">
                  <c:v>1.0157712286218822E-2</c:v>
                </c:pt>
                <c:pt idx="7">
                  <c:v>1.0348804681828585E-2</c:v>
                </c:pt>
                <c:pt idx="8">
                  <c:v>1.4461898983671428E-2</c:v>
                </c:pt>
                <c:pt idx="9">
                  <c:v>2.2903581619484813E-2</c:v>
                </c:pt>
                <c:pt idx="10">
                  <c:v>2.4446462015214897E-2</c:v>
                </c:pt>
                <c:pt idx="11">
                  <c:v>2.618497617251065E-2</c:v>
                </c:pt>
                <c:pt idx="12">
                  <c:v>2.7083835100060516E-2</c:v>
                </c:pt>
                <c:pt idx="13">
                  <c:v>3.2890963123763356E-2</c:v>
                </c:pt>
                <c:pt idx="14">
                  <c:v>3.3480492658441892E-2</c:v>
                </c:pt>
                <c:pt idx="15">
                  <c:v>3.730217001503313E-2</c:v>
                </c:pt>
                <c:pt idx="16">
                  <c:v>3.746004938805414E-2</c:v>
                </c:pt>
                <c:pt idx="17">
                  <c:v>3.9543299980625245E-2</c:v>
                </c:pt>
                <c:pt idx="18">
                  <c:v>4.4399359227795546E-2</c:v>
                </c:pt>
                <c:pt idx="19">
                  <c:v>4.8975681761958385E-2</c:v>
                </c:pt>
                <c:pt idx="20">
                  <c:v>5.0058390387443558E-2</c:v>
                </c:pt>
                <c:pt idx="21">
                  <c:v>5.0239928747215827E-2</c:v>
                </c:pt>
                <c:pt idx="22">
                  <c:v>5.6541869549994767E-2</c:v>
                </c:pt>
                <c:pt idx="23">
                  <c:v>5.6919880587418106E-2</c:v>
                </c:pt>
                <c:pt idx="24">
                  <c:v>5.6919899501450884E-2</c:v>
                </c:pt>
                <c:pt idx="25">
                  <c:v>5.7298594468048816E-2</c:v>
                </c:pt>
                <c:pt idx="26">
                  <c:v>5.7677668727521503E-2</c:v>
                </c:pt>
                <c:pt idx="27">
                  <c:v>5.9966356987924609E-2</c:v>
                </c:pt>
                <c:pt idx="28">
                  <c:v>6.2466581421426359E-2</c:v>
                </c:pt>
                <c:pt idx="29">
                  <c:v>6.3819336819946643E-2</c:v>
                </c:pt>
                <c:pt idx="30">
                  <c:v>6.7313418801132119E-2</c:v>
                </c:pt>
                <c:pt idx="31">
                  <c:v>6.7702445225276242E-2</c:v>
                </c:pt>
                <c:pt idx="32">
                  <c:v>7.1590919446118242E-2</c:v>
                </c:pt>
                <c:pt idx="33">
                  <c:v>7.236725132554965E-2</c:v>
                </c:pt>
                <c:pt idx="34">
                  <c:v>7.2948433293024847E-2</c:v>
                </c:pt>
                <c:pt idx="35">
                  <c:v>7.6420785062988286E-2</c:v>
                </c:pt>
                <c:pt idx="36">
                  <c:v>7.7951411602494872E-2</c:v>
                </c:pt>
                <c:pt idx="37">
                  <c:v>8.1542268859124009E-2</c:v>
                </c:pt>
                <c:pt idx="38">
                  <c:v>8.2102366749487773E-2</c:v>
                </c:pt>
                <c:pt idx="39">
                  <c:v>8.541477074623563E-2</c:v>
                </c:pt>
                <c:pt idx="40">
                  <c:v>8.7214399260700681E-2</c:v>
                </c:pt>
                <c:pt idx="41">
                  <c:v>8.8980355530176011E-2</c:v>
                </c:pt>
                <c:pt idx="42">
                  <c:v>9.0194389737258698E-2</c:v>
                </c:pt>
                <c:pt idx="43">
                  <c:v>9.0366456182494947E-2</c:v>
                </c:pt>
                <c:pt idx="44">
                  <c:v>9.3224526919313946E-2</c:v>
                </c:pt>
                <c:pt idx="45">
                  <c:v>9.4844676885482398E-2</c:v>
                </c:pt>
                <c:pt idx="46">
                  <c:v>9.5636567452926979E-2</c:v>
                </c:pt>
                <c:pt idx="47">
                  <c:v>9.5793323261208152E-2</c:v>
                </c:pt>
                <c:pt idx="48">
                  <c:v>9.5793338920562951E-2</c:v>
                </c:pt>
                <c:pt idx="49">
                  <c:v>9.6105555484954364E-2</c:v>
                </c:pt>
                <c:pt idx="50">
                  <c:v>9.656984110456443E-2</c:v>
                </c:pt>
                <c:pt idx="51">
                  <c:v>9.6723709597854118E-2</c:v>
                </c:pt>
                <c:pt idx="52">
                  <c:v>9.7333102413024855E-2</c:v>
                </c:pt>
                <c:pt idx="53">
                  <c:v>9.8230800238327934E-2</c:v>
                </c:pt>
                <c:pt idx="54">
                  <c:v>9.8672048213665181E-2</c:v>
                </c:pt>
                <c:pt idx="55">
                  <c:v>9.8817899620330732E-2</c:v>
                </c:pt>
                <c:pt idx="56">
                  <c:v>9.9395955926658591E-2</c:v>
                </c:pt>
                <c:pt idx="57">
                  <c:v>9.9539092466830459E-2</c:v>
                </c:pt>
                <c:pt idx="58">
                  <c:v>0.10079873618587264</c:v>
                </c:pt>
                <c:pt idx="59">
                  <c:v>0.10134272193531396</c:v>
                </c:pt>
                <c:pt idx="60">
                  <c:v>0.10187653330315045</c:v>
                </c:pt>
                <c:pt idx="61">
                  <c:v>0.10226981328251414</c:v>
                </c:pt>
                <c:pt idx="62">
                  <c:v>0.10252891510205783</c:v>
                </c:pt>
                <c:pt idx="63">
                  <c:v>0.10252892798850791</c:v>
                </c:pt>
                <c:pt idx="64">
                  <c:v>0.10291269300093311</c:v>
                </c:pt>
                <c:pt idx="65">
                  <c:v>0.10291269300093311</c:v>
                </c:pt>
                <c:pt idx="66">
                  <c:v>0.10303915768366818</c:v>
                </c:pt>
                <c:pt idx="67">
                  <c:v>0.10378405288666173</c:v>
                </c:pt>
                <c:pt idx="68">
                  <c:v>0.10426680674080514</c:v>
                </c:pt>
                <c:pt idx="69">
                  <c:v>0.10575766822750945</c:v>
                </c:pt>
                <c:pt idx="70">
                  <c:v>0.10608438561234014</c:v>
                </c:pt>
                <c:pt idx="71">
                  <c:v>0.10702351957870943</c:v>
                </c:pt>
                <c:pt idx="72">
                  <c:v>0.10732308036173017</c:v>
                </c:pt>
                <c:pt idx="73">
                  <c:v>0.10751872984397505</c:v>
                </c:pt>
                <c:pt idx="74">
                  <c:v>0.107615541311018</c:v>
                </c:pt>
                <c:pt idx="75">
                  <c:v>0.10780652680320996</c:v>
                </c:pt>
                <c:pt idx="76">
                  <c:v>0.10790098315735849</c:v>
                </c:pt>
                <c:pt idx="77">
                  <c:v>0.1081792275638658</c:v>
                </c:pt>
                <c:pt idx="78">
                  <c:v>0.10827053534509641</c:v>
                </c:pt>
                <c:pt idx="79">
                  <c:v>0.10827053534509641</c:v>
                </c:pt>
                <c:pt idx="80">
                  <c:v>0.10827053534509641</c:v>
                </c:pt>
                <c:pt idx="81">
                  <c:v>0.10836103831152263</c:v>
                </c:pt>
                <c:pt idx="82">
                  <c:v>0.10962060501543799</c:v>
                </c:pt>
                <c:pt idx="83">
                  <c:v>0.11035746698893735</c:v>
                </c:pt>
                <c:pt idx="84">
                  <c:v>0.11056216186907047</c:v>
                </c:pt>
                <c:pt idx="85">
                  <c:v>0.11056216856569302</c:v>
                </c:pt>
                <c:pt idx="86">
                  <c:v>0.11088637603798686</c:v>
                </c:pt>
                <c:pt idx="87">
                  <c:v>0.11101010299891817</c:v>
                </c:pt>
                <c:pt idx="88">
                  <c:v>0.11141585794882113</c:v>
                </c:pt>
                <c:pt idx="89">
                  <c:v>0.1114704266624931</c:v>
                </c:pt>
                <c:pt idx="90">
                  <c:v>0.11152411292308281</c:v>
                </c:pt>
                <c:pt idx="91">
                  <c:v>0.11152411292308281</c:v>
                </c:pt>
                <c:pt idx="92">
                  <c:v>0.11172990419926923</c:v>
                </c:pt>
                <c:pt idx="93">
                  <c:v>0.11177914968791229</c:v>
                </c:pt>
                <c:pt idx="94">
                  <c:v>0.11177914968791244</c:v>
                </c:pt>
                <c:pt idx="95">
                  <c:v>0.11192168319991902</c:v>
                </c:pt>
                <c:pt idx="96">
                  <c:v>0.11192168781942183</c:v>
                </c:pt>
                <c:pt idx="97">
                  <c:v>0.11201226162531754</c:v>
                </c:pt>
                <c:pt idx="98">
                  <c:v>0.11201233271614901</c:v>
                </c:pt>
                <c:pt idx="99">
                  <c:v>0.11209938078233818</c:v>
                </c:pt>
                <c:pt idx="100">
                  <c:v>0.11209944477765828</c:v>
                </c:pt>
                <c:pt idx="101">
                  <c:v>0.11214164412710885</c:v>
                </c:pt>
                <c:pt idx="102">
                  <c:v>0.11218295431274519</c:v>
                </c:pt>
                <c:pt idx="103">
                  <c:v>0.11218301564965813</c:v>
                </c:pt>
                <c:pt idx="104">
                  <c:v>0.1123763181544543</c:v>
                </c:pt>
                <c:pt idx="105">
                  <c:v>0.11241229952466143</c:v>
                </c:pt>
                <c:pt idx="106">
                  <c:v>0.11257895005398448</c:v>
                </c:pt>
                <c:pt idx="107">
                  <c:v>0.11269606888396159</c:v>
                </c:pt>
                <c:pt idx="108">
                  <c:v>0.11274921802211632</c:v>
                </c:pt>
                <c:pt idx="109">
                  <c:v>0.11277448197946474</c:v>
                </c:pt>
                <c:pt idx="110">
                  <c:v>0.11297722059994537</c:v>
                </c:pt>
                <c:pt idx="111">
                  <c:v>0.11309557742340882</c:v>
                </c:pt>
                <c:pt idx="112">
                  <c:v>0.11311303722028898</c:v>
                </c:pt>
                <c:pt idx="113">
                  <c:v>0.11311365646984897</c:v>
                </c:pt>
                <c:pt idx="114">
                  <c:v>0.11311365646984897</c:v>
                </c:pt>
                <c:pt idx="115">
                  <c:v>0.1131106386515118</c:v>
                </c:pt>
                <c:pt idx="116">
                  <c:v>0.1131106386515118</c:v>
                </c:pt>
                <c:pt idx="117">
                  <c:v>0.11309930127328213</c:v>
                </c:pt>
                <c:pt idx="118">
                  <c:v>0.11309369728790891</c:v>
                </c:pt>
                <c:pt idx="119">
                  <c:v>0.1130714467468709</c:v>
                </c:pt>
                <c:pt idx="120">
                  <c:v>0.11306221881686972</c:v>
                </c:pt>
                <c:pt idx="121">
                  <c:v>0.1128806540163637</c:v>
                </c:pt>
                <c:pt idx="122">
                  <c:v>0.11283774736777057</c:v>
                </c:pt>
                <c:pt idx="123">
                  <c:v>0.11274104036231539</c:v>
                </c:pt>
                <c:pt idx="124">
                  <c:v>0.11268732182347226</c:v>
                </c:pt>
                <c:pt idx="125">
                  <c:v>0.11259991420997222</c:v>
                </c:pt>
                <c:pt idx="126">
                  <c:v>0.11253717134907083</c:v>
                </c:pt>
                <c:pt idx="127">
                  <c:v>0.11250448233999975</c:v>
                </c:pt>
                <c:pt idx="128">
                  <c:v>0.11240099605655804</c:v>
                </c:pt>
                <c:pt idx="129">
                  <c:v>0.11232752564129493</c:v>
                </c:pt>
                <c:pt idx="130">
                  <c:v>0.11232752564129493</c:v>
                </c:pt>
                <c:pt idx="131">
                  <c:v>0.11225054729922604</c:v>
                </c:pt>
                <c:pt idx="132">
                  <c:v>0.11212836991800448</c:v>
                </c:pt>
                <c:pt idx="133">
                  <c:v>0.11212836991800437</c:v>
                </c:pt>
                <c:pt idx="134">
                  <c:v>0.11199815140875261</c:v>
                </c:pt>
                <c:pt idx="135">
                  <c:v>0.11190701046010763</c:v>
                </c:pt>
                <c:pt idx="136">
                  <c:v>0.11186005395299901</c:v>
                </c:pt>
                <c:pt idx="137">
                  <c:v>0.11176364211591203</c:v>
                </c:pt>
                <c:pt idx="138">
                  <c:v>0.11176356845045342</c:v>
                </c:pt>
                <c:pt idx="139">
                  <c:v>0.1115071414913285</c:v>
                </c:pt>
                <c:pt idx="140">
                  <c:v>0.11150713614339057</c:v>
                </c:pt>
                <c:pt idx="141">
                  <c:v>0.11128630595074371</c:v>
                </c:pt>
                <c:pt idx="142">
                  <c:v>0.11117065032299803</c:v>
                </c:pt>
                <c:pt idx="143">
                  <c:v>0.11080301514774318</c:v>
                </c:pt>
                <c:pt idx="144">
                  <c:v>0.11073878904574999</c:v>
                </c:pt>
                <c:pt idx="145">
                  <c:v>0.110673711332548</c:v>
                </c:pt>
                <c:pt idx="146">
                  <c:v>0.11019415440348755</c:v>
                </c:pt>
                <c:pt idx="147">
                  <c:v>0.11019415440348755</c:v>
                </c:pt>
                <c:pt idx="148">
                  <c:v>0.1101223247804262</c:v>
                </c:pt>
                <c:pt idx="149">
                  <c:v>0.10990168719853041</c:v>
                </c:pt>
                <c:pt idx="150">
                  <c:v>0.10959580103848324</c:v>
                </c:pt>
                <c:pt idx="151">
                  <c:v>0.10885960095534614</c:v>
                </c:pt>
                <c:pt idx="152">
                  <c:v>0.10877377503338431</c:v>
                </c:pt>
                <c:pt idx="153">
                  <c:v>0.10859958653320768</c:v>
                </c:pt>
                <c:pt idx="154">
                  <c:v>0.10851122579420361</c:v>
                </c:pt>
                <c:pt idx="155">
                  <c:v>0.1084221890250557</c:v>
                </c:pt>
                <c:pt idx="156">
                  <c:v>0.10833235527775247</c:v>
                </c:pt>
                <c:pt idx="157">
                  <c:v>0.10758485409501881</c:v>
                </c:pt>
                <c:pt idx="158">
                  <c:v>0.10758485409501881</c:v>
                </c:pt>
                <c:pt idx="159">
                  <c:v>0.10748794104967348</c:v>
                </c:pt>
                <c:pt idx="160">
                  <c:v>0.10688997884926513</c:v>
                </c:pt>
                <c:pt idx="161">
                  <c:v>0.10647596876063642</c:v>
                </c:pt>
                <c:pt idx="162">
                  <c:v>0.1063706523528819</c:v>
                </c:pt>
                <c:pt idx="163">
                  <c:v>0.10626443759511212</c:v>
                </c:pt>
                <c:pt idx="164">
                  <c:v>0.10615762407401075</c:v>
                </c:pt>
                <c:pt idx="165">
                  <c:v>0.10605007701057892</c:v>
                </c:pt>
                <c:pt idx="166">
                  <c:v>0.10605007701057892</c:v>
                </c:pt>
                <c:pt idx="167">
                  <c:v>0.10605007701057863</c:v>
                </c:pt>
                <c:pt idx="168">
                  <c:v>0.1055008976677318</c:v>
                </c:pt>
                <c:pt idx="169">
                  <c:v>0.10538875583756782</c:v>
                </c:pt>
                <c:pt idx="170">
                  <c:v>0.10470142622087825</c:v>
                </c:pt>
                <c:pt idx="171">
                  <c:v>0.10446670211306669</c:v>
                </c:pt>
                <c:pt idx="172">
                  <c:v>0.10446670211306669</c:v>
                </c:pt>
                <c:pt idx="173">
                  <c:v>0.1044665249195931</c:v>
                </c:pt>
                <c:pt idx="174">
                  <c:v>0.10410899451540455</c:v>
                </c:pt>
                <c:pt idx="175">
                  <c:v>0.10398863979398495</c:v>
                </c:pt>
                <c:pt idx="176">
                  <c:v>0.10312515536288654</c:v>
                </c:pt>
                <c:pt idx="177">
                  <c:v>0.10261675313371846</c:v>
                </c:pt>
                <c:pt idx="178">
                  <c:v>0.10261675313371808</c:v>
                </c:pt>
                <c:pt idx="179">
                  <c:v>0.10222855517967522</c:v>
                </c:pt>
                <c:pt idx="180">
                  <c:v>0.1020979152708669</c:v>
                </c:pt>
                <c:pt idx="181">
                  <c:v>0.10170187045590116</c:v>
                </c:pt>
                <c:pt idx="182">
                  <c:v>0.10156843952688202</c:v>
                </c:pt>
                <c:pt idx="183">
                  <c:v>0.1011648768763776</c:v>
                </c:pt>
                <c:pt idx="184">
                  <c:v>0.10089248331287111</c:v>
                </c:pt>
                <c:pt idx="185">
                  <c:v>0.10061760011667926</c:v>
                </c:pt>
                <c:pt idx="186">
                  <c:v>0.10006038010546089</c:v>
                </c:pt>
                <c:pt idx="187">
                  <c:v>0.10006038010546089</c:v>
                </c:pt>
                <c:pt idx="188">
                  <c:v>9.9636400329925989E-2</c:v>
                </c:pt>
                <c:pt idx="189">
                  <c:v>9.9350545907755189E-2</c:v>
                </c:pt>
                <c:pt idx="190">
                  <c:v>9.8917218372921931E-2</c:v>
                </c:pt>
                <c:pt idx="191">
                  <c:v>9.8771762245592448E-2</c:v>
                </c:pt>
                <c:pt idx="192">
                  <c:v>9.7284925145970841E-2</c:v>
                </c:pt>
                <c:pt idx="193">
                  <c:v>9.713351239412632E-2</c:v>
                </c:pt>
                <c:pt idx="194">
                  <c:v>9.7133284389215119E-2</c:v>
                </c:pt>
                <c:pt idx="195">
                  <c:v>9.667486004944445E-2</c:v>
                </c:pt>
                <c:pt idx="196">
                  <c:v>9.6366732902057717E-2</c:v>
                </c:pt>
                <c:pt idx="197">
                  <c:v>9.6211638314045278E-2</c:v>
                </c:pt>
                <c:pt idx="198">
                  <c:v>9.5586791217525044E-2</c:v>
                </c:pt>
                <c:pt idx="199">
                  <c:v>9.5429111883581288E-2</c:v>
                </c:pt>
                <c:pt idx="200">
                  <c:v>9.4633926382011527E-2</c:v>
                </c:pt>
                <c:pt idx="201">
                  <c:v>9.3336649962896409E-2</c:v>
                </c:pt>
                <c:pt idx="202">
                  <c:v>9.2176922677896331E-2</c:v>
                </c:pt>
                <c:pt idx="203">
                  <c:v>9.1165906200854588E-2</c:v>
                </c:pt>
                <c:pt idx="204">
                  <c:v>9.0654717233757495E-2</c:v>
                </c:pt>
                <c:pt idx="205">
                  <c:v>8.8222293552596656E-2</c:v>
                </c:pt>
                <c:pt idx="206">
                  <c:v>8.8045599632030347E-2</c:v>
                </c:pt>
                <c:pt idx="207">
                  <c:v>8.7513907160136378E-2</c:v>
                </c:pt>
                <c:pt idx="208">
                  <c:v>8.7336069782856726E-2</c:v>
                </c:pt>
                <c:pt idx="209">
                  <c:v>8.6081457306243836E-2</c:v>
                </c:pt>
                <c:pt idx="210">
                  <c:v>8.4078757511888036E-2</c:v>
                </c:pt>
                <c:pt idx="211">
                  <c:v>8.352669159124862E-2</c:v>
                </c:pt>
                <c:pt idx="212">
                  <c:v>8.1483024268528631E-2</c:v>
                </c:pt>
                <c:pt idx="213">
                  <c:v>8.1295883838621186E-2</c:v>
                </c:pt>
                <c:pt idx="214">
                  <c:v>7.8842574697947115E-2</c:v>
                </c:pt>
                <c:pt idx="215">
                  <c:v>7.8652649345801365E-2</c:v>
                </c:pt>
                <c:pt idx="216">
                  <c:v>7.8272303259009038E-2</c:v>
                </c:pt>
                <c:pt idx="217">
                  <c:v>7.7700273275137025E-2</c:v>
                </c:pt>
                <c:pt idx="218">
                  <c:v>7.7318015718099264E-2</c:v>
                </c:pt>
                <c:pt idx="219">
                  <c:v>7.6360012577337807E-2</c:v>
                </c:pt>
                <c:pt idx="220">
                  <c:v>7.5975794069273073E-2</c:v>
                </c:pt>
                <c:pt idx="221">
                  <c:v>7.4820601979522297E-2</c:v>
                </c:pt>
                <c:pt idx="222">
                  <c:v>7.4627772089741015E-2</c:v>
                </c:pt>
                <c:pt idx="223">
                  <c:v>7.3274533263476299E-2</c:v>
                </c:pt>
                <c:pt idx="224">
                  <c:v>7.308069948503787E-2</c:v>
                </c:pt>
                <c:pt idx="225">
                  <c:v>6.3951548116396195E-2</c:v>
                </c:pt>
                <c:pt idx="226">
                  <c:v>5.5916704600110174E-2</c:v>
                </c:pt>
                <c:pt idx="227">
                  <c:v>5.090995450682672E-2</c:v>
                </c:pt>
                <c:pt idx="228">
                  <c:v>4.945873456484999E-2</c:v>
                </c:pt>
                <c:pt idx="229">
                  <c:v>4.7668178757792549E-2</c:v>
                </c:pt>
                <c:pt idx="230">
                  <c:v>4.7313573760000095E-2</c:v>
                </c:pt>
                <c:pt idx="231">
                  <c:v>4.6256065946370994E-2</c:v>
                </c:pt>
                <c:pt idx="232">
                  <c:v>4.1632592446792308E-2</c:v>
                </c:pt>
                <c:pt idx="233">
                  <c:v>3.7095138969489169E-2</c:v>
                </c:pt>
                <c:pt idx="234">
                  <c:v>3.4328309172029434E-2</c:v>
                </c:pt>
                <c:pt idx="235">
                  <c:v>3.3730222669272024E-2</c:v>
                </c:pt>
                <c:pt idx="236">
                  <c:v>2.9033819464337578E-2</c:v>
                </c:pt>
                <c:pt idx="237">
                  <c:v>2.7696418676934946E-2</c:v>
                </c:pt>
                <c:pt idx="238">
                  <c:v>2.6655430544573505E-2</c:v>
                </c:pt>
                <c:pt idx="239">
                  <c:v>2.526647021040683E-2</c:v>
                </c:pt>
                <c:pt idx="240">
                  <c:v>2.4529401508792258E-2</c:v>
                </c:pt>
                <c:pt idx="241">
                  <c:v>1.9362330868234447E-2</c:v>
                </c:pt>
                <c:pt idx="242">
                  <c:v>1.7093181891047395E-2</c:v>
                </c:pt>
                <c:pt idx="243">
                  <c:v>1.6999049815411546E-2</c:v>
                </c:pt>
                <c:pt idx="244">
                  <c:v>1.2544703532158759E-2</c:v>
                </c:pt>
                <c:pt idx="245">
                  <c:v>1.1188281953005162E-2</c:v>
                </c:pt>
                <c:pt idx="246">
                  <c:v>1.6349966261547033E-3</c:v>
                </c:pt>
                <c:pt idx="247">
                  <c:v>1.3494200990257286E-3</c:v>
                </c:pt>
                <c:pt idx="248">
                  <c:v>7.7348689507337012E-4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6-4D41-9256-2CF3DE21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10416"/>
        <c:axId val="739110736"/>
      </c:scatterChart>
      <c:valAx>
        <c:axId val="739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10736"/>
        <c:crosses val="autoZero"/>
        <c:crossBetween val="midCat"/>
      </c:valAx>
      <c:valAx>
        <c:axId val="739110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91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spPr>
              <a:ln>
                <a:noFill/>
              </a:ln>
            </c:spPr>
            <c:trendlineType val="movingAvg"/>
            <c:period val="2"/>
            <c:dispRSqr val="0"/>
            <c:dispEq val="0"/>
          </c:trendline>
          <c:cat>
            <c:strRef>
              <c:f>'Stock Portfolio'!$U$2:$U$17</c:f>
              <c:strCache>
                <c:ptCount val="16"/>
                <c:pt idx="0">
                  <c:v>-0.075084914</c:v>
                </c:pt>
                <c:pt idx="1">
                  <c:v>-0.06543948</c:v>
                </c:pt>
                <c:pt idx="2">
                  <c:v>-0.055794046</c:v>
                </c:pt>
                <c:pt idx="3">
                  <c:v>-0.046148612</c:v>
                </c:pt>
                <c:pt idx="4">
                  <c:v>-0.036503178</c:v>
                </c:pt>
                <c:pt idx="5">
                  <c:v>-0.026857744</c:v>
                </c:pt>
                <c:pt idx="6">
                  <c:v>-0.01721231</c:v>
                </c:pt>
                <c:pt idx="7">
                  <c:v>-0.007566876</c:v>
                </c:pt>
                <c:pt idx="8">
                  <c:v>0.002078558</c:v>
                </c:pt>
                <c:pt idx="9">
                  <c:v>0.011723992</c:v>
                </c:pt>
                <c:pt idx="10">
                  <c:v>0.021369426</c:v>
                </c:pt>
                <c:pt idx="11">
                  <c:v>0.03101486</c:v>
                </c:pt>
                <c:pt idx="12">
                  <c:v>0.040660294</c:v>
                </c:pt>
                <c:pt idx="13">
                  <c:v>0.050305728</c:v>
                </c:pt>
                <c:pt idx="14">
                  <c:v>0.059951162</c:v>
                </c:pt>
                <c:pt idx="15">
                  <c:v>More</c:v>
                </c:pt>
              </c:strCache>
            </c:strRef>
          </c:cat>
          <c:val>
            <c:numRef>
              <c:f>'Stock Portfolio'!$V$2:$V$17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24</c:v>
                </c:pt>
                <c:pt idx="8">
                  <c:v>72</c:v>
                </c:pt>
                <c:pt idx="9">
                  <c:v>77</c:v>
                </c:pt>
                <c:pt idx="10">
                  <c:v>25</c:v>
                </c:pt>
                <c:pt idx="11">
                  <c:v>13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2-4432-B044-9A6A5B5D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83344"/>
        <c:axId val="616483664"/>
      </c:barChart>
      <c:scatterChart>
        <c:scatterStyle val="smoothMarker"/>
        <c:varyColors val="0"/>
        <c:ser>
          <c:idx val="1"/>
          <c:order val="1"/>
          <c:tx>
            <c:v>normal</c:v>
          </c:tx>
          <c:marker>
            <c:symbol val="none"/>
          </c:marker>
          <c:yVal>
            <c:numRef>
              <c:f>'Stock Portfolio'!$V$2:$V$17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24</c:v>
                </c:pt>
                <c:pt idx="8">
                  <c:v>72</c:v>
                </c:pt>
                <c:pt idx="9">
                  <c:v>77</c:v>
                </c:pt>
                <c:pt idx="10">
                  <c:v>25</c:v>
                </c:pt>
                <c:pt idx="11">
                  <c:v>13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C-4848-B967-F869A9A0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83344"/>
        <c:axId val="616483664"/>
      </c:scatterChart>
      <c:catAx>
        <c:axId val="61648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483664"/>
        <c:crosses val="autoZero"/>
        <c:auto val="1"/>
        <c:lblAlgn val="ctr"/>
        <c:lblOffset val="100"/>
        <c:noMultiLvlLbl val="0"/>
      </c:catAx>
      <c:valAx>
        <c:axId val="61648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483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Dollar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6195852876881"/>
          <c:y val="0.15564100603929362"/>
          <c:w val="0.66669630918776668"/>
          <c:h val="0.48576989526794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'Stock Portfolio'!$U$20:$U$35</c:f>
              <c:strCache>
                <c:ptCount val="16"/>
                <c:pt idx="0">
                  <c:v>-9.724998</c:v>
                </c:pt>
                <c:pt idx="1">
                  <c:v>-8.517664933</c:v>
                </c:pt>
                <c:pt idx="2">
                  <c:v>-7.310331867</c:v>
                </c:pt>
                <c:pt idx="3">
                  <c:v>-6.1029988</c:v>
                </c:pt>
                <c:pt idx="4">
                  <c:v>-4.895665733</c:v>
                </c:pt>
                <c:pt idx="5">
                  <c:v>-3.688332667</c:v>
                </c:pt>
                <c:pt idx="6">
                  <c:v>-2.4809996</c:v>
                </c:pt>
                <c:pt idx="7">
                  <c:v>-1.273666533</c:v>
                </c:pt>
                <c:pt idx="8">
                  <c:v>-0.066333467</c:v>
                </c:pt>
                <c:pt idx="9">
                  <c:v>1.1409996</c:v>
                </c:pt>
                <c:pt idx="10">
                  <c:v>2.348332667</c:v>
                </c:pt>
                <c:pt idx="11">
                  <c:v>3.555665733</c:v>
                </c:pt>
                <c:pt idx="12">
                  <c:v>4.7629988</c:v>
                </c:pt>
                <c:pt idx="13">
                  <c:v>5.970331867</c:v>
                </c:pt>
                <c:pt idx="14">
                  <c:v>7.177664933</c:v>
                </c:pt>
                <c:pt idx="15">
                  <c:v>More</c:v>
                </c:pt>
              </c:strCache>
            </c:strRef>
          </c:cat>
          <c:val>
            <c:numRef>
              <c:f>'Stock Portfolio'!$V$20:$V$35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21</c:v>
                </c:pt>
                <c:pt idx="8">
                  <c:v>57</c:v>
                </c:pt>
                <c:pt idx="9">
                  <c:v>68</c:v>
                </c:pt>
                <c:pt idx="10">
                  <c:v>44</c:v>
                </c:pt>
                <c:pt idx="11">
                  <c:v>14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C-4D6F-85A9-F0ADECC8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70800"/>
        <c:axId val="349678160"/>
      </c:barChart>
      <c:scatterChart>
        <c:scatterStyle val="smoothMarker"/>
        <c:varyColors val="0"/>
        <c:ser>
          <c:idx val="1"/>
          <c:order val="1"/>
          <c:tx>
            <c:v>normal</c:v>
          </c:tx>
          <c:marker>
            <c:symbol val="none"/>
          </c:marker>
          <c:yVal>
            <c:numRef>
              <c:f>'Stock Portfolio'!$V$20:$V$36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21</c:v>
                </c:pt>
                <c:pt idx="8">
                  <c:v>57</c:v>
                </c:pt>
                <c:pt idx="9">
                  <c:v>68</c:v>
                </c:pt>
                <c:pt idx="10">
                  <c:v>44</c:v>
                </c:pt>
                <c:pt idx="11">
                  <c:v>14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7-4646-8AEA-5143227D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70800"/>
        <c:axId val="349678160"/>
      </c:scatterChart>
      <c:catAx>
        <c:axId val="3496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78160"/>
        <c:crosses val="autoZero"/>
        <c:auto val="1"/>
        <c:lblAlgn val="ctr"/>
        <c:lblOffset val="100"/>
        <c:noMultiLvlLbl val="0"/>
      </c:catAx>
      <c:valAx>
        <c:axId val="34967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70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41496456037835E-2"/>
          <c:y val="0.16298820445609438"/>
          <c:w val="0.87671387582375826"/>
          <c:h val="0.683940929402173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'Stock Portfolio'!$J$2:$J$250</c:f>
              <c:numCache>
                <c:formatCode>General</c:formatCode>
                <c:ptCount val="249"/>
                <c:pt idx="0">
                  <c:v>-7.5084914106585091E-2</c:v>
                </c:pt>
                <c:pt idx="1">
                  <c:v>-4.8978250950642184E-2</c:v>
                </c:pt>
                <c:pt idx="2">
                  <c:v>-4.4188471249501787E-2</c:v>
                </c:pt>
                <c:pt idx="3">
                  <c:v>-4.1396009930594779E-2</c:v>
                </c:pt>
                <c:pt idx="4">
                  <c:v>-4.0588009361787379E-2</c:v>
                </c:pt>
                <c:pt idx="5">
                  <c:v>-4.0564640940236922E-2</c:v>
                </c:pt>
                <c:pt idx="6">
                  <c:v>-3.9405896480949637E-2</c:v>
                </c:pt>
                <c:pt idx="7">
                  <c:v>-3.7572056316917492E-2</c:v>
                </c:pt>
                <c:pt idx="8">
                  <c:v>-3.7335761201311032E-2</c:v>
                </c:pt>
                <c:pt idx="9">
                  <c:v>-3.6308763363716454E-2</c:v>
                </c:pt>
                <c:pt idx="10">
                  <c:v>-3.2789374859660436E-2</c:v>
                </c:pt>
                <c:pt idx="11">
                  <c:v>-3.2133652508574057E-2</c:v>
                </c:pt>
                <c:pt idx="12">
                  <c:v>-3.1704711466170182E-2</c:v>
                </c:pt>
                <c:pt idx="13">
                  <c:v>-3.0456293587561308E-2</c:v>
                </c:pt>
                <c:pt idx="14">
                  <c:v>-2.477561628204672E-2</c:v>
                </c:pt>
                <c:pt idx="15">
                  <c:v>-2.4735077377211302E-2</c:v>
                </c:pt>
                <c:pt idx="16">
                  <c:v>-2.358453784709539E-2</c:v>
                </c:pt>
                <c:pt idx="17">
                  <c:v>-2.286636355163316E-2</c:v>
                </c:pt>
                <c:pt idx="18">
                  <c:v>-2.2235606976585678E-2</c:v>
                </c:pt>
                <c:pt idx="19">
                  <c:v>-2.218028191999975E-2</c:v>
                </c:pt>
                <c:pt idx="20">
                  <c:v>-2.1321998414305664E-2</c:v>
                </c:pt>
                <c:pt idx="21">
                  <c:v>-2.0980621680473478E-2</c:v>
                </c:pt>
                <c:pt idx="22">
                  <c:v>-2.026049197943644E-2</c:v>
                </c:pt>
                <c:pt idx="23">
                  <c:v>-2.021925588233308E-2</c:v>
                </c:pt>
                <c:pt idx="24">
                  <c:v>-1.9578507650262492E-2</c:v>
                </c:pt>
                <c:pt idx="25">
                  <c:v>-1.9360491828620961E-2</c:v>
                </c:pt>
                <c:pt idx="26">
                  <c:v>-1.8603852867679429E-2</c:v>
                </c:pt>
                <c:pt idx="27">
                  <c:v>-1.7383640635027509E-2</c:v>
                </c:pt>
                <c:pt idx="28">
                  <c:v>-1.7236912338211011E-2</c:v>
                </c:pt>
                <c:pt idx="29">
                  <c:v>-1.7016130338963011E-2</c:v>
                </c:pt>
                <c:pt idx="30">
                  <c:v>-1.6717485134528275E-2</c:v>
                </c:pt>
                <c:pt idx="31">
                  <c:v>-1.6184951288666653E-2</c:v>
                </c:pt>
                <c:pt idx="32">
                  <c:v>-1.4862018972638589E-2</c:v>
                </c:pt>
                <c:pt idx="33">
                  <c:v>-1.4751599987032099E-2</c:v>
                </c:pt>
                <c:pt idx="34">
                  <c:v>-1.4694087896022338E-2</c:v>
                </c:pt>
                <c:pt idx="35">
                  <c:v>-1.4486041772468643E-2</c:v>
                </c:pt>
                <c:pt idx="36">
                  <c:v>-1.4475194675107583E-2</c:v>
                </c:pt>
                <c:pt idx="37">
                  <c:v>-1.4385224412136707E-2</c:v>
                </c:pt>
                <c:pt idx="38">
                  <c:v>-1.3850107290116489E-2</c:v>
                </c:pt>
                <c:pt idx="39">
                  <c:v>-1.3399736032154575E-2</c:v>
                </c:pt>
                <c:pt idx="40">
                  <c:v>-1.2794213087707538E-2</c:v>
                </c:pt>
                <c:pt idx="41">
                  <c:v>-1.1917335385241793E-2</c:v>
                </c:pt>
                <c:pt idx="42">
                  <c:v>-1.1807049124154782E-2</c:v>
                </c:pt>
                <c:pt idx="43">
                  <c:v>-1.1317190267423749E-2</c:v>
                </c:pt>
                <c:pt idx="44">
                  <c:v>-1.1121781420281425E-2</c:v>
                </c:pt>
                <c:pt idx="45">
                  <c:v>-1.0531778133083954E-2</c:v>
                </c:pt>
                <c:pt idx="46">
                  <c:v>-1.0496150562025006E-2</c:v>
                </c:pt>
                <c:pt idx="47">
                  <c:v>-8.9743977198010264E-3</c:v>
                </c:pt>
                <c:pt idx="48">
                  <c:v>-8.9239954404076935E-3</c:v>
                </c:pt>
                <c:pt idx="49">
                  <c:v>-8.7033921226264375E-3</c:v>
                </c:pt>
                <c:pt idx="50">
                  <c:v>-8.4561885901778995E-3</c:v>
                </c:pt>
                <c:pt idx="51">
                  <c:v>-7.9435697600248444E-3</c:v>
                </c:pt>
                <c:pt idx="52">
                  <c:v>-7.5701400238004368E-3</c:v>
                </c:pt>
                <c:pt idx="53">
                  <c:v>-7.5249215705352158E-3</c:v>
                </c:pt>
                <c:pt idx="54">
                  <c:v>-7.1845010582452552E-3</c:v>
                </c:pt>
                <c:pt idx="55">
                  <c:v>-7.0214650369793971E-3</c:v>
                </c:pt>
                <c:pt idx="56">
                  <c:v>-6.9484723830802973E-3</c:v>
                </c:pt>
                <c:pt idx="57">
                  <c:v>-6.8936672495090905E-3</c:v>
                </c:pt>
                <c:pt idx="58">
                  <c:v>-6.8763311163716574E-3</c:v>
                </c:pt>
                <c:pt idx="59">
                  <c:v>-6.6972714662739885E-3</c:v>
                </c:pt>
                <c:pt idx="60">
                  <c:v>-6.6540042380346682E-3</c:v>
                </c:pt>
                <c:pt idx="61">
                  <c:v>-6.637766232880129E-3</c:v>
                </c:pt>
                <c:pt idx="62">
                  <c:v>-6.4799367070780892E-3</c:v>
                </c:pt>
                <c:pt idx="63">
                  <c:v>-6.384215881942581E-3</c:v>
                </c:pt>
                <c:pt idx="64">
                  <c:v>-6.3412524510869919E-3</c:v>
                </c:pt>
                <c:pt idx="65">
                  <c:v>-6.3214627402971629E-3</c:v>
                </c:pt>
                <c:pt idx="66">
                  <c:v>-6.2183424941841528E-3</c:v>
                </c:pt>
                <c:pt idx="67">
                  <c:v>-6.2118057813699548E-3</c:v>
                </c:pt>
                <c:pt idx="68">
                  <c:v>-6.1379235010576667E-3</c:v>
                </c:pt>
                <c:pt idx="69">
                  <c:v>-5.9545230110202262E-3</c:v>
                </c:pt>
                <c:pt idx="70">
                  <c:v>-5.7961309425471124E-3</c:v>
                </c:pt>
                <c:pt idx="71">
                  <c:v>-5.7648794594691161E-3</c:v>
                </c:pt>
                <c:pt idx="72">
                  <c:v>-5.4626596571028894E-3</c:v>
                </c:pt>
                <c:pt idx="73">
                  <c:v>-5.3504222027612441E-3</c:v>
                </c:pt>
                <c:pt idx="74">
                  <c:v>-5.1877606025387876E-3</c:v>
                </c:pt>
                <c:pt idx="75">
                  <c:v>-5.0710336848589967E-3</c:v>
                </c:pt>
                <c:pt idx="76">
                  <c:v>-5.0359562501078401E-3</c:v>
                </c:pt>
                <c:pt idx="77">
                  <c:v>-4.6140416294507209E-3</c:v>
                </c:pt>
                <c:pt idx="78">
                  <c:v>-4.5580484235612784E-3</c:v>
                </c:pt>
                <c:pt idx="79">
                  <c:v>-4.4312943788588806E-3</c:v>
                </c:pt>
                <c:pt idx="80">
                  <c:v>-4.4157558485485504E-3</c:v>
                </c:pt>
                <c:pt idx="81">
                  <c:v>-4.1635540177468707E-3</c:v>
                </c:pt>
                <c:pt idx="82">
                  <c:v>-4.064201196136305E-3</c:v>
                </c:pt>
                <c:pt idx="83">
                  <c:v>-4.0155935611555817E-3</c:v>
                </c:pt>
                <c:pt idx="84">
                  <c:v>-3.8146468262846575E-3</c:v>
                </c:pt>
                <c:pt idx="85">
                  <c:v>-3.7520396893659263E-3</c:v>
                </c:pt>
                <c:pt idx="86">
                  <c:v>-3.5896284687417317E-3</c:v>
                </c:pt>
                <c:pt idx="87">
                  <c:v>-3.5795895774001214E-3</c:v>
                </c:pt>
                <c:pt idx="88">
                  <c:v>-3.4314397498809005E-3</c:v>
                </c:pt>
                <c:pt idx="89">
                  <c:v>-3.342251865551303E-3</c:v>
                </c:pt>
                <c:pt idx="90">
                  <c:v>-3.1675360347247971E-3</c:v>
                </c:pt>
                <c:pt idx="91">
                  <c:v>-3.0544131813317783E-3</c:v>
                </c:pt>
                <c:pt idx="92">
                  <c:v>-2.8439988582473446E-3</c:v>
                </c:pt>
                <c:pt idx="93">
                  <c:v>-2.79791628317931E-3</c:v>
                </c:pt>
                <c:pt idx="94">
                  <c:v>-2.7590953894009907E-3</c:v>
                </c:pt>
                <c:pt idx="95">
                  <c:v>-2.5833653342642571E-3</c:v>
                </c:pt>
                <c:pt idx="96">
                  <c:v>-1.9983907373280992E-3</c:v>
                </c:pt>
                <c:pt idx="97">
                  <c:v>-1.9511079299312825E-3</c:v>
                </c:pt>
                <c:pt idx="98">
                  <c:v>-1.7657484591278739E-3</c:v>
                </c:pt>
                <c:pt idx="99">
                  <c:v>-1.5520273274515137E-3</c:v>
                </c:pt>
                <c:pt idx="100">
                  <c:v>-1.4429979234856253E-3</c:v>
                </c:pt>
                <c:pt idx="101">
                  <c:v>-1.3153590168859793E-3</c:v>
                </c:pt>
                <c:pt idx="102">
                  <c:v>-1.0412517635022258E-3</c:v>
                </c:pt>
                <c:pt idx="103">
                  <c:v>-9.3187339409249361E-4</c:v>
                </c:pt>
                <c:pt idx="104">
                  <c:v>-7.9940047162961895E-4</c:v>
                </c:pt>
                <c:pt idx="105">
                  <c:v>-6.9879261354765382E-4</c:v>
                </c:pt>
                <c:pt idx="106">
                  <c:v>-4.9860386430424083E-4</c:v>
                </c:pt>
                <c:pt idx="107">
                  <c:v>-4.7064914035951715E-4</c:v>
                </c:pt>
                <c:pt idx="108">
                  <c:v>-3.9056470834520474E-4</c:v>
                </c:pt>
                <c:pt idx="109">
                  <c:v>-3.842327763351725E-4</c:v>
                </c:pt>
                <c:pt idx="110">
                  <c:v>-1.0939812421354021E-4</c:v>
                </c:pt>
                <c:pt idx="111">
                  <c:v>1.0822540261417375E-4</c:v>
                </c:pt>
                <c:pt idx="112">
                  <c:v>1.3679854914479795E-4</c:v>
                </c:pt>
                <c:pt idx="113">
                  <c:v>2.8665711933581375E-4</c:v>
                </c:pt>
                <c:pt idx="114">
                  <c:v>3.2355570767792787E-4</c:v>
                </c:pt>
                <c:pt idx="115">
                  <c:v>3.3616091564395763E-4</c:v>
                </c:pt>
                <c:pt idx="116">
                  <c:v>1.0317336268051633E-3</c:v>
                </c:pt>
                <c:pt idx="117">
                  <c:v>1.2208064374703363E-3</c:v>
                </c:pt>
                <c:pt idx="118">
                  <c:v>1.650857749431911E-3</c:v>
                </c:pt>
                <c:pt idx="119">
                  <c:v>1.6652598098327637E-3</c:v>
                </c:pt>
                <c:pt idx="120">
                  <c:v>1.6756545767434388E-3</c:v>
                </c:pt>
                <c:pt idx="121">
                  <c:v>1.7058745937043229E-3</c:v>
                </c:pt>
                <c:pt idx="122">
                  <c:v>1.7375793818519599E-3</c:v>
                </c:pt>
                <c:pt idx="123">
                  <c:v>1.8735338824278677E-3</c:v>
                </c:pt>
                <c:pt idx="124">
                  <c:v>1.8887272614891712E-3</c:v>
                </c:pt>
                <c:pt idx="125">
                  <c:v>2.1217565143591115E-3</c:v>
                </c:pt>
                <c:pt idx="126">
                  <c:v>2.1801882850147965E-3</c:v>
                </c:pt>
                <c:pt idx="127">
                  <c:v>2.2100660261379591E-3</c:v>
                </c:pt>
                <c:pt idx="128">
                  <c:v>2.2980826852831617E-3</c:v>
                </c:pt>
                <c:pt idx="129">
                  <c:v>2.3734896598832647E-3</c:v>
                </c:pt>
                <c:pt idx="130">
                  <c:v>2.4792282584853915E-3</c:v>
                </c:pt>
                <c:pt idx="131">
                  <c:v>2.5633055992748846E-3</c:v>
                </c:pt>
                <c:pt idx="132">
                  <c:v>2.5717752281763377E-3</c:v>
                </c:pt>
                <c:pt idx="133">
                  <c:v>2.9182639199192852E-3</c:v>
                </c:pt>
                <c:pt idx="134">
                  <c:v>2.9738301911824221E-3</c:v>
                </c:pt>
                <c:pt idx="135">
                  <c:v>3.0438948015379212E-3</c:v>
                </c:pt>
                <c:pt idx="136">
                  <c:v>3.2582641335608333E-3</c:v>
                </c:pt>
                <c:pt idx="137">
                  <c:v>3.2825651660409673E-3</c:v>
                </c:pt>
                <c:pt idx="138">
                  <c:v>3.3849297437708466E-3</c:v>
                </c:pt>
                <c:pt idx="139">
                  <c:v>3.3954583009414203E-3</c:v>
                </c:pt>
                <c:pt idx="140">
                  <c:v>3.3972758553381726E-3</c:v>
                </c:pt>
                <c:pt idx="141">
                  <c:v>3.462957155635204E-3</c:v>
                </c:pt>
                <c:pt idx="142">
                  <c:v>3.5175848823200333E-3</c:v>
                </c:pt>
                <c:pt idx="143">
                  <c:v>3.6050437158518123E-3</c:v>
                </c:pt>
                <c:pt idx="144">
                  <c:v>3.6913742388057533E-3</c:v>
                </c:pt>
                <c:pt idx="145">
                  <c:v>3.7021864427082196E-3</c:v>
                </c:pt>
                <c:pt idx="146">
                  <c:v>4.3058703836645106E-3</c:v>
                </c:pt>
                <c:pt idx="147">
                  <c:v>4.3330706573377264E-3</c:v>
                </c:pt>
                <c:pt idx="148">
                  <c:v>4.4820138837009275E-3</c:v>
                </c:pt>
                <c:pt idx="149">
                  <c:v>4.5498411139767193E-3</c:v>
                </c:pt>
                <c:pt idx="150">
                  <c:v>4.6206712680732656E-3</c:v>
                </c:pt>
                <c:pt idx="151">
                  <c:v>4.674195872555376E-3</c:v>
                </c:pt>
                <c:pt idx="152">
                  <c:v>4.6980449924299431E-3</c:v>
                </c:pt>
                <c:pt idx="153">
                  <c:v>4.8265052513414043E-3</c:v>
                </c:pt>
                <c:pt idx="154">
                  <c:v>4.9313071369955106E-3</c:v>
                </c:pt>
                <c:pt idx="155">
                  <c:v>5.216458929667417E-3</c:v>
                </c:pt>
                <c:pt idx="156">
                  <c:v>5.341062060157371E-3</c:v>
                </c:pt>
                <c:pt idx="157">
                  <c:v>5.5328129015167404E-3</c:v>
                </c:pt>
                <c:pt idx="158">
                  <c:v>5.7040130960649303E-3</c:v>
                </c:pt>
                <c:pt idx="159">
                  <c:v>5.7144819094525146E-3</c:v>
                </c:pt>
                <c:pt idx="160">
                  <c:v>5.9104567869905601E-3</c:v>
                </c:pt>
                <c:pt idx="161">
                  <c:v>6.2812770395267543E-3</c:v>
                </c:pt>
                <c:pt idx="162">
                  <c:v>6.3514150664706615E-3</c:v>
                </c:pt>
                <c:pt idx="163">
                  <c:v>6.3711289709112787E-3</c:v>
                </c:pt>
                <c:pt idx="164">
                  <c:v>6.3767631655136034E-3</c:v>
                </c:pt>
                <c:pt idx="165">
                  <c:v>6.6210995047506814E-3</c:v>
                </c:pt>
                <c:pt idx="166">
                  <c:v>6.8142963760525295E-3</c:v>
                </c:pt>
                <c:pt idx="167">
                  <c:v>7.0329413244755654E-3</c:v>
                </c:pt>
                <c:pt idx="168">
                  <c:v>7.0433149802926649E-3</c:v>
                </c:pt>
                <c:pt idx="169">
                  <c:v>7.1232873641570941E-3</c:v>
                </c:pt>
                <c:pt idx="170">
                  <c:v>7.3883952653820547E-3</c:v>
                </c:pt>
                <c:pt idx="171">
                  <c:v>7.5843645175042397E-3</c:v>
                </c:pt>
                <c:pt idx="172">
                  <c:v>7.7321515073716339E-3</c:v>
                </c:pt>
                <c:pt idx="173">
                  <c:v>7.7393222443320935E-3</c:v>
                </c:pt>
                <c:pt idx="174">
                  <c:v>7.9804117913492081E-3</c:v>
                </c:pt>
                <c:pt idx="175">
                  <c:v>8.1149920891036894E-3</c:v>
                </c:pt>
                <c:pt idx="176">
                  <c:v>8.1352375650868159E-3</c:v>
                </c:pt>
                <c:pt idx="177">
                  <c:v>8.1401405196241412E-3</c:v>
                </c:pt>
                <c:pt idx="178">
                  <c:v>8.158429893326399E-3</c:v>
                </c:pt>
                <c:pt idx="179">
                  <c:v>8.2905816301471758E-3</c:v>
                </c:pt>
                <c:pt idx="180">
                  <c:v>8.4870870960538167E-3</c:v>
                </c:pt>
                <c:pt idx="181">
                  <c:v>8.5456786561679404E-3</c:v>
                </c:pt>
                <c:pt idx="182">
                  <c:v>8.5666223981746177E-3</c:v>
                </c:pt>
                <c:pt idx="183">
                  <c:v>8.626183761076614E-3</c:v>
                </c:pt>
                <c:pt idx="184">
                  <c:v>8.6567727738227646E-3</c:v>
                </c:pt>
                <c:pt idx="185">
                  <c:v>8.6794596219922013E-3</c:v>
                </c:pt>
                <c:pt idx="186">
                  <c:v>8.8432726240230148E-3</c:v>
                </c:pt>
                <c:pt idx="187">
                  <c:v>9.0565218032087873E-3</c:v>
                </c:pt>
                <c:pt idx="188">
                  <c:v>9.1816550507559345E-3</c:v>
                </c:pt>
                <c:pt idx="189">
                  <c:v>9.5979503567946E-3</c:v>
                </c:pt>
                <c:pt idx="190">
                  <c:v>9.6256745890899078E-3</c:v>
                </c:pt>
                <c:pt idx="191">
                  <c:v>9.7335903132544695E-3</c:v>
                </c:pt>
                <c:pt idx="192">
                  <c:v>9.8453159051098468E-3</c:v>
                </c:pt>
                <c:pt idx="193">
                  <c:v>1.0479075155123063E-2</c:v>
                </c:pt>
                <c:pt idx="194">
                  <c:v>1.0482460610746697E-2</c:v>
                </c:pt>
                <c:pt idx="195">
                  <c:v>1.0514667169337523E-2</c:v>
                </c:pt>
                <c:pt idx="196">
                  <c:v>1.0631067291617748E-2</c:v>
                </c:pt>
                <c:pt idx="197">
                  <c:v>1.0665187266025675E-2</c:v>
                </c:pt>
                <c:pt idx="198">
                  <c:v>1.0694713404652305E-2</c:v>
                </c:pt>
                <c:pt idx="199">
                  <c:v>1.1285882040924648E-2</c:v>
                </c:pt>
                <c:pt idx="200">
                  <c:v>1.1363660186307144E-2</c:v>
                </c:pt>
                <c:pt idx="201">
                  <c:v>1.1413554416997387E-2</c:v>
                </c:pt>
                <c:pt idx="202">
                  <c:v>1.1786938578733005E-2</c:v>
                </c:pt>
                <c:pt idx="203">
                  <c:v>1.2030150192780885E-2</c:v>
                </c:pt>
                <c:pt idx="204">
                  <c:v>1.2230339728498699E-2</c:v>
                </c:pt>
                <c:pt idx="205">
                  <c:v>1.2372100491119063E-2</c:v>
                </c:pt>
                <c:pt idx="206">
                  <c:v>1.2428198107291951E-2</c:v>
                </c:pt>
                <c:pt idx="207">
                  <c:v>1.2436306817327733E-2</c:v>
                </c:pt>
                <c:pt idx="208">
                  <c:v>1.2838522642143774E-2</c:v>
                </c:pt>
                <c:pt idx="209">
                  <c:v>1.2939829641015163E-2</c:v>
                </c:pt>
                <c:pt idx="210">
                  <c:v>1.308572690802565E-2</c:v>
                </c:pt>
                <c:pt idx="211">
                  <c:v>1.3477947959142375E-2</c:v>
                </c:pt>
                <c:pt idx="212">
                  <c:v>1.3922033537425344E-2</c:v>
                </c:pt>
                <c:pt idx="213">
                  <c:v>1.4196337232513862E-2</c:v>
                </c:pt>
                <c:pt idx="214">
                  <c:v>1.4240598022657704E-2</c:v>
                </c:pt>
                <c:pt idx="215">
                  <c:v>1.483253298344828E-2</c:v>
                </c:pt>
                <c:pt idx="216">
                  <c:v>1.5274575845022884E-2</c:v>
                </c:pt>
                <c:pt idx="217">
                  <c:v>1.5894293038848265E-2</c:v>
                </c:pt>
                <c:pt idx="218">
                  <c:v>1.592112711650235E-2</c:v>
                </c:pt>
                <c:pt idx="219">
                  <c:v>1.6000584792014168E-2</c:v>
                </c:pt>
                <c:pt idx="220">
                  <c:v>1.6596843610723239E-2</c:v>
                </c:pt>
                <c:pt idx="221">
                  <c:v>1.8491664622720297E-2</c:v>
                </c:pt>
                <c:pt idx="222">
                  <c:v>1.8620314630575053E-2</c:v>
                </c:pt>
                <c:pt idx="223">
                  <c:v>1.9652613926412866E-2</c:v>
                </c:pt>
                <c:pt idx="224">
                  <c:v>2.0358856448598424E-2</c:v>
                </c:pt>
                <c:pt idx="225">
                  <c:v>2.055804584121745E-2</c:v>
                </c:pt>
                <c:pt idx="226">
                  <c:v>2.0809130395351063E-2</c:v>
                </c:pt>
                <c:pt idx="227">
                  <c:v>2.2519922965305115E-2</c:v>
                </c:pt>
                <c:pt idx="228">
                  <c:v>2.2626896639391415E-2</c:v>
                </c:pt>
                <c:pt idx="229">
                  <c:v>2.2642941552981317E-2</c:v>
                </c:pt>
                <c:pt idx="230">
                  <c:v>2.3290838431334688E-2</c:v>
                </c:pt>
                <c:pt idx="231">
                  <c:v>2.3328348170771361E-2</c:v>
                </c:pt>
                <c:pt idx="232">
                  <c:v>2.3717314764533946E-2</c:v>
                </c:pt>
                <c:pt idx="233">
                  <c:v>2.3923852410236111E-2</c:v>
                </c:pt>
                <c:pt idx="234">
                  <c:v>2.5203080301565969E-2</c:v>
                </c:pt>
                <c:pt idx="235">
                  <c:v>2.5702162395397313E-2</c:v>
                </c:pt>
                <c:pt idx="236">
                  <c:v>2.725293479557514E-2</c:v>
                </c:pt>
                <c:pt idx="237">
                  <c:v>2.8555499018856338E-2</c:v>
                </c:pt>
                <c:pt idx="238">
                  <c:v>2.9320407461429471E-2</c:v>
                </c:pt>
                <c:pt idx="239">
                  <c:v>2.9635381715513005E-2</c:v>
                </c:pt>
                <c:pt idx="240">
                  <c:v>3.1503506523115642E-2</c:v>
                </c:pt>
                <c:pt idx="241">
                  <c:v>3.3452094340722334E-2</c:v>
                </c:pt>
                <c:pt idx="242">
                  <c:v>3.3678860573754701E-2</c:v>
                </c:pt>
                <c:pt idx="243">
                  <c:v>3.5335260663022117E-2</c:v>
                </c:pt>
                <c:pt idx="244">
                  <c:v>3.7955777987849618E-2</c:v>
                </c:pt>
                <c:pt idx="245">
                  <c:v>3.8499197859075934E-2</c:v>
                </c:pt>
                <c:pt idx="246">
                  <c:v>4.4242217586358268E-2</c:v>
                </c:pt>
                <c:pt idx="247">
                  <c:v>5.4382452374338711E-2</c:v>
                </c:pt>
                <c:pt idx="248">
                  <c:v>6.9596596367890215E-2</c:v>
                </c:pt>
              </c:numCache>
            </c:numRef>
          </c:xVal>
          <c:yVal>
            <c:numRef>
              <c:f>'Stock Portfolio'!$K$2:$K$250</c:f>
              <c:numCache>
                <c:formatCode>General</c:formatCode>
                <c:ptCount val="249"/>
                <c:pt idx="0">
                  <c:v>1.17751700008511E-3</c:v>
                </c:pt>
                <c:pt idx="1">
                  <c:v>0.33205888686864854</c:v>
                </c:pt>
                <c:pt idx="2">
                  <c:v>0.72465807763241996</c:v>
                </c:pt>
                <c:pt idx="3">
                  <c:v>1.1012749238008945</c:v>
                </c:pt>
                <c:pt idx="4">
                  <c:v>1.2368417212885738</c:v>
                </c:pt>
                <c:pt idx="5">
                  <c:v>1.2409599566005536</c:v>
                </c:pt>
                <c:pt idx="6">
                  <c:v>1.4598830587452387</c:v>
                </c:pt>
                <c:pt idx="7">
                  <c:v>1.8701867559518421</c:v>
                </c:pt>
                <c:pt idx="8">
                  <c:v>1.9292103400510918</c:v>
                </c:pt>
                <c:pt idx="9">
                  <c:v>2.2032340810134525</c:v>
                </c:pt>
                <c:pt idx="10">
                  <c:v>3.378819244000566</c:v>
                </c:pt>
                <c:pt idx="11">
                  <c:v>3.6418182814901292</c:v>
                </c:pt>
                <c:pt idx="12">
                  <c:v>3.8217760194153967</c:v>
                </c:pt>
                <c:pt idx="13">
                  <c:v>4.3819277825944729</c:v>
                </c:pt>
                <c:pt idx="14">
                  <c:v>7.6300598090469238</c:v>
                </c:pt>
                <c:pt idx="15">
                  <c:v>7.6572605540512697</c:v>
                </c:pt>
                <c:pt idx="16">
                  <c:v>8.4510666820840221</c:v>
                </c:pt>
                <c:pt idx="17">
                  <c:v>8.967019037655426</c:v>
                </c:pt>
                <c:pt idx="18">
                  <c:v>9.4322628155321393</c:v>
                </c:pt>
                <c:pt idx="19">
                  <c:v>9.4735851405085025</c:v>
                </c:pt>
                <c:pt idx="20">
                  <c:v>10.124650132648885</c:v>
                </c:pt>
                <c:pt idx="21">
                  <c:v>10.388551722963996</c:v>
                </c:pt>
                <c:pt idx="22">
                  <c:v>10.953604031764124</c:v>
                </c:pt>
                <c:pt idx="23">
                  <c:v>10.986281194547184</c:v>
                </c:pt>
                <c:pt idx="24">
                  <c:v>11.498093177583298</c:v>
                </c:pt>
                <c:pt idx="25">
                  <c:v>11.673857411641018</c:v>
                </c:pt>
                <c:pt idx="26">
                  <c:v>12.289356655142452</c:v>
                </c:pt>
                <c:pt idx="27">
                  <c:v>13.295735525257623</c:v>
                </c:pt>
                <c:pt idx="28">
                  <c:v>13.417540100579334</c:v>
                </c:pt>
                <c:pt idx="29">
                  <c:v>13.601025656942628</c:v>
                </c:pt>
                <c:pt idx="30">
                  <c:v>13.849521528616286</c:v>
                </c:pt>
                <c:pt idx="31">
                  <c:v>14.293056384287549</c:v>
                </c:pt>
                <c:pt idx="32">
                  <c:v>15.392173931321786</c:v>
                </c:pt>
                <c:pt idx="33">
                  <c:v>15.483428496258837</c:v>
                </c:pt>
                <c:pt idx="34">
                  <c:v>15.530914618622207</c:v>
                </c:pt>
                <c:pt idx="35">
                  <c:v>15.702418667314259</c:v>
                </c:pt>
                <c:pt idx="36">
                  <c:v>15.711348089131874</c:v>
                </c:pt>
                <c:pt idx="37">
                  <c:v>15.78536190598289</c:v>
                </c:pt>
                <c:pt idx="38">
                  <c:v>16.223491296126777</c:v>
                </c:pt>
                <c:pt idx="39">
                  <c:v>16.588966764981244</c:v>
                </c:pt>
                <c:pt idx="40">
                  <c:v>17.074555658537058</c:v>
                </c:pt>
                <c:pt idx="41">
                  <c:v>17.763268972416988</c:v>
                </c:pt>
                <c:pt idx="42">
                  <c:v>17.84848837804979</c:v>
                </c:pt>
                <c:pt idx="43">
                  <c:v>18.22275214097678</c:v>
                </c:pt>
                <c:pt idx="44">
                  <c:v>18.36999503437924</c:v>
                </c:pt>
                <c:pt idx="45">
                  <c:v>18.806820943929885</c:v>
                </c:pt>
                <c:pt idx="46">
                  <c:v>18.832806377233528</c:v>
                </c:pt>
                <c:pt idx="47">
                  <c:v>19.8955603486237</c:v>
                </c:pt>
                <c:pt idx="48">
                  <c:v>19.929049513194212</c:v>
                </c:pt>
                <c:pt idx="49">
                  <c:v>20.074225296736543</c:v>
                </c:pt>
                <c:pt idx="50">
                  <c:v>20.234135021104628</c:v>
                </c:pt>
                <c:pt idx="51">
                  <c:v>20.556020016613427</c:v>
                </c:pt>
                <c:pt idx="52">
                  <c:v>20.781884713499771</c:v>
                </c:pt>
                <c:pt idx="53">
                  <c:v>20.808724419108223</c:v>
                </c:pt>
                <c:pt idx="54">
                  <c:v>21.007151569305478</c:v>
                </c:pt>
                <c:pt idx="55">
                  <c:v>21.099871012887977</c:v>
                </c:pt>
                <c:pt idx="56">
                  <c:v>21.140887889107674</c:v>
                </c:pt>
                <c:pt idx="57">
                  <c:v>21.171481779729945</c:v>
                </c:pt>
                <c:pt idx="58">
                  <c:v>21.181122952698853</c:v>
                </c:pt>
                <c:pt idx="59">
                  <c:v>21.279672781160247</c:v>
                </c:pt>
                <c:pt idx="60">
                  <c:v>21.303201913382402</c:v>
                </c:pt>
                <c:pt idx="61">
                  <c:v>21.312003562134702</c:v>
                </c:pt>
                <c:pt idx="62">
                  <c:v>21.396731299522791</c:v>
                </c:pt>
                <c:pt idx="63">
                  <c:v>21.447385180514168</c:v>
                </c:pt>
                <c:pt idx="64">
                  <c:v>21.469939493526876</c:v>
                </c:pt>
                <c:pt idx="65">
                  <c:v>21.480290466509551</c:v>
                </c:pt>
                <c:pt idx="66">
                  <c:v>21.533838333167768</c:v>
                </c:pt>
                <c:pt idx="67">
                  <c:v>21.537210613572913</c:v>
                </c:pt>
                <c:pt idx="68">
                  <c:v>21.575142455505354</c:v>
                </c:pt>
                <c:pt idx="69">
                  <c:v>21.667830999183032</c:v>
                </c:pt>
                <c:pt idx="70">
                  <c:v>21.74617441404142</c:v>
                </c:pt>
                <c:pt idx="71">
                  <c:v>21.761443354361671</c:v>
                </c:pt>
                <c:pt idx="72">
                  <c:v>21.905856599580911</c:v>
                </c:pt>
                <c:pt idx="73">
                  <c:v>21.957973784931141</c:v>
                </c:pt>
                <c:pt idx="74">
                  <c:v>22.032029597360733</c:v>
                </c:pt>
                <c:pt idx="75">
                  <c:v>22.084086624534809</c:v>
                </c:pt>
                <c:pt idx="76">
                  <c:v>22.099551666840018</c:v>
                </c:pt>
                <c:pt idx="77">
                  <c:v>22.279022003956868</c:v>
                </c:pt>
                <c:pt idx="78">
                  <c:v>22.301921913942358</c:v>
                </c:pt>
                <c:pt idx="79">
                  <c:v>22.352957062361455</c:v>
                </c:pt>
                <c:pt idx="80">
                  <c:v>22.359136296709</c:v>
                </c:pt>
                <c:pt idx="81">
                  <c:v>22.457058694308781</c:v>
                </c:pt>
                <c:pt idx="82">
                  <c:v>22.494399617985984</c:v>
                </c:pt>
                <c:pt idx="83">
                  <c:v>22.512412305540526</c:v>
                </c:pt>
                <c:pt idx="84">
                  <c:v>22.585081390504001</c:v>
                </c:pt>
                <c:pt idx="85">
                  <c:v>22.607128025723963</c:v>
                </c:pt>
                <c:pt idx="86">
                  <c:v>22.662994623075328</c:v>
                </c:pt>
                <c:pt idx="87">
                  <c:v>22.666384807414119</c:v>
                </c:pt>
                <c:pt idx="88">
                  <c:v>22.715558400579457</c:v>
                </c:pt>
                <c:pt idx="89">
                  <c:v>22.744384164505338</c:v>
                </c:pt>
                <c:pt idx="90">
                  <c:v>22.799149300614541</c:v>
                </c:pt>
                <c:pt idx="91">
                  <c:v>22.833398474850025</c:v>
                </c:pt>
                <c:pt idx="92">
                  <c:v>22.894557651190638</c:v>
                </c:pt>
                <c:pt idx="93">
                  <c:v>22.907507819646089</c:v>
                </c:pt>
                <c:pt idx="94">
                  <c:v>22.91829296178766</c:v>
                </c:pt>
                <c:pt idx="95">
                  <c:v>22.965686999572888</c:v>
                </c:pt>
                <c:pt idx="96">
                  <c:v>23.106455181379278</c:v>
                </c:pt>
                <c:pt idx="97">
                  <c:v>23.116681354823463</c:v>
                </c:pt>
                <c:pt idx="98">
                  <c:v>23.155095180431786</c:v>
                </c:pt>
                <c:pt idx="99">
                  <c:v>23.196060167327701</c:v>
                </c:pt>
                <c:pt idx="100">
                  <c:v>23.215580039027351</c:v>
                </c:pt>
                <c:pt idx="101">
                  <c:v>23.237244196362141</c:v>
                </c:pt>
                <c:pt idx="102">
                  <c:v>23.279423694862796</c:v>
                </c:pt>
                <c:pt idx="103">
                  <c:v>23.294594220346994</c:v>
                </c:pt>
                <c:pt idx="104">
                  <c:v>23.311695508269075</c:v>
                </c:pt>
                <c:pt idx="105">
                  <c:v>23.323750175180432</c:v>
                </c:pt>
                <c:pt idx="106">
                  <c:v>23.345335134295528</c:v>
                </c:pt>
                <c:pt idx="107">
                  <c:v>23.3480945716626</c:v>
                </c:pt>
                <c:pt idx="108">
                  <c:v>23.355653746300128</c:v>
                </c:pt>
                <c:pt idx="109">
                  <c:v>23.356229523707761</c:v>
                </c:pt>
                <c:pt idx="110">
                  <c:v>23.37812477906111</c:v>
                </c:pt>
                <c:pt idx="111">
                  <c:v>23.391161326943511</c:v>
                </c:pt>
                <c:pt idx="112">
                  <c:v>23.392590260904658</c:v>
                </c:pt>
                <c:pt idx="113">
                  <c:v>23.399009064263272</c:v>
                </c:pt>
                <c:pt idx="114">
                  <c:v>23.400312222663175</c:v>
                </c:pt>
                <c:pt idx="115">
                  <c:v>23.400732286387498</c:v>
                </c:pt>
                <c:pt idx="116">
                  <c:v>23.404071075519177</c:v>
                </c:pt>
                <c:pt idx="117">
                  <c:v>23.398241184187622</c:v>
                </c:pt>
                <c:pt idx="118">
                  <c:v>23.374271335729301</c:v>
                </c:pt>
                <c:pt idx="119">
                  <c:v>23.373211500146635</c:v>
                </c:pt>
                <c:pt idx="120">
                  <c:v>23.372436217965419</c:v>
                </c:pt>
                <c:pt idx="121">
                  <c:v>23.370133063619548</c:v>
                </c:pt>
                <c:pt idx="122">
                  <c:v>23.367638024587791</c:v>
                </c:pt>
                <c:pt idx="123">
                  <c:v>23.356025572253696</c:v>
                </c:pt>
                <c:pt idx="124">
                  <c:v>23.354635881456971</c:v>
                </c:pt>
                <c:pt idx="125">
                  <c:v>23.331008704167978</c:v>
                </c:pt>
                <c:pt idx="126">
                  <c:v>23.324404211115056</c:v>
                </c:pt>
                <c:pt idx="127">
                  <c:v>23.320921962689219</c:v>
                </c:pt>
                <c:pt idx="128">
                  <c:v>23.310250292301966</c:v>
                </c:pt>
                <c:pt idx="129">
                  <c:v>23.300617120435763</c:v>
                </c:pt>
                <c:pt idx="130">
                  <c:v>23.286348053912466</c:v>
                </c:pt>
                <c:pt idx="131">
                  <c:v>23.274368967427876</c:v>
                </c:pt>
                <c:pt idx="132">
                  <c:v>23.273131181251362</c:v>
                </c:pt>
                <c:pt idx="133">
                  <c:v>23.217634578297268</c:v>
                </c:pt>
                <c:pt idx="134">
                  <c:v>23.207854451909732</c:v>
                </c:pt>
                <c:pt idx="135">
                  <c:v>23.195176927841132</c:v>
                </c:pt>
                <c:pt idx="136">
                  <c:v>23.154001586933191</c:v>
                </c:pt>
                <c:pt idx="137">
                  <c:v>23.149107432468849</c:v>
                </c:pt>
                <c:pt idx="138">
                  <c:v>23.127986682235793</c:v>
                </c:pt>
                <c:pt idx="139">
                  <c:v>23.125768117926128</c:v>
                </c:pt>
                <c:pt idx="140">
                  <c:v>23.125384253463029</c:v>
                </c:pt>
                <c:pt idx="141">
                  <c:v>23.111340378079831</c:v>
                </c:pt>
                <c:pt idx="142">
                  <c:v>23.099405138416582</c:v>
                </c:pt>
                <c:pt idx="143">
                  <c:v>23.079816000246069</c:v>
                </c:pt>
                <c:pt idx="144">
                  <c:v>23.059900339522031</c:v>
                </c:pt>
                <c:pt idx="145">
                  <c:v>23.057365588263934</c:v>
                </c:pt>
                <c:pt idx="146">
                  <c:v>22.901654342777146</c:v>
                </c:pt>
                <c:pt idx="147">
                  <c:v>22.893986999061305</c:v>
                </c:pt>
                <c:pt idx="148">
                  <c:v>22.851015705351664</c:v>
                </c:pt>
                <c:pt idx="149">
                  <c:v>22.830895936583524</c:v>
                </c:pt>
                <c:pt idx="150">
                  <c:v>22.809518710458594</c:v>
                </c:pt>
                <c:pt idx="151">
                  <c:v>22.793116602290361</c:v>
                </c:pt>
                <c:pt idx="152">
                  <c:v>22.785739689696477</c:v>
                </c:pt>
                <c:pt idx="153">
                  <c:v>22.745279891769226</c:v>
                </c:pt>
                <c:pt idx="154">
                  <c:v>22.711369044639603</c:v>
                </c:pt>
                <c:pt idx="155">
                  <c:v>22.615028935705382</c:v>
                </c:pt>
                <c:pt idx="156">
                  <c:v>22.571075761826673</c:v>
                </c:pt>
                <c:pt idx="157">
                  <c:v>22.501253752382027</c:v>
                </c:pt>
                <c:pt idx="158">
                  <c:v>22.436697463405881</c:v>
                </c:pt>
                <c:pt idx="159">
                  <c:v>22.43268245308527</c:v>
                </c:pt>
                <c:pt idx="160">
                  <c:v>22.356097503212876</c:v>
                </c:pt>
                <c:pt idx="161">
                  <c:v>22.203865090688392</c:v>
                </c:pt>
                <c:pt idx="162">
                  <c:v>22.174007705406577</c:v>
                </c:pt>
                <c:pt idx="163">
                  <c:v>22.165555248921311</c:v>
                </c:pt>
                <c:pt idx="164">
                  <c:v>22.163134697404182</c:v>
                </c:pt>
                <c:pt idx="165">
                  <c:v>22.056098386862057</c:v>
                </c:pt>
                <c:pt idx="166">
                  <c:v>21.968634100059358</c:v>
                </c:pt>
                <c:pt idx="167">
                  <c:v>21.866677682946658</c:v>
                </c:pt>
                <c:pt idx="168">
                  <c:v>21.861762712519088</c:v>
                </c:pt>
                <c:pt idx="169">
                  <c:v>21.823637970417504</c:v>
                </c:pt>
                <c:pt idx="170">
                  <c:v>21.694313098353266</c:v>
                </c:pt>
                <c:pt idx="171">
                  <c:v>21.595849215732521</c:v>
                </c:pt>
                <c:pt idx="172">
                  <c:v>21.52000805985773</c:v>
                </c:pt>
                <c:pt idx="173">
                  <c:v>21.516293818998591</c:v>
                </c:pt>
                <c:pt idx="174">
                  <c:v>21.389584813968892</c:v>
                </c:pt>
                <c:pt idx="175">
                  <c:v>21.317323269611236</c:v>
                </c:pt>
                <c:pt idx="176">
                  <c:v>21.306358850955331</c:v>
                </c:pt>
                <c:pt idx="177">
                  <c:v>21.303699866280333</c:v>
                </c:pt>
                <c:pt idx="178">
                  <c:v>21.293768499631206</c:v>
                </c:pt>
                <c:pt idx="179">
                  <c:v>21.22141961253902</c:v>
                </c:pt>
                <c:pt idx="180">
                  <c:v>21.1119462924452</c:v>
                </c:pt>
                <c:pt idx="181">
                  <c:v>21.078872011640211</c:v>
                </c:pt>
                <c:pt idx="182">
                  <c:v>21.067001673278437</c:v>
                </c:pt>
                <c:pt idx="183">
                  <c:v>21.033106850699454</c:v>
                </c:pt>
                <c:pt idx="184">
                  <c:v>21.015620885189989</c:v>
                </c:pt>
                <c:pt idx="185">
                  <c:v>21.002617823432473</c:v>
                </c:pt>
                <c:pt idx="186">
                  <c:v>20.907866666592284</c:v>
                </c:pt>
                <c:pt idx="187">
                  <c:v>20.782284635198661</c:v>
                </c:pt>
                <c:pt idx="188">
                  <c:v>20.707436056720798</c:v>
                </c:pt>
                <c:pt idx="189">
                  <c:v>20.452426868118309</c:v>
                </c:pt>
                <c:pt idx="190">
                  <c:v>20.435122843435096</c:v>
                </c:pt>
                <c:pt idx="191">
                  <c:v>20.367393566896855</c:v>
                </c:pt>
                <c:pt idx="192">
                  <c:v>20.296652318202405</c:v>
                </c:pt>
                <c:pt idx="193">
                  <c:v>19.883823044655241</c:v>
                </c:pt>
                <c:pt idx="194">
                  <c:v>19.88156664951876</c:v>
                </c:pt>
                <c:pt idx="195">
                  <c:v>19.860074697229347</c:v>
                </c:pt>
                <c:pt idx="196">
                  <c:v>19.78200355547429</c:v>
                </c:pt>
                <c:pt idx="197">
                  <c:v>19.759002371690698</c:v>
                </c:pt>
                <c:pt idx="198">
                  <c:v>19.739055751347617</c:v>
                </c:pt>
                <c:pt idx="199">
                  <c:v>19.331683756109101</c:v>
                </c:pt>
                <c:pt idx="200">
                  <c:v>19.276990247254126</c:v>
                </c:pt>
                <c:pt idx="201">
                  <c:v>19.241775191171385</c:v>
                </c:pt>
                <c:pt idx="202">
                  <c:v>18.975114089605803</c:v>
                </c:pt>
                <c:pt idx="203">
                  <c:v>18.798556410100375</c:v>
                </c:pt>
                <c:pt idx="204">
                  <c:v>18.651613588608566</c:v>
                </c:pt>
                <c:pt idx="205">
                  <c:v>18.54670615929016</c:v>
                </c:pt>
                <c:pt idx="206">
                  <c:v>18.505001742394345</c:v>
                </c:pt>
                <c:pt idx="207">
                  <c:v>18.498964702061365</c:v>
                </c:pt>
                <c:pt idx="208">
                  <c:v>18.196798441417343</c:v>
                </c:pt>
                <c:pt idx="209">
                  <c:v>18.119881404881831</c:v>
                </c:pt>
                <c:pt idx="210">
                  <c:v>18.008562232094938</c:v>
                </c:pt>
                <c:pt idx="211">
                  <c:v>17.706243739422252</c:v>
                </c:pt>
                <c:pt idx="212">
                  <c:v>17.35896970262062</c:v>
                </c:pt>
                <c:pt idx="213">
                  <c:v>17.142060728160143</c:v>
                </c:pt>
                <c:pt idx="214">
                  <c:v>17.106900624223304</c:v>
                </c:pt>
                <c:pt idx="215">
                  <c:v>16.63276455841795</c:v>
                </c:pt>
                <c:pt idx="216">
                  <c:v>16.274473481460738</c:v>
                </c:pt>
                <c:pt idx="217">
                  <c:v>15.767260215193335</c:v>
                </c:pt>
                <c:pt idx="218">
                  <c:v>15.745188065095899</c:v>
                </c:pt>
                <c:pt idx="219">
                  <c:v>15.679783896220064</c:v>
                </c:pt>
                <c:pt idx="220">
                  <c:v>15.187039187250399</c:v>
                </c:pt>
                <c:pt idx="221">
                  <c:v>13.6106053912692</c:v>
                </c:pt>
                <c:pt idx="222">
                  <c:v>13.503654070184862</c:v>
                </c:pt>
                <c:pt idx="223">
                  <c:v>12.649220245509845</c:v>
                </c:pt>
                <c:pt idx="224">
                  <c:v>12.070483959914423</c:v>
                </c:pt>
                <c:pt idx="225">
                  <c:v>11.90839981240048</c:v>
                </c:pt>
                <c:pt idx="226">
                  <c:v>11.704906841000078</c:v>
                </c:pt>
                <c:pt idx="227">
                  <c:v>10.347989697884246</c:v>
                </c:pt>
                <c:pt idx="228">
                  <c:v>10.265133186237872</c:v>
                </c:pt>
                <c:pt idx="229">
                  <c:v>10.252728103243822</c:v>
                </c:pt>
                <c:pt idx="230">
                  <c:v>9.7569094560282075</c:v>
                </c:pt>
                <c:pt idx="231">
                  <c:v>9.7285193873151883</c:v>
                </c:pt>
                <c:pt idx="232">
                  <c:v>9.4362524950511801</c:v>
                </c:pt>
                <c:pt idx="233">
                  <c:v>9.282681961699895</c:v>
                </c:pt>
                <c:pt idx="234">
                  <c:v>8.3582620819953259</c:v>
                </c:pt>
                <c:pt idx="235">
                  <c:v>8.010849471203823</c:v>
                </c:pt>
                <c:pt idx="236">
                  <c:v>6.9825261926043529</c:v>
                </c:pt>
                <c:pt idx="237">
                  <c:v>6.1818434009768426</c:v>
                </c:pt>
                <c:pt idx="238">
                  <c:v>5.7395041144968761</c:v>
                </c:pt>
                <c:pt idx="239">
                  <c:v>5.5634323448783105</c:v>
                </c:pt>
                <c:pt idx="240">
                  <c:v>4.5923803270422425</c:v>
                </c:pt>
                <c:pt idx="241">
                  <c:v>3.7118047303277564</c:v>
                </c:pt>
                <c:pt idx="242">
                  <c:v>3.6179053589522878</c:v>
                </c:pt>
                <c:pt idx="243">
                  <c:v>2.9842979288992129</c:v>
                </c:pt>
                <c:pt idx="244">
                  <c:v>2.1586398193506215</c:v>
                </c:pt>
                <c:pt idx="245">
                  <c:v>2.0124524831181541</c:v>
                </c:pt>
                <c:pt idx="246">
                  <c:v>0.90133058672340427</c:v>
                </c:pt>
                <c:pt idx="247">
                  <c:v>0.16540440960611696</c:v>
                </c:pt>
                <c:pt idx="248">
                  <c:v>6.6896250065034048E-3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6-4372-A7DF-71F1B52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45776"/>
        <c:axId val="755446096"/>
      </c:scatterChart>
      <c:valAx>
        <c:axId val="7554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6096"/>
        <c:crosses val="autoZero"/>
        <c:crossBetween val="midCat"/>
      </c:valAx>
      <c:valAx>
        <c:axId val="755446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4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'Stock Portfolio'!$M$2:$M$250</c:f>
              <c:numCache>
                <c:formatCode>General</c:formatCode>
                <c:ptCount val="249"/>
                <c:pt idx="0">
                  <c:v>-9.7249979999999852</c:v>
                </c:pt>
                <c:pt idx="1">
                  <c:v>-8.3049970000000144</c:v>
                </c:pt>
                <c:pt idx="2">
                  <c:v>-7.2500024999999937</c:v>
                </c:pt>
                <c:pt idx="3">
                  <c:v>-6.710000000000008</c:v>
                </c:pt>
                <c:pt idx="4">
                  <c:v>-6.5000014999999962</c:v>
                </c:pt>
                <c:pt idx="5">
                  <c:v>-5.8950025000000039</c:v>
                </c:pt>
                <c:pt idx="6">
                  <c:v>-5.8500025000000164</c:v>
                </c:pt>
                <c:pt idx="7">
                  <c:v>-5.66999899999999</c:v>
                </c:pt>
                <c:pt idx="8">
                  <c:v>-5.299997999999988</c:v>
                </c:pt>
                <c:pt idx="9">
                  <c:v>-4.6900030000000186</c:v>
                </c:pt>
                <c:pt idx="10">
                  <c:v>-4.4450004999999919</c:v>
                </c:pt>
                <c:pt idx="11">
                  <c:v>-4.3700039999999944</c:v>
                </c:pt>
                <c:pt idx="12">
                  <c:v>-4.0950009999999963</c:v>
                </c:pt>
                <c:pt idx="13">
                  <c:v>-3.9999969999999934</c:v>
                </c:pt>
                <c:pt idx="14">
                  <c:v>-3.6999964999999975</c:v>
                </c:pt>
                <c:pt idx="15">
                  <c:v>-3.6899990000000003</c:v>
                </c:pt>
                <c:pt idx="16">
                  <c:v>-3.6049964999999986</c:v>
                </c:pt>
                <c:pt idx="17">
                  <c:v>-3.5949955000000102</c:v>
                </c:pt>
                <c:pt idx="18">
                  <c:v>-3.5849989999999821</c:v>
                </c:pt>
                <c:pt idx="19">
                  <c:v>-3.3599999999999852</c:v>
                </c:pt>
                <c:pt idx="20">
                  <c:v>-3.2849989999999991</c:v>
                </c:pt>
                <c:pt idx="21">
                  <c:v>-3.2300009999999872</c:v>
                </c:pt>
                <c:pt idx="22">
                  <c:v>-3.1199984999999799</c:v>
                </c:pt>
                <c:pt idx="23">
                  <c:v>-3.1000020000000177</c:v>
                </c:pt>
                <c:pt idx="24">
                  <c:v>-2.7750020000000006</c:v>
                </c:pt>
                <c:pt idx="25">
                  <c:v>-2.7300040000000081</c:v>
                </c:pt>
                <c:pt idx="26">
                  <c:v>-2.6849964999999827</c:v>
                </c:pt>
                <c:pt idx="27">
                  <c:v>-2.5850055000000225</c:v>
                </c:pt>
                <c:pt idx="28">
                  <c:v>-2.4200000000000159</c:v>
                </c:pt>
                <c:pt idx="29">
                  <c:v>-2.3849999999999909</c:v>
                </c:pt>
                <c:pt idx="30">
                  <c:v>-2.3550030000000106</c:v>
                </c:pt>
                <c:pt idx="31">
                  <c:v>-2.339997000000011</c:v>
                </c:pt>
                <c:pt idx="32">
                  <c:v>-2.2699999999999818</c:v>
                </c:pt>
                <c:pt idx="33">
                  <c:v>-2.2650029999999788</c:v>
                </c:pt>
                <c:pt idx="34">
                  <c:v>-2.265001500000011</c:v>
                </c:pt>
                <c:pt idx="35">
                  <c:v>-2.1800060000000201</c:v>
                </c:pt>
                <c:pt idx="36">
                  <c:v>-2.10999750000002</c:v>
                </c:pt>
                <c:pt idx="37">
                  <c:v>-2.0300014999999973</c:v>
                </c:pt>
                <c:pt idx="38">
                  <c:v>-1.9250030000000038</c:v>
                </c:pt>
                <c:pt idx="39">
                  <c:v>-1.8800049999999828</c:v>
                </c:pt>
                <c:pt idx="40">
                  <c:v>-1.7749960000000158</c:v>
                </c:pt>
                <c:pt idx="41">
                  <c:v>-1.7599944999999764</c:v>
                </c:pt>
                <c:pt idx="42">
                  <c:v>-1.6900019999999927</c:v>
                </c:pt>
                <c:pt idx="43">
                  <c:v>-1.6899960000000078</c:v>
                </c:pt>
                <c:pt idx="44">
                  <c:v>-1.6250034999999912</c:v>
                </c:pt>
                <c:pt idx="45">
                  <c:v>-1.5250015000000019</c:v>
                </c:pt>
                <c:pt idx="46">
                  <c:v>-1.5199964999999906</c:v>
                </c:pt>
                <c:pt idx="47">
                  <c:v>-1.4149974999999984</c:v>
                </c:pt>
                <c:pt idx="48">
                  <c:v>-1.3050005000000056</c:v>
                </c:pt>
                <c:pt idx="49">
                  <c:v>-1.2099959999999896</c:v>
                </c:pt>
                <c:pt idx="50">
                  <c:v>-1.1650015000000167</c:v>
                </c:pt>
                <c:pt idx="51">
                  <c:v>-1.1599994999999979</c:v>
                </c:pt>
                <c:pt idx="52">
                  <c:v>-1.1550049999999885</c:v>
                </c:pt>
                <c:pt idx="53">
                  <c:v>-1.1549995000000024</c:v>
                </c:pt>
                <c:pt idx="54">
                  <c:v>-1.1200019999999995</c:v>
                </c:pt>
                <c:pt idx="55">
                  <c:v>-1.080001999999979</c:v>
                </c:pt>
                <c:pt idx="56">
                  <c:v>-1.0799939999999992</c:v>
                </c:pt>
                <c:pt idx="57">
                  <c:v>-1.0649944999999832</c:v>
                </c:pt>
                <c:pt idx="58">
                  <c:v>-1.0550039999999683</c:v>
                </c:pt>
                <c:pt idx="59">
                  <c:v>-1.0200010000000361</c:v>
                </c:pt>
                <c:pt idx="60">
                  <c:v>-1.0100030000000118</c:v>
                </c:pt>
                <c:pt idx="61">
                  <c:v>-0.96999999999999886</c:v>
                </c:pt>
                <c:pt idx="62">
                  <c:v>-0.94000149999999394</c:v>
                </c:pt>
                <c:pt idx="63">
                  <c:v>-0.93500099999999975</c:v>
                </c:pt>
                <c:pt idx="64">
                  <c:v>-0.93000050000000556</c:v>
                </c:pt>
                <c:pt idx="65">
                  <c:v>-0.91499899999999457</c:v>
                </c:pt>
                <c:pt idx="66">
                  <c:v>-0.90999999999999659</c:v>
                </c:pt>
                <c:pt idx="67">
                  <c:v>-0.90499450000001502</c:v>
                </c:pt>
                <c:pt idx="68">
                  <c:v>-0.900000499999976</c:v>
                </c:pt>
                <c:pt idx="69">
                  <c:v>-0.89999449999999115</c:v>
                </c:pt>
                <c:pt idx="70">
                  <c:v>-0.88499649999999974</c:v>
                </c:pt>
                <c:pt idx="71">
                  <c:v>-0.86500050000000783</c:v>
                </c:pt>
                <c:pt idx="72">
                  <c:v>-0.83999750000000972</c:v>
                </c:pt>
                <c:pt idx="73">
                  <c:v>-0.83499599999998964</c:v>
                </c:pt>
                <c:pt idx="74">
                  <c:v>-0.82999849999998787</c:v>
                </c:pt>
                <c:pt idx="75">
                  <c:v>-0.78499899999999911</c:v>
                </c:pt>
                <c:pt idx="76">
                  <c:v>-0.70500250000000619</c:v>
                </c:pt>
                <c:pt idx="77">
                  <c:v>-0.70499750000001882</c:v>
                </c:pt>
                <c:pt idx="78">
                  <c:v>-0.70000550000000317</c:v>
                </c:pt>
                <c:pt idx="79">
                  <c:v>-0.6900049999999851</c:v>
                </c:pt>
                <c:pt idx="80">
                  <c:v>-0.65500700000001189</c:v>
                </c:pt>
                <c:pt idx="81">
                  <c:v>-0.65000050000000442</c:v>
                </c:pt>
                <c:pt idx="82">
                  <c:v>-0.63500450000000797</c:v>
                </c:pt>
                <c:pt idx="83">
                  <c:v>-0.6249960000000101</c:v>
                </c:pt>
                <c:pt idx="84">
                  <c:v>-0.60500300000001062</c:v>
                </c:pt>
                <c:pt idx="85">
                  <c:v>-0.56499400000001287</c:v>
                </c:pt>
                <c:pt idx="86">
                  <c:v>-0.52500050000000442</c:v>
                </c:pt>
                <c:pt idx="87">
                  <c:v>-0.51500400000000468</c:v>
                </c:pt>
                <c:pt idx="88">
                  <c:v>-0.50500500000001125</c:v>
                </c:pt>
                <c:pt idx="89">
                  <c:v>-0.4799975000000245</c:v>
                </c:pt>
                <c:pt idx="90">
                  <c:v>-0.46999900000000139</c:v>
                </c:pt>
                <c:pt idx="91">
                  <c:v>-0.44000349999998889</c:v>
                </c:pt>
                <c:pt idx="92">
                  <c:v>-0.39500299999997424</c:v>
                </c:pt>
                <c:pt idx="93">
                  <c:v>-0.37999899999999798</c:v>
                </c:pt>
                <c:pt idx="94">
                  <c:v>-0.37000249999999824</c:v>
                </c:pt>
                <c:pt idx="95">
                  <c:v>-0.35499899999999229</c:v>
                </c:pt>
                <c:pt idx="96">
                  <c:v>-0.28500050000002375</c:v>
                </c:pt>
                <c:pt idx="97">
                  <c:v>-0.2800034999999923</c:v>
                </c:pt>
                <c:pt idx="98">
                  <c:v>-0.25000349999999116</c:v>
                </c:pt>
                <c:pt idx="99">
                  <c:v>-0.20499949999998535</c:v>
                </c:pt>
                <c:pt idx="100">
                  <c:v>-0.200002000000012</c:v>
                </c:pt>
                <c:pt idx="101">
                  <c:v>-0.16999700000002349</c:v>
                </c:pt>
                <c:pt idx="102">
                  <c:v>-0.13500350000001049</c:v>
                </c:pt>
                <c:pt idx="103">
                  <c:v>-0.13500049999998964</c:v>
                </c:pt>
                <c:pt idx="104">
                  <c:v>-0.100001000000006</c:v>
                </c:pt>
                <c:pt idx="105">
                  <c:v>-8.9997500000009722E-2</c:v>
                </c:pt>
                <c:pt idx="106">
                  <c:v>-6.4999000000000251E-2</c:v>
                </c:pt>
                <c:pt idx="107">
                  <c:v>-6.4998000000002776E-2</c:v>
                </c:pt>
                <c:pt idx="108">
                  <c:v>-5.5001000000032718E-2</c:v>
                </c:pt>
                <c:pt idx="109">
                  <c:v>-5.000400000000127E-2</c:v>
                </c:pt>
                <c:pt idx="110">
                  <c:v>-1.5004500000003418E-2</c:v>
                </c:pt>
                <c:pt idx="111">
                  <c:v>1.499949999998762E-2</c:v>
                </c:pt>
                <c:pt idx="112">
                  <c:v>2.0002000000005182E-2</c:v>
                </c:pt>
                <c:pt idx="113">
                  <c:v>4.0003000000012889E-2</c:v>
                </c:pt>
                <c:pt idx="114">
                  <c:v>4.4998500000019703E-2</c:v>
                </c:pt>
                <c:pt idx="115">
                  <c:v>5.4997999999983449E-2</c:v>
                </c:pt>
                <c:pt idx="116">
                  <c:v>0.14500499999999761</c:v>
                </c:pt>
                <c:pt idx="117">
                  <c:v>0.17499649999999178</c:v>
                </c:pt>
                <c:pt idx="118">
                  <c:v>0.22999749999999608</c:v>
                </c:pt>
                <c:pt idx="119">
                  <c:v>0.23999950000001036</c:v>
                </c:pt>
                <c:pt idx="120">
                  <c:v>0.240003999999999</c:v>
                </c:pt>
                <c:pt idx="121">
                  <c:v>0.26500200000000973</c:v>
                </c:pt>
                <c:pt idx="122">
                  <c:v>0.27000300000000266</c:v>
                </c:pt>
                <c:pt idx="123">
                  <c:v>0.27499800000001073</c:v>
                </c:pt>
                <c:pt idx="124">
                  <c:v>0.27500100000000316</c:v>
                </c:pt>
                <c:pt idx="125">
                  <c:v>0.30500250000000051</c:v>
                </c:pt>
                <c:pt idx="126">
                  <c:v>0.31500449999998636</c:v>
                </c:pt>
                <c:pt idx="127">
                  <c:v>0.31999400000000833</c:v>
                </c:pt>
                <c:pt idx="128">
                  <c:v>0.33500300000002881</c:v>
                </c:pt>
                <c:pt idx="129">
                  <c:v>0.35500500000000557</c:v>
                </c:pt>
                <c:pt idx="130">
                  <c:v>0.37499950000000126</c:v>
                </c:pt>
                <c:pt idx="131">
                  <c:v>0.3750039999999899</c:v>
                </c:pt>
                <c:pt idx="132">
                  <c:v>0.38000550000000999</c:v>
                </c:pt>
                <c:pt idx="133">
                  <c:v>0.4350029999999947</c:v>
                </c:pt>
                <c:pt idx="134">
                  <c:v>0.4399959999999794</c:v>
                </c:pt>
                <c:pt idx="135">
                  <c:v>0.46999749999997675</c:v>
                </c:pt>
                <c:pt idx="136">
                  <c:v>0.46999900000000139</c:v>
                </c:pt>
                <c:pt idx="137">
                  <c:v>0.47000099999999634</c:v>
                </c:pt>
                <c:pt idx="138">
                  <c:v>0.48000049999998851</c:v>
                </c:pt>
                <c:pt idx="139">
                  <c:v>0.48499899999998775</c:v>
                </c:pt>
                <c:pt idx="140">
                  <c:v>0.53500300000001744</c:v>
                </c:pt>
                <c:pt idx="141">
                  <c:v>0.53999949999996488</c:v>
                </c:pt>
                <c:pt idx="142">
                  <c:v>0.5449945000000298</c:v>
                </c:pt>
                <c:pt idx="143">
                  <c:v>0.54500500000000329</c:v>
                </c:pt>
                <c:pt idx="144">
                  <c:v>0.58500100000000543</c:v>
                </c:pt>
                <c:pt idx="145">
                  <c:v>0.59000449999999205</c:v>
                </c:pt>
                <c:pt idx="146">
                  <c:v>0.60000149999999053</c:v>
                </c:pt>
                <c:pt idx="147">
                  <c:v>0.62000100000000202</c:v>
                </c:pt>
                <c:pt idx="148">
                  <c:v>0.64499950000001149</c:v>
                </c:pt>
                <c:pt idx="149">
                  <c:v>0.65500150000002577</c:v>
                </c:pt>
                <c:pt idx="150">
                  <c:v>0.71499849999997878</c:v>
                </c:pt>
                <c:pt idx="151">
                  <c:v>0.71499999999997499</c:v>
                </c:pt>
                <c:pt idx="152">
                  <c:v>0.75000249999999369</c:v>
                </c:pt>
                <c:pt idx="153">
                  <c:v>0.75499949999999671</c:v>
                </c:pt>
                <c:pt idx="154">
                  <c:v>0.77000149999997802</c:v>
                </c:pt>
                <c:pt idx="155">
                  <c:v>0.78000199999999609</c:v>
                </c:pt>
                <c:pt idx="156">
                  <c:v>0.78499550000000795</c:v>
                </c:pt>
                <c:pt idx="157">
                  <c:v>0.78999650000000088</c:v>
                </c:pt>
                <c:pt idx="158">
                  <c:v>0.82499749999999494</c:v>
                </c:pt>
                <c:pt idx="159">
                  <c:v>0.82999950000001377</c:v>
                </c:pt>
                <c:pt idx="160">
                  <c:v>0.84000150000002805</c:v>
                </c:pt>
                <c:pt idx="161">
                  <c:v>0.90500249999999482</c:v>
                </c:pt>
                <c:pt idx="162">
                  <c:v>0.90999899999999911</c:v>
                </c:pt>
                <c:pt idx="163">
                  <c:v>0.93499950000003196</c:v>
                </c:pt>
                <c:pt idx="164">
                  <c:v>0.93999750000000404</c:v>
                </c:pt>
                <c:pt idx="165">
                  <c:v>0.99000150000000531</c:v>
                </c:pt>
                <c:pt idx="166">
                  <c:v>0.99999800000000505</c:v>
                </c:pt>
                <c:pt idx="167">
                  <c:v>1.0549944999999923</c:v>
                </c:pt>
                <c:pt idx="168">
                  <c:v>1.0900054999999895</c:v>
                </c:pt>
                <c:pt idx="169">
                  <c:v>1.0949980000000039</c:v>
                </c:pt>
                <c:pt idx="170">
                  <c:v>1.1049989999999923</c:v>
                </c:pt>
                <c:pt idx="171">
                  <c:v>1.1099954999999966</c:v>
                </c:pt>
                <c:pt idx="172">
                  <c:v>1.1150025000000028</c:v>
                </c:pt>
                <c:pt idx="173">
                  <c:v>1.1199974999999824</c:v>
                </c:pt>
                <c:pt idx="174">
                  <c:v>1.1549979999999778</c:v>
                </c:pt>
                <c:pt idx="175">
                  <c:v>1.1600035000000162</c:v>
                </c:pt>
                <c:pt idx="176">
                  <c:v>1.1799985000000106</c:v>
                </c:pt>
                <c:pt idx="177">
                  <c:v>1.1950009999999907</c:v>
                </c:pt>
                <c:pt idx="178">
                  <c:v>1.1950039999999831</c:v>
                </c:pt>
                <c:pt idx="179">
                  <c:v>1.2099975000000143</c:v>
                </c:pt>
                <c:pt idx="180">
                  <c:v>1.2149980000000085</c:v>
                </c:pt>
                <c:pt idx="181">
                  <c:v>1.2199990000000014</c:v>
                </c:pt>
                <c:pt idx="182">
                  <c:v>1.234998499999989</c:v>
                </c:pt>
                <c:pt idx="183">
                  <c:v>1.2349999999999852</c:v>
                </c:pt>
                <c:pt idx="184">
                  <c:v>1.2600035000000105</c:v>
                </c:pt>
                <c:pt idx="185">
                  <c:v>1.2750029999999981</c:v>
                </c:pt>
                <c:pt idx="186">
                  <c:v>1.2800034999999923</c:v>
                </c:pt>
                <c:pt idx="187">
                  <c:v>1.3450044999999875</c:v>
                </c:pt>
                <c:pt idx="188">
                  <c:v>1.3799950000000081</c:v>
                </c:pt>
                <c:pt idx="189">
                  <c:v>1.4000049999999931</c:v>
                </c:pt>
                <c:pt idx="190">
                  <c:v>1.405003999999991</c:v>
                </c:pt>
                <c:pt idx="191">
                  <c:v>1.4500029999999811</c:v>
                </c:pt>
                <c:pt idx="192">
                  <c:v>1.4749975000000006</c:v>
                </c:pt>
                <c:pt idx="193">
                  <c:v>1.4899989999999832</c:v>
                </c:pt>
                <c:pt idx="194">
                  <c:v>1.4900030000000015</c:v>
                </c:pt>
                <c:pt idx="195">
                  <c:v>1.530001000000027</c:v>
                </c:pt>
                <c:pt idx="196">
                  <c:v>1.5500030000000038</c:v>
                </c:pt>
                <c:pt idx="197">
                  <c:v>1.564997500000004</c:v>
                </c:pt>
                <c:pt idx="198">
                  <c:v>1.5900014999999996</c:v>
                </c:pt>
                <c:pt idx="199">
                  <c:v>1.6050025000000119</c:v>
                </c:pt>
                <c:pt idx="200">
                  <c:v>1.6500005000000044</c:v>
                </c:pt>
                <c:pt idx="201">
                  <c:v>1.7099984999999833</c:v>
                </c:pt>
                <c:pt idx="202">
                  <c:v>1.7249970000000303</c:v>
                </c:pt>
                <c:pt idx="203">
                  <c:v>1.7349959999999953</c:v>
                </c:pt>
                <c:pt idx="204">
                  <c:v>1.7350014999999814</c:v>
                </c:pt>
                <c:pt idx="205">
                  <c:v>1.7650020000000097</c:v>
                </c:pt>
                <c:pt idx="206">
                  <c:v>1.7699944999999957</c:v>
                </c:pt>
                <c:pt idx="207">
                  <c:v>1.7800035000000065</c:v>
                </c:pt>
                <c:pt idx="208">
                  <c:v>1.7800045000000182</c:v>
                </c:pt>
                <c:pt idx="209">
                  <c:v>1.8249959999999987</c:v>
                </c:pt>
                <c:pt idx="210">
                  <c:v>1.854999499999991</c:v>
                </c:pt>
                <c:pt idx="211">
                  <c:v>1.9400005000000249</c:v>
                </c:pt>
                <c:pt idx="212">
                  <c:v>1.9850035000000048</c:v>
                </c:pt>
                <c:pt idx="213">
                  <c:v>2.0149989999999889</c:v>
                </c:pt>
                <c:pt idx="214">
                  <c:v>2.0999975000000006</c:v>
                </c:pt>
                <c:pt idx="215">
                  <c:v>2.1599989999999991</c:v>
                </c:pt>
                <c:pt idx="216">
                  <c:v>2.2049964999999929</c:v>
                </c:pt>
                <c:pt idx="217">
                  <c:v>2.2549955000000068</c:v>
                </c:pt>
                <c:pt idx="218">
                  <c:v>2.4799995000000195</c:v>
                </c:pt>
                <c:pt idx="219">
                  <c:v>2.4950035000000241</c:v>
                </c:pt>
                <c:pt idx="220">
                  <c:v>2.5199995000000115</c:v>
                </c:pt>
                <c:pt idx="221">
                  <c:v>2.6549985000000049</c:v>
                </c:pt>
                <c:pt idx="222">
                  <c:v>2.6600050000000124</c:v>
                </c:pt>
                <c:pt idx="223">
                  <c:v>2.6600055000000111</c:v>
                </c:pt>
                <c:pt idx="224">
                  <c:v>2.6799970000000144</c:v>
                </c:pt>
                <c:pt idx="225">
                  <c:v>2.8650009999999781</c:v>
                </c:pt>
                <c:pt idx="226">
                  <c:v>2.9200010000000134</c:v>
                </c:pt>
                <c:pt idx="227">
                  <c:v>2.9900005000000078</c:v>
                </c:pt>
                <c:pt idx="228">
                  <c:v>3.0149990000000173</c:v>
                </c:pt>
                <c:pt idx="229">
                  <c:v>3.0150035000000059</c:v>
                </c:pt>
                <c:pt idx="230">
                  <c:v>3.2699984999999856</c:v>
                </c:pt>
                <c:pt idx="231">
                  <c:v>3.4600005000000067</c:v>
                </c:pt>
                <c:pt idx="232">
                  <c:v>3.5899995000000047</c:v>
                </c:pt>
                <c:pt idx="233">
                  <c:v>3.6900019999999927</c:v>
                </c:pt>
                <c:pt idx="234">
                  <c:v>3.7200024999999926</c:v>
                </c:pt>
                <c:pt idx="235">
                  <c:v>3.8449980000000039</c:v>
                </c:pt>
                <c:pt idx="236">
                  <c:v>4.015001500000011</c:v>
                </c:pt>
                <c:pt idx="237">
                  <c:v>4.0949964999999793</c:v>
                </c:pt>
                <c:pt idx="238">
                  <c:v>4.1549949999999853</c:v>
                </c:pt>
                <c:pt idx="239">
                  <c:v>4.3199989999999957</c:v>
                </c:pt>
                <c:pt idx="240">
                  <c:v>4.8149960000000078</c:v>
                </c:pt>
                <c:pt idx="241">
                  <c:v>5.2099964999999884</c:v>
                </c:pt>
                <c:pt idx="242">
                  <c:v>5.299996500000006</c:v>
                </c:pt>
                <c:pt idx="243">
                  <c:v>5.3399985000000072</c:v>
                </c:pt>
                <c:pt idx="244">
                  <c:v>5.3450035000000184</c:v>
                </c:pt>
                <c:pt idx="245">
                  <c:v>5.6600019999999915</c:v>
                </c:pt>
                <c:pt idx="246">
                  <c:v>5.7050034999999752</c:v>
                </c:pt>
                <c:pt idx="247">
                  <c:v>7.0050034999999866</c:v>
                </c:pt>
                <c:pt idx="248">
                  <c:v>8.3849980000000102</c:v>
                </c:pt>
              </c:numCache>
            </c:numRef>
          </c:xVal>
          <c:yVal>
            <c:numRef>
              <c:f>'Stock Portfolio'!$N$2:$N$250</c:f>
              <c:numCache>
                <c:formatCode>General</c:formatCode>
                <c:ptCount val="249"/>
                <c:pt idx="0">
                  <c:v>5.0790241325698913E-5</c:v>
                </c:pt>
                <c:pt idx="1">
                  <c:v>4.4452367590791595E-4</c:v>
                </c:pt>
                <c:pt idx="2">
                  <c:v>1.7891252391709573E-3</c:v>
                </c:pt>
                <c:pt idx="3">
                  <c:v>3.394522752871641E-3</c:v>
                </c:pt>
                <c:pt idx="4">
                  <c:v>4.2973406279754192E-3</c:v>
                </c:pt>
                <c:pt idx="5">
                  <c:v>8.1338109376950865E-3</c:v>
                </c:pt>
                <c:pt idx="6">
                  <c:v>8.5082054589432025E-3</c:v>
                </c:pt>
                <c:pt idx="7">
                  <c:v>1.0151690817859058E-2</c:v>
                </c:pt>
                <c:pt idx="8">
                  <c:v>1.4347557712906836E-2</c:v>
                </c:pt>
                <c:pt idx="9">
                  <c:v>2.4136371091540404E-2</c:v>
                </c:pt>
                <c:pt idx="10">
                  <c:v>2.9225638744663447E-2</c:v>
                </c:pt>
                <c:pt idx="11">
                  <c:v>3.0926010771092433E-2</c:v>
                </c:pt>
                <c:pt idx="12">
                  <c:v>3.7746153193612228E-2</c:v>
                </c:pt>
                <c:pt idx="13">
                  <c:v>4.0317226896326698E-2</c:v>
                </c:pt>
                <c:pt idx="14">
                  <c:v>4.9151740501835621E-2</c:v>
                </c:pt>
                <c:pt idx="15">
                  <c:v>4.9464481008992096E-2</c:v>
                </c:pt>
                <c:pt idx="16">
                  <c:v>5.2169815214184311E-2</c:v>
                </c:pt>
                <c:pt idx="17">
                  <c:v>5.2493500674224071E-2</c:v>
                </c:pt>
                <c:pt idx="18">
                  <c:v>5.2818160995436611E-2</c:v>
                </c:pt>
                <c:pt idx="19">
                  <c:v>6.0412313958473525E-2</c:v>
                </c:pt>
                <c:pt idx="20">
                  <c:v>6.3059837915970196E-2</c:v>
                </c:pt>
                <c:pt idx="21">
                  <c:v>6.5035662831257016E-2</c:v>
                </c:pt>
                <c:pt idx="22">
                  <c:v>6.9069899940255711E-2</c:v>
                </c:pt>
                <c:pt idx="23">
                  <c:v>6.9814452493263512E-2</c:v>
                </c:pt>
                <c:pt idx="24">
                  <c:v>8.2326340008374049E-2</c:v>
                </c:pt>
                <c:pt idx="25">
                  <c:v>8.4109350364275901E-2</c:v>
                </c:pt>
                <c:pt idx="26">
                  <c:v>8.5902146535265719E-2</c:v>
                </c:pt>
                <c:pt idx="27">
                  <c:v>8.9913550142133356E-2</c:v>
                </c:pt>
                <c:pt idx="28">
                  <c:v>9.659169577532116E-2</c:v>
                </c:pt>
                <c:pt idx="29">
                  <c:v>9.8013166185790784E-2</c:v>
                </c:pt>
                <c:pt idx="30">
                  <c:v>9.9231839156274732E-2</c:v>
                </c:pt>
                <c:pt idx="31">
                  <c:v>9.9841494047156767E-2</c:v>
                </c:pt>
                <c:pt idx="32">
                  <c:v>0.10268384347981294</c:v>
                </c:pt>
                <c:pt idx="33">
                  <c:v>0.10288658597446403</c:v>
                </c:pt>
                <c:pt idx="34">
                  <c:v>0.10288664682902393</c:v>
                </c:pt>
                <c:pt idx="35">
                  <c:v>0.10632881687665996</c:v>
                </c:pt>
                <c:pt idx="36">
                  <c:v>0.10915087938795039</c:v>
                </c:pt>
                <c:pt idx="37">
                  <c:v>0.11235410238423493</c:v>
                </c:pt>
                <c:pt idx="38">
                  <c:v>0.11651143227927413</c:v>
                </c:pt>
                <c:pt idx="39">
                  <c:v>0.11827281575081763</c:v>
                </c:pt>
                <c:pt idx="40">
                  <c:v>0.12232564489539725</c:v>
                </c:pt>
                <c:pt idx="41">
                  <c:v>0.12289728013447301</c:v>
                </c:pt>
                <c:pt idx="42">
                  <c:v>0.12553715536558055</c:v>
                </c:pt>
                <c:pt idx="43">
                  <c:v>0.1255373796519629</c:v>
                </c:pt>
                <c:pt idx="44">
                  <c:v>0.12794514775583649</c:v>
                </c:pt>
                <c:pt idx="45">
                  <c:v>0.13155805146188204</c:v>
                </c:pt>
                <c:pt idx="46">
                  <c:v>0.13173571823648042</c:v>
                </c:pt>
                <c:pt idx="47">
                  <c:v>0.13538742839821244</c:v>
                </c:pt>
                <c:pt idx="48">
                  <c:v>0.13904524354448214</c:v>
                </c:pt>
                <c:pt idx="49">
                  <c:v>0.14205148898033612</c:v>
                </c:pt>
                <c:pt idx="50">
                  <c:v>0.14342198761372543</c:v>
                </c:pt>
                <c:pt idx="51">
                  <c:v>0.14357214477642102</c:v>
                </c:pt>
                <c:pt idx="52">
                  <c:v>0.1437216312314529</c:v>
                </c:pt>
                <c:pt idx="53">
                  <c:v>0.14372179560158405</c:v>
                </c:pt>
                <c:pt idx="54">
                  <c:v>0.144756640214184</c:v>
                </c:pt>
                <c:pt idx="55">
                  <c:v>0.14591177989526774</c:v>
                </c:pt>
                <c:pt idx="56">
                  <c:v>0.14591200792204573</c:v>
                </c:pt>
                <c:pt idx="57">
                  <c:v>0.14633740565472067</c:v>
                </c:pt>
                <c:pt idx="58">
                  <c:v>0.14661835894607703</c:v>
                </c:pt>
                <c:pt idx="59">
                  <c:v>0.1475874623876523</c:v>
                </c:pt>
                <c:pt idx="60">
                  <c:v>0.14785985917951022</c:v>
                </c:pt>
                <c:pt idx="61">
                  <c:v>0.14892977479071395</c:v>
                </c:pt>
                <c:pt idx="62">
                  <c:v>0.14971079221226719</c:v>
                </c:pt>
                <c:pt idx="63">
                  <c:v>0.1498391774352871</c:v>
                </c:pt>
                <c:pt idx="64">
                  <c:v>0.14996704312212306</c:v>
                </c:pt>
                <c:pt idx="65">
                  <c:v>0.15034750781708509</c:v>
                </c:pt>
                <c:pt idx="66">
                  <c:v>0.15047324258823255</c:v>
                </c:pt>
                <c:pt idx="67">
                  <c:v>0.15059861306485442</c:v>
                </c:pt>
                <c:pt idx="68">
                  <c:v>0.1507231677111692</c:v>
                </c:pt>
                <c:pt idx="69">
                  <c:v>0.15072331703865036</c:v>
                </c:pt>
                <c:pt idx="70">
                  <c:v>0.1510941942603321</c:v>
                </c:pt>
                <c:pt idx="71">
                  <c:v>0.15158117918898056</c:v>
                </c:pt>
                <c:pt idx="72">
                  <c:v>0.15217793930791912</c:v>
                </c:pt>
                <c:pt idx="73">
                  <c:v>0.15229567578404229</c:v>
                </c:pt>
                <c:pt idx="74">
                  <c:v>0.15241276968979847</c:v>
                </c:pt>
                <c:pt idx="75">
                  <c:v>0.15344220880317971</c:v>
                </c:pt>
                <c:pt idx="76">
                  <c:v>0.15515915538662473</c:v>
                </c:pt>
                <c:pt idx="77">
                  <c:v>0.15515925808817899</c:v>
                </c:pt>
                <c:pt idx="78">
                  <c:v>0.15526150409356224</c:v>
                </c:pt>
                <c:pt idx="79">
                  <c:v>0.15546457991104659</c:v>
                </c:pt>
                <c:pt idx="80">
                  <c:v>0.15615671534476086</c:v>
                </c:pt>
                <c:pt idx="81">
                  <c:v>0.15625335033728102</c:v>
                </c:pt>
                <c:pt idx="82">
                  <c:v>0.15653921763698081</c:v>
                </c:pt>
                <c:pt idx="83">
                  <c:v>0.15672700682153703</c:v>
                </c:pt>
                <c:pt idx="84">
                  <c:v>0.15709489868895002</c:v>
                </c:pt>
                <c:pt idx="85">
                  <c:v>0.15780189452908094</c:v>
                </c:pt>
                <c:pt idx="86">
                  <c:v>0.15846922377818401</c:v>
                </c:pt>
                <c:pt idx="87">
                  <c:v>0.15862981001651122</c:v>
                </c:pt>
                <c:pt idx="88">
                  <c:v>0.1587879339194084</c:v>
                </c:pt>
                <c:pt idx="89">
                  <c:v>0.15917239353710891</c:v>
                </c:pt>
                <c:pt idx="90">
                  <c:v>0.1593216869812657</c:v>
                </c:pt>
                <c:pt idx="91">
                  <c:v>0.15975431786980282</c:v>
                </c:pt>
                <c:pt idx="92">
                  <c:v>0.16036013209193248</c:v>
                </c:pt>
                <c:pt idx="93">
                  <c:v>0.1605504966511884</c:v>
                </c:pt>
                <c:pt idx="94">
                  <c:v>0.16067408236329284</c:v>
                </c:pt>
                <c:pt idx="95">
                  <c:v>0.16085468234205397</c:v>
                </c:pt>
                <c:pt idx="96">
                  <c:v>0.16161920203725175</c:v>
                </c:pt>
                <c:pt idx="97">
                  <c:v>0.16166883132750814</c:v>
                </c:pt>
                <c:pt idx="98">
                  <c:v>0.16195283081284981</c:v>
                </c:pt>
                <c:pt idx="99">
                  <c:v>0.16233379500719405</c:v>
                </c:pt>
                <c:pt idx="100">
                  <c:v>0.16237274834201965</c:v>
                </c:pt>
                <c:pt idx="101">
                  <c:v>0.16259248424130845</c:v>
                </c:pt>
                <c:pt idx="102">
                  <c:v>0.16281803467622777</c:v>
                </c:pt>
                <c:pt idx="103">
                  <c:v>0.16281805259101848</c:v>
                </c:pt>
                <c:pt idx="104">
                  <c:v>0.1630104235766226</c:v>
                </c:pt>
                <c:pt idx="105">
                  <c:v>0.16305928564360286</c:v>
                </c:pt>
                <c:pt idx="106">
                  <c:v>0.16316946818945044</c:v>
                </c:pt>
                <c:pt idx="107">
                  <c:v>0.16316947225604977</c:v>
                </c:pt>
                <c:pt idx="108">
                  <c:v>0.16320876161427481</c:v>
                </c:pt>
                <c:pt idx="109">
                  <c:v>0.16322737721610792</c:v>
                </c:pt>
                <c:pt idx="110">
                  <c:v>0.16333862536756039</c:v>
                </c:pt>
                <c:pt idx="111">
                  <c:v>0.16340729714436916</c:v>
                </c:pt>
                <c:pt idx="112">
                  <c:v>0.16341634691473297</c:v>
                </c:pt>
                <c:pt idx="113">
                  <c:v>0.16344567242875932</c:v>
                </c:pt>
                <c:pt idx="114">
                  <c:v>0.16345128416828289</c:v>
                </c:pt>
                <c:pt idx="115">
                  <c:v>0.16346046011065427</c:v>
                </c:pt>
                <c:pt idx="116">
                  <c:v>0.16341953754256155</c:v>
                </c:pt>
                <c:pt idx="117">
                  <c:v>0.16335653988019511</c:v>
                </c:pt>
                <c:pt idx="118">
                  <c:v>0.16317702087582392</c:v>
                </c:pt>
                <c:pt idx="119">
                  <c:v>0.16313549172019942</c:v>
                </c:pt>
                <c:pt idx="120">
                  <c:v>0.16313547242149035</c:v>
                </c:pt>
                <c:pt idx="121">
                  <c:v>0.16301974706750222</c:v>
                </c:pt>
                <c:pt idx="122">
                  <c:v>0.16299455244382527</c:v>
                </c:pt>
                <c:pt idx="123">
                  <c:v>0.16296870880794564</c:v>
                </c:pt>
                <c:pt idx="124">
                  <c:v>0.16296869308233111</c:v>
                </c:pt>
                <c:pt idx="125">
                  <c:v>0.16279920133358683</c:v>
                </c:pt>
                <c:pt idx="126">
                  <c:v>0.16273726824739465</c:v>
                </c:pt>
                <c:pt idx="127">
                  <c:v>0.16270535998380603</c:v>
                </c:pt>
                <c:pt idx="128">
                  <c:v>0.16260531635880954</c:v>
                </c:pt>
                <c:pt idx="129">
                  <c:v>0.16246253547641457</c:v>
                </c:pt>
                <c:pt idx="130">
                  <c:v>0.16230903600450103</c:v>
                </c:pt>
                <c:pt idx="131">
                  <c:v>0.16230900024764613</c:v>
                </c:pt>
                <c:pt idx="132">
                  <c:v>0.16226892227539683</c:v>
                </c:pt>
                <c:pt idx="133">
                  <c:v>0.16178404434480248</c:v>
                </c:pt>
                <c:pt idx="134">
                  <c:v>0.16173602889479302</c:v>
                </c:pt>
                <c:pt idx="135">
                  <c:v>0.16143358827733384</c:v>
                </c:pt>
                <c:pt idx="136">
                  <c:v>0.16143357256027069</c:v>
                </c:pt>
                <c:pt idx="137">
                  <c:v>0.16143355160409442</c:v>
                </c:pt>
                <c:pt idx="138">
                  <c:v>0.16132745543491772</c:v>
                </c:pt>
                <c:pt idx="139">
                  <c:v>0.16127343174228861</c:v>
                </c:pt>
                <c:pt idx="140">
                  <c:v>0.16069687520611411</c:v>
                </c:pt>
                <c:pt idx="141">
                  <c:v>0.16063567184020219</c:v>
                </c:pt>
                <c:pt idx="142">
                  <c:v>0.16057383736294556</c:v>
                </c:pt>
                <c:pt idx="143">
                  <c:v>0.16057370669712537</c:v>
                </c:pt>
                <c:pt idx="144">
                  <c:v>0.1600552506353442</c:v>
                </c:pt>
                <c:pt idx="145">
                  <c:v>0.15998748552561867</c:v>
                </c:pt>
                <c:pt idx="146">
                  <c:v>0.15985016420658604</c:v>
                </c:pt>
                <c:pt idx="147">
                  <c:v>0.15956776293603608</c:v>
                </c:pt>
                <c:pt idx="148">
                  <c:v>0.15920044005479317</c:v>
                </c:pt>
                <c:pt idx="149">
                  <c:v>0.15904903517254146</c:v>
                </c:pt>
                <c:pt idx="150">
                  <c:v>0.15808810229539011</c:v>
                </c:pt>
                <c:pt idx="151">
                  <c:v>0.15808807714914849</c:v>
                </c:pt>
                <c:pt idx="152">
                  <c:v>0.1574861772824539</c:v>
                </c:pt>
                <c:pt idx="153">
                  <c:v>0.15739779525770214</c:v>
                </c:pt>
                <c:pt idx="154">
                  <c:v>0.15712879470758506</c:v>
                </c:pt>
                <c:pt idx="155">
                  <c:v>0.15694643683217654</c:v>
                </c:pt>
                <c:pt idx="156">
                  <c:v>0.15685447426612648</c:v>
                </c:pt>
                <c:pt idx="157">
                  <c:v>0.15676176978437564</c:v>
                </c:pt>
                <c:pt idx="158">
                  <c:v>0.15609613239105663</c:v>
                </c:pt>
                <c:pt idx="159">
                  <c:v>0.15599861655586197</c:v>
                </c:pt>
                <c:pt idx="160">
                  <c:v>0.15580184361247215</c:v>
                </c:pt>
                <c:pt idx="161">
                  <c:v>0.15446585497031606</c:v>
                </c:pt>
                <c:pt idx="162">
                  <c:v>0.15435910320457788</c:v>
                </c:pt>
                <c:pt idx="163">
                  <c:v>0.15381638239097631</c:v>
                </c:pt>
                <c:pt idx="164">
                  <c:v>0.15370617815425561</c:v>
                </c:pt>
                <c:pt idx="165">
                  <c:v>0.15257271132678984</c:v>
                </c:pt>
                <c:pt idx="166">
                  <c:v>0.15233944877291791</c:v>
                </c:pt>
                <c:pt idx="167">
                  <c:v>0.15101717674651025</c:v>
                </c:pt>
                <c:pt idx="168">
                  <c:v>0.15014167184931881</c:v>
                </c:pt>
                <c:pt idx="169">
                  <c:v>0.15001472545724626</c:v>
                </c:pt>
                <c:pt idx="170">
                  <c:v>0.14975886332666336</c:v>
                </c:pt>
                <c:pt idx="171">
                  <c:v>0.14963025679004091</c:v>
                </c:pt>
                <c:pt idx="172">
                  <c:v>0.14950086213132266</c:v>
                </c:pt>
                <c:pt idx="173">
                  <c:v>0.1493712625743856</c:v>
                </c:pt>
                <c:pt idx="174">
                  <c:v>0.14844884380450948</c:v>
                </c:pt>
                <c:pt idx="175">
                  <c:v>0.14831489960020294</c:v>
                </c:pt>
                <c:pt idx="176">
                  <c:v>0.14777484809109132</c:v>
                </c:pt>
                <c:pt idx="177">
                  <c:v>0.14736443643400918</c:v>
                </c:pt>
                <c:pt idx="178">
                  <c:v>0.14736435392252098</c:v>
                </c:pt>
                <c:pt idx="179">
                  <c:v>0.14694977786461835</c:v>
                </c:pt>
                <c:pt idx="180">
                  <c:v>0.14681053935569557</c:v>
                </c:pt>
                <c:pt idx="181">
                  <c:v>0.1466708029892643</c:v>
                </c:pt>
                <c:pt idx="182">
                  <c:v>0.14624880546570795</c:v>
                </c:pt>
                <c:pt idx="183">
                  <c:v>0.14624876304905074</c:v>
                </c:pt>
                <c:pt idx="184">
                  <c:v>0.14553578713210025</c:v>
                </c:pt>
                <c:pt idx="185">
                  <c:v>0.14510243527771854</c:v>
                </c:pt>
                <c:pt idx="186">
                  <c:v>0.14495703530459855</c:v>
                </c:pt>
                <c:pt idx="187">
                  <c:v>0.14302555297759664</c:v>
                </c:pt>
                <c:pt idx="188">
                  <c:v>0.14195479763215035</c:v>
                </c:pt>
                <c:pt idx="189">
                  <c:v>0.14133301299119838</c:v>
                </c:pt>
                <c:pt idx="190">
                  <c:v>0.14117661948445712</c:v>
                </c:pt>
                <c:pt idx="191">
                  <c:v>0.13975019623532001</c:v>
                </c:pt>
                <c:pt idx="192">
                  <c:v>0.13894372252054588</c:v>
                </c:pt>
                <c:pt idx="193">
                  <c:v>0.13845494567946315</c:v>
                </c:pt>
                <c:pt idx="194">
                  <c:v>0.13845481488389361</c:v>
                </c:pt>
                <c:pt idx="195">
                  <c:v>0.13713466144176453</c:v>
                </c:pt>
                <c:pt idx="196">
                  <c:v>0.13646546447552815</c:v>
                </c:pt>
                <c:pt idx="197">
                  <c:v>0.13595995364221095</c:v>
                </c:pt>
                <c:pt idx="198">
                  <c:v>0.1351098084064245</c:v>
                </c:pt>
                <c:pt idx="199">
                  <c:v>0.13459554103338106</c:v>
                </c:pt>
                <c:pt idx="200">
                  <c:v>0.13303446621477222</c:v>
                </c:pt>
                <c:pt idx="201">
                  <c:v>0.13091188577325114</c:v>
                </c:pt>
                <c:pt idx="202">
                  <c:v>0.1303742762411054</c:v>
                </c:pt>
                <c:pt idx="203">
                  <c:v>0.13001436874381025</c:v>
                </c:pt>
                <c:pt idx="204">
                  <c:v>0.13001417044794927</c:v>
                </c:pt>
                <c:pt idx="205">
                  <c:v>0.12892728234451142</c:v>
                </c:pt>
                <c:pt idx="206">
                  <c:v>0.12874540467418999</c:v>
                </c:pt>
                <c:pt idx="207">
                  <c:v>0.12837992915308316</c:v>
                </c:pt>
                <c:pt idx="208">
                  <c:v>0.12837989258239005</c:v>
                </c:pt>
                <c:pt idx="209">
                  <c:v>0.12672348379106399</c:v>
                </c:pt>
                <c:pt idx="210">
                  <c:v>0.12560703932584244</c:v>
                </c:pt>
                <c:pt idx="211">
                  <c:v>0.12239674025649813</c:v>
                </c:pt>
                <c:pt idx="212">
                  <c:v>0.12067114641315924</c:v>
                </c:pt>
                <c:pt idx="213">
                  <c:v>0.11951195919851158</c:v>
                </c:pt>
                <c:pt idx="214">
                  <c:v>0.11619190742921282</c:v>
                </c:pt>
                <c:pt idx="215">
                  <c:v>0.11382076200428243</c:v>
                </c:pt>
                <c:pt idx="216">
                  <c:v>0.1120299062097822</c:v>
                </c:pt>
                <c:pt idx="217">
                  <c:v>0.11002914250133171</c:v>
                </c:pt>
                <c:pt idx="218">
                  <c:v>0.10093278634694677</c:v>
                </c:pt>
                <c:pt idx="219">
                  <c:v>0.10032333953233842</c:v>
                </c:pt>
                <c:pt idx="220">
                  <c:v>9.9307852931628873E-2</c:v>
                </c:pt>
                <c:pt idx="221">
                  <c:v>9.3828148584632426E-2</c:v>
                </c:pt>
                <c:pt idx="222">
                  <c:v>9.3625342084182675E-2</c:v>
                </c:pt>
                <c:pt idx="223">
                  <c:v>9.3625321832093072E-2</c:v>
                </c:pt>
                <c:pt idx="224">
                  <c:v>9.2815959810788398E-2</c:v>
                </c:pt>
                <c:pt idx="225">
                  <c:v>8.5377943036642673E-2</c:v>
                </c:pt>
                <c:pt idx="226">
                  <c:v>8.3191622113874625E-2</c:v>
                </c:pt>
                <c:pt idx="227">
                  <c:v>8.043072914453088E-2</c:v>
                </c:pt>
                <c:pt idx="228">
                  <c:v>7.945127011572195E-2</c:v>
                </c:pt>
                <c:pt idx="229">
                  <c:v>7.9451094130158897E-2</c:v>
                </c:pt>
                <c:pt idx="230">
                  <c:v>6.9697726907185842E-2</c:v>
                </c:pt>
                <c:pt idx="231">
                  <c:v>6.2770053357466937E-2</c:v>
                </c:pt>
                <c:pt idx="232">
                  <c:v>5.8227471733362374E-2</c:v>
                </c:pt>
                <c:pt idx="233">
                  <c:v>5.4852027330788658E-2</c:v>
                </c:pt>
                <c:pt idx="234">
                  <c:v>5.3860449485340751E-2</c:v>
                </c:pt>
                <c:pt idx="235">
                  <c:v>4.9837247366648893E-2</c:v>
                </c:pt>
                <c:pt idx="236">
                  <c:v>4.4654916749589602E-2</c:v>
                </c:pt>
                <c:pt idx="237">
                  <c:v>4.2335247852822319E-2</c:v>
                </c:pt>
                <c:pt idx="238">
                  <c:v>4.0646188659121792E-2</c:v>
                </c:pt>
                <c:pt idx="239">
                  <c:v>3.6227431001262515E-2</c:v>
                </c:pt>
                <c:pt idx="240">
                  <c:v>2.4956502947663165E-2</c:v>
                </c:pt>
                <c:pt idx="241">
                  <c:v>1.7997374915916995E-2</c:v>
                </c:pt>
                <c:pt idx="242">
                  <c:v>1.664443593701884E-2</c:v>
                </c:pt>
                <c:pt idx="243">
                  <c:v>1.6069199465480591E-2</c:v>
                </c:pt>
                <c:pt idx="244">
                  <c:v>1.5998337698600797E-2</c:v>
                </c:pt>
                <c:pt idx="245">
                  <c:v>1.2011575397639406E-2</c:v>
                </c:pt>
                <c:pt idx="246">
                  <c:v>1.1514007106228456E-2</c:v>
                </c:pt>
                <c:pt idx="247">
                  <c:v>2.9288972886616018E-3</c:v>
                </c:pt>
                <c:pt idx="248">
                  <c:v>5.0205913140192765E-4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9-425A-92EF-90F6BB5B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35536"/>
        <c:axId val="755437136"/>
      </c:scatterChart>
      <c:valAx>
        <c:axId val="7554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37136"/>
        <c:crosses val="autoZero"/>
        <c:crossBetween val="midCat"/>
      </c:valAx>
      <c:valAx>
        <c:axId val="75543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43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</a:t>
            </a:r>
            <a:r>
              <a:rPr lang="en-US" baseline="0"/>
              <a:t> </a:t>
            </a:r>
            <a:r>
              <a:rPr lang="en-US" altLang="zh-CN" baseline="0"/>
              <a:t>Price Change</a:t>
            </a:r>
            <a:endParaRPr lang="en-US"/>
          </a:p>
        </c:rich>
      </c:tx>
      <c:layout>
        <c:manualLayout>
          <c:xMode val="edge"/>
          <c:yMode val="edge"/>
          <c:x val="0.32004149377593361"/>
          <c:y val="2.330097087378640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'Option Portfolio'!$T$5:$T$20</c:f>
              <c:strCache>
                <c:ptCount val="16"/>
                <c:pt idx="0">
                  <c:v>-8.7</c:v>
                </c:pt>
                <c:pt idx="1">
                  <c:v>-7.594666667</c:v>
                </c:pt>
                <c:pt idx="2">
                  <c:v>-6.489333333</c:v>
                </c:pt>
                <c:pt idx="3">
                  <c:v>-5.384</c:v>
                </c:pt>
                <c:pt idx="4">
                  <c:v>-4.278666667</c:v>
                </c:pt>
                <c:pt idx="5">
                  <c:v>-3.173333333</c:v>
                </c:pt>
                <c:pt idx="6">
                  <c:v>-2.068</c:v>
                </c:pt>
                <c:pt idx="7">
                  <c:v>-0.962666667</c:v>
                </c:pt>
                <c:pt idx="8">
                  <c:v>0.142666667</c:v>
                </c:pt>
                <c:pt idx="9">
                  <c:v>1.248</c:v>
                </c:pt>
                <c:pt idx="10">
                  <c:v>2.353333333</c:v>
                </c:pt>
                <c:pt idx="11">
                  <c:v>3.458666667</c:v>
                </c:pt>
                <c:pt idx="12">
                  <c:v>4.564</c:v>
                </c:pt>
                <c:pt idx="13">
                  <c:v>5.669333333</c:v>
                </c:pt>
                <c:pt idx="14">
                  <c:v>6.774666667</c:v>
                </c:pt>
                <c:pt idx="15">
                  <c:v>More</c:v>
                </c:pt>
              </c:strCache>
            </c:strRef>
          </c:cat>
          <c:val>
            <c:numRef>
              <c:f>'Option Portfolio'!$U$5:$U$20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18</c:v>
                </c:pt>
                <c:pt idx="7">
                  <c:v>22</c:v>
                </c:pt>
                <c:pt idx="8">
                  <c:v>51</c:v>
                </c:pt>
                <c:pt idx="9">
                  <c:v>56</c:v>
                </c:pt>
                <c:pt idx="10">
                  <c:v>37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986-A926-4068CC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80080"/>
        <c:axId val="349680400"/>
      </c:barChart>
      <c:scatterChart>
        <c:scatterStyle val="smoothMarker"/>
        <c:varyColors val="0"/>
        <c:ser>
          <c:idx val="1"/>
          <c:order val="1"/>
          <c:tx>
            <c:v>normal</c:v>
          </c:tx>
          <c:marker>
            <c:symbol val="none"/>
          </c:marker>
          <c:yVal>
            <c:numRef>
              <c:f>'Option Portfolio'!$U$5:$U$20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18</c:v>
                </c:pt>
                <c:pt idx="7">
                  <c:v>22</c:v>
                </c:pt>
                <c:pt idx="8">
                  <c:v>51</c:v>
                </c:pt>
                <c:pt idx="9">
                  <c:v>56</c:v>
                </c:pt>
                <c:pt idx="10">
                  <c:v>37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1-4369-AB2A-78B68A61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80080"/>
        <c:axId val="349680400"/>
      </c:scatterChart>
      <c:catAx>
        <c:axId val="3496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80400"/>
        <c:crosses val="autoZero"/>
        <c:auto val="1"/>
        <c:lblAlgn val="ctr"/>
        <c:lblOffset val="100"/>
        <c:noMultiLvlLbl val="0"/>
      </c:catAx>
      <c:valAx>
        <c:axId val="34968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80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7</xdr:row>
      <xdr:rowOff>190500</xdr:rowOff>
    </xdr:from>
    <xdr:to>
      <xdr:col>18</xdr:col>
      <xdr:colOff>787400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A477A-C79F-43C7-BC5E-B03D9605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30</xdr:row>
      <xdr:rowOff>88900</xdr:rowOff>
    </xdr:from>
    <xdr:to>
      <xdr:col>18</xdr:col>
      <xdr:colOff>431800</xdr:colOff>
      <xdr:row>47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80262E-485A-43DD-8C9C-A05FFF1B6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49</xdr:row>
      <xdr:rowOff>15875</xdr:rowOff>
    </xdr:from>
    <xdr:to>
      <xdr:col>17</xdr:col>
      <xdr:colOff>12700</xdr:colOff>
      <xdr:row>63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A89B6-7ED8-4E95-B639-DC8C16A0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64</xdr:row>
      <xdr:rowOff>60325</xdr:rowOff>
    </xdr:from>
    <xdr:to>
      <xdr:col>16</xdr:col>
      <xdr:colOff>768350</xdr:colOff>
      <xdr:row>78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71E044-75D1-44AA-951A-4DA4DB4B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527050</xdr:colOff>
      <xdr:row>1</xdr:row>
      <xdr:rowOff>114300</xdr:rowOff>
    </xdr:from>
    <xdr:to>
      <xdr:col>29</xdr:col>
      <xdr:colOff>590550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37685-A346-4670-AE11-B7576790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539750</xdr:colOff>
      <xdr:row>17</xdr:row>
      <xdr:rowOff>196850</xdr:rowOff>
    </xdr:from>
    <xdr:to>
      <xdr:col>29</xdr:col>
      <xdr:colOff>628650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0424F-5ACE-4159-BA1E-D57D70F43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</xdr:colOff>
      <xdr:row>64</xdr:row>
      <xdr:rowOff>161925</xdr:rowOff>
    </xdr:from>
    <xdr:to>
      <xdr:col>21</xdr:col>
      <xdr:colOff>520700</xdr:colOff>
      <xdr:row>76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0E669-A782-4791-9B29-EA6F2688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641350</xdr:colOff>
      <xdr:row>45</xdr:row>
      <xdr:rowOff>92075</xdr:rowOff>
    </xdr:from>
    <xdr:to>
      <xdr:col>21</xdr:col>
      <xdr:colOff>520700</xdr:colOff>
      <xdr:row>57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537D9-C6BB-4B1B-8EC4-E20A4111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241300</xdr:colOff>
      <xdr:row>3</xdr:row>
      <xdr:rowOff>50800</xdr:rowOff>
    </xdr:from>
    <xdr:to>
      <xdr:col>29</xdr:col>
      <xdr:colOff>260350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28B8-2036-4D88-8314-63BFC747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203200</xdr:colOff>
      <xdr:row>21</xdr:row>
      <xdr:rowOff>19050</xdr:rowOff>
    </xdr:from>
    <xdr:to>
      <xdr:col>29</xdr:col>
      <xdr:colOff>279400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3C330-27A8-4251-A50F-013B3FC94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571500</xdr:colOff>
      <xdr:row>40</xdr:row>
      <xdr:rowOff>69849</xdr:rowOff>
    </xdr:from>
    <xdr:to>
      <xdr:col>29</xdr:col>
      <xdr:colOff>717550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667C7-414E-4B92-A46F-AA19C9C57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527050</xdr:colOff>
      <xdr:row>51</xdr:row>
      <xdr:rowOff>15875</xdr:rowOff>
    </xdr:from>
    <xdr:to>
      <xdr:col>29</xdr:col>
      <xdr:colOff>755650</xdr:colOff>
      <xdr:row>60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E1336-2CE2-43BC-B3E9-18AAA317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4FAA-6F48-D146-B07A-F02C67CDF443}">
  <dimension ref="A1:U251"/>
  <sheetViews>
    <sheetView topLeftCell="H31" workbookViewId="0">
      <selection activeCell="K32" sqref="K32"/>
    </sheetView>
  </sheetViews>
  <sheetFormatPr defaultColWidth="10.6640625" defaultRowHeight="15.5" x14ac:dyDescent="0.35"/>
  <cols>
    <col min="5" max="7" width="17.25" customWidth="1"/>
    <col min="8" max="8" width="11.75" bestFit="1" customWidth="1"/>
    <col min="10" max="10" width="19.25" customWidth="1"/>
    <col min="11" max="11" width="16.4140625" customWidth="1"/>
    <col min="20" max="20" width="19.4140625" customWidth="1"/>
  </cols>
  <sheetData>
    <row r="1" spans="1:21" x14ac:dyDescent="0.35">
      <c r="A1" t="s">
        <v>11</v>
      </c>
      <c r="B1" t="s">
        <v>0</v>
      </c>
      <c r="C1" t="s">
        <v>1</v>
      </c>
      <c r="D1" t="s">
        <v>2</v>
      </c>
      <c r="E1" t="s">
        <v>48</v>
      </c>
      <c r="F1" t="s">
        <v>38</v>
      </c>
      <c r="G1" t="s">
        <v>39</v>
      </c>
      <c r="H1" t="s">
        <v>49</v>
      </c>
      <c r="J1" s="9" t="s">
        <v>16</v>
      </c>
    </row>
    <row r="2" spans="1:21" x14ac:dyDescent="0.35">
      <c r="A2" s="1">
        <v>43546</v>
      </c>
      <c r="B2">
        <v>191.050003</v>
      </c>
      <c r="C2">
        <f>(B2-B3)/B3</f>
        <v>-2.0708355542741461E-2</v>
      </c>
      <c r="D2">
        <v>-9.9607372082160237E-2</v>
      </c>
      <c r="E2">
        <f>_xlfn.NORM.DIST(D2,$U$10,$U$13,FALSE)</f>
        <v>2.5066113568559257E-5</v>
      </c>
      <c r="F2">
        <f t="shared" ref="F2:F65" si="0">B2-B3</f>
        <v>-4.0399930000000097</v>
      </c>
      <c r="G2">
        <v>-15.729996</v>
      </c>
      <c r="H2">
        <f>_xlfn.NORM.DIST(G2,$U$33,$U$37,FALSE)</f>
        <v>4.9397805601648431E-6</v>
      </c>
      <c r="J2" s="9"/>
    </row>
    <row r="3" spans="1:21" x14ac:dyDescent="0.35">
      <c r="A3" s="1">
        <v>43545</v>
      </c>
      <c r="B3">
        <v>195.08999600000001</v>
      </c>
      <c r="C3">
        <f t="shared" ref="C3:C66" si="1">(B3-B4)/B4</f>
        <v>3.6830313842893134E-2</v>
      </c>
      <c r="D3">
        <v>-6.6330685508366988E-2</v>
      </c>
      <c r="E3">
        <f t="shared" ref="E3:E66" si="2">_xlfn.NORM.DIST(D3,$U$10,$U$13,FALSE)</f>
        <v>4.7603874798672292E-2</v>
      </c>
      <c r="F3">
        <f t="shared" si="0"/>
        <v>6.929992000000027</v>
      </c>
      <c r="G3">
        <v>-14.740004999999996</v>
      </c>
      <c r="H3">
        <f t="shared" ref="H3:H66" si="3">_xlfn.NORM.DIST(G3,$U$33,$U$37,FALSE)</f>
        <v>1.6704418909197303E-5</v>
      </c>
      <c r="J3" s="10" t="s">
        <v>37</v>
      </c>
      <c r="K3" s="10"/>
    </row>
    <row r="4" spans="1:21" x14ac:dyDescent="0.35">
      <c r="A4" s="1">
        <v>43544</v>
      </c>
      <c r="B4">
        <v>188.16000399999999</v>
      </c>
      <c r="C4">
        <f t="shared" si="1"/>
        <v>8.7385675694984736E-3</v>
      </c>
      <c r="D4">
        <v>-5.0374152441071317E-2</v>
      </c>
      <c r="E4">
        <f t="shared" si="2"/>
        <v>0.61177804445456219</v>
      </c>
      <c r="F4">
        <f t="shared" si="0"/>
        <v>1.6300049999999828</v>
      </c>
      <c r="G4">
        <v>-10.509993999999978</v>
      </c>
      <c r="H4">
        <f t="shared" si="3"/>
        <v>1.2537194137225355E-3</v>
      </c>
      <c r="J4" s="5" t="s">
        <v>4</v>
      </c>
      <c r="K4" s="5" t="s">
        <v>3</v>
      </c>
    </row>
    <row r="5" spans="1:21" x14ac:dyDescent="0.35">
      <c r="A5" s="1">
        <v>43543</v>
      </c>
      <c r="B5">
        <v>186.529999</v>
      </c>
      <c r="C5">
        <f t="shared" si="1"/>
        <v>-7.9247152872095276E-3</v>
      </c>
      <c r="D5">
        <v>-4.7777923986990677E-2</v>
      </c>
      <c r="E5">
        <f t="shared" si="2"/>
        <v>0.86822034560839001</v>
      </c>
      <c r="F5">
        <f t="shared" si="0"/>
        <v>-1.4900049999999965</v>
      </c>
      <c r="G5">
        <v>-10.300003000000004</v>
      </c>
      <c r="H5">
        <f t="shared" si="3"/>
        <v>1.4963165177041069E-3</v>
      </c>
      <c r="J5" s="5">
        <v>-3.1997666545732648E-2</v>
      </c>
      <c r="K5" s="5">
        <f>5%*249</f>
        <v>12.450000000000001</v>
      </c>
    </row>
    <row r="6" spans="1:21" x14ac:dyDescent="0.35">
      <c r="A6" s="1">
        <v>43542</v>
      </c>
      <c r="B6">
        <v>188.020004</v>
      </c>
      <c r="C6">
        <f t="shared" si="1"/>
        <v>1.0208516285421196E-2</v>
      </c>
      <c r="D6">
        <v>-4.6326064405299509E-2</v>
      </c>
      <c r="E6">
        <f t="shared" si="2"/>
        <v>1.0475780693978138</v>
      </c>
      <c r="F6">
        <f t="shared" si="0"/>
        <v>1.9000090000000114</v>
      </c>
      <c r="G6">
        <v>-8.8800050000000113</v>
      </c>
      <c r="H6">
        <f t="shared" si="3"/>
        <v>4.5093124799376622E-3</v>
      </c>
    </row>
    <row r="7" spans="1:21" ht="16" thickBot="1" x14ac:dyDescent="0.4">
      <c r="A7" s="1">
        <v>43539</v>
      </c>
      <c r="B7">
        <v>186.11999499999999</v>
      </c>
      <c r="C7">
        <f t="shared" si="1"/>
        <v>1.3008213422047802E-2</v>
      </c>
      <c r="D7">
        <v>-4.3988771194019116E-2</v>
      </c>
      <c r="E7">
        <f t="shared" si="2"/>
        <v>1.4004243600992987</v>
      </c>
      <c r="F7">
        <f t="shared" si="0"/>
        <v>2.3899989999999889</v>
      </c>
      <c r="G7">
        <v>-8.1300050000000113</v>
      </c>
      <c r="H7">
        <f t="shared" si="3"/>
        <v>7.5637737969085688E-3</v>
      </c>
    </row>
    <row r="8" spans="1:21" ht="16" thickBot="1" x14ac:dyDescent="0.4">
      <c r="A8" s="1">
        <v>43538</v>
      </c>
      <c r="B8">
        <v>183.729996</v>
      </c>
      <c r="C8">
        <f t="shared" si="1"/>
        <v>1.1116553421298419E-2</v>
      </c>
      <c r="D8">
        <v>-4.0972233084972845E-2</v>
      </c>
      <c r="E8">
        <f t="shared" si="2"/>
        <v>1.9927366688993298</v>
      </c>
      <c r="F8">
        <f t="shared" si="0"/>
        <v>2.0199890000000096</v>
      </c>
      <c r="G8">
        <v>-7.6699979999999925</v>
      </c>
      <c r="H8">
        <f t="shared" si="3"/>
        <v>1.0157712286218822E-2</v>
      </c>
      <c r="J8" s="3" t="s">
        <v>5</v>
      </c>
      <c r="K8" s="3" t="s">
        <v>7</v>
      </c>
    </row>
    <row r="9" spans="1:21" x14ac:dyDescent="0.35">
      <c r="A9" s="1">
        <v>43537</v>
      </c>
      <c r="B9">
        <v>181.71000699999999</v>
      </c>
      <c r="C9">
        <f t="shared" si="1"/>
        <v>4.4221048162709888E-3</v>
      </c>
      <c r="D9">
        <v>-3.9632088253149803E-2</v>
      </c>
      <c r="E9">
        <f t="shared" si="2"/>
        <v>2.3124104738650502</v>
      </c>
      <c r="F9">
        <f t="shared" si="0"/>
        <v>0.80000300000000379</v>
      </c>
      <c r="G9">
        <v>-7.6399999999999864</v>
      </c>
      <c r="H9">
        <f t="shared" si="3"/>
        <v>1.0348804681828585E-2</v>
      </c>
      <c r="J9">
        <v>-9.9607372082160237E-2</v>
      </c>
      <c r="K9">
        <v>1</v>
      </c>
      <c r="T9" s="4" t="s">
        <v>36</v>
      </c>
      <c r="U9" s="4"/>
    </row>
    <row r="10" spans="1:21" x14ac:dyDescent="0.35">
      <c r="A10" s="1">
        <v>43536</v>
      </c>
      <c r="B10">
        <v>180.91000399999999</v>
      </c>
      <c r="C10">
        <f t="shared" si="1"/>
        <v>1.1235383272287836E-2</v>
      </c>
      <c r="D10">
        <v>-3.8895657222525616E-2</v>
      </c>
      <c r="E10">
        <f t="shared" si="2"/>
        <v>2.5042075990811181</v>
      </c>
      <c r="F10">
        <f t="shared" si="0"/>
        <v>2.0100099999999941</v>
      </c>
      <c r="G10">
        <v>-7.0800020000000075</v>
      </c>
      <c r="H10">
        <f t="shared" si="3"/>
        <v>1.4461898983671428E-2</v>
      </c>
      <c r="J10">
        <v>-8.8272110758643024E-2</v>
      </c>
      <c r="K10">
        <v>0</v>
      </c>
      <c r="T10" t="s">
        <v>20</v>
      </c>
      <c r="U10">
        <v>5.8863616263647072E-4</v>
      </c>
    </row>
    <row r="11" spans="1:21" x14ac:dyDescent="0.35">
      <c r="A11" s="1">
        <v>43535</v>
      </c>
      <c r="B11">
        <v>178.89999399999999</v>
      </c>
      <c r="C11">
        <f t="shared" si="1"/>
        <v>3.4642240827199369E-2</v>
      </c>
      <c r="D11">
        <v>-3.5657028184197415E-2</v>
      </c>
      <c r="E11">
        <f t="shared" si="2"/>
        <v>3.4935416510861588</v>
      </c>
      <c r="F11">
        <f t="shared" si="0"/>
        <v>5.9899900000000059</v>
      </c>
      <c r="G11">
        <v>-6.2299959999999999</v>
      </c>
      <c r="H11">
        <f t="shared" si="3"/>
        <v>2.2903581619484813E-2</v>
      </c>
      <c r="J11">
        <v>-7.6936849435125826E-2</v>
      </c>
      <c r="K11">
        <v>0</v>
      </c>
      <c r="T11" t="s">
        <v>21</v>
      </c>
      <c r="U11">
        <v>1.2162263572570299E-3</v>
      </c>
    </row>
    <row r="12" spans="1:21" x14ac:dyDescent="0.35">
      <c r="A12" s="1">
        <v>43532</v>
      </c>
      <c r="B12">
        <v>172.91000399999999</v>
      </c>
      <c r="C12">
        <f t="shared" si="1"/>
        <v>2.3768347826086172E-3</v>
      </c>
      <c r="D12">
        <v>-3.4301621412501558E-2</v>
      </c>
      <c r="E12">
        <f t="shared" si="2"/>
        <v>3.9820796501816069</v>
      </c>
      <c r="F12">
        <f t="shared" si="0"/>
        <v>0.41000399999998649</v>
      </c>
      <c r="G12">
        <v>-6.1000060000000076</v>
      </c>
      <c r="H12">
        <f t="shared" si="3"/>
        <v>2.4446462015214897E-2</v>
      </c>
      <c r="J12">
        <v>-6.5601588111608614E-2</v>
      </c>
      <c r="K12">
        <v>1</v>
      </c>
      <c r="T12" t="s">
        <v>22</v>
      </c>
      <c r="U12">
        <v>2.0008898530696848E-3</v>
      </c>
    </row>
    <row r="13" spans="1:21" x14ac:dyDescent="0.35">
      <c r="A13" s="1">
        <v>43531</v>
      </c>
      <c r="B13">
        <v>172.5</v>
      </c>
      <c r="C13">
        <f t="shared" si="1"/>
        <v>-1.1574627284560457E-2</v>
      </c>
      <c r="D13">
        <v>-3.1997666545732648E-2</v>
      </c>
      <c r="E13">
        <f t="shared" si="2"/>
        <v>4.9177255271110178</v>
      </c>
      <c r="F13">
        <f t="shared" si="0"/>
        <v>-2.0200040000000001</v>
      </c>
      <c r="G13">
        <v>-5.9599910000000023</v>
      </c>
      <c r="H13">
        <f t="shared" si="3"/>
        <v>2.618497617251065E-2</v>
      </c>
      <c r="J13">
        <v>-5.4266326788091401E-2</v>
      </c>
      <c r="K13">
        <v>0</v>
      </c>
      <c r="T13" t="s">
        <v>24</v>
      </c>
      <c r="U13">
        <v>1.9191728204348595E-2</v>
      </c>
    </row>
    <row r="14" spans="1:21" x14ac:dyDescent="0.35">
      <c r="A14" s="1">
        <v>43530</v>
      </c>
      <c r="B14">
        <v>174.520004</v>
      </c>
      <c r="C14">
        <f t="shared" si="1"/>
        <v>-5.7539737124934608E-3</v>
      </c>
      <c r="D14">
        <v>-3.1191713022568939E-2</v>
      </c>
      <c r="E14">
        <f t="shared" si="2"/>
        <v>5.2765308485500926</v>
      </c>
      <c r="F14">
        <f t="shared" si="0"/>
        <v>-1.0099950000000035</v>
      </c>
      <c r="G14">
        <v>-5.8899999999999864</v>
      </c>
      <c r="H14">
        <f t="shared" si="3"/>
        <v>2.7083835100060516E-2</v>
      </c>
      <c r="J14">
        <v>-4.2931065464574189E-2</v>
      </c>
      <c r="K14">
        <v>4</v>
      </c>
      <c r="T14" t="s">
        <v>25</v>
      </c>
      <c r="U14">
        <v>3.6832243146958936E-4</v>
      </c>
    </row>
    <row r="15" spans="1:21" x14ac:dyDescent="0.35">
      <c r="A15" s="1">
        <v>43529</v>
      </c>
      <c r="B15">
        <v>175.529999</v>
      </c>
      <c r="C15">
        <f t="shared" si="1"/>
        <v>-1.8197724713185618E-3</v>
      </c>
      <c r="D15">
        <v>-2.8388278935575006E-2</v>
      </c>
      <c r="E15">
        <f t="shared" si="2"/>
        <v>6.6491664897728686</v>
      </c>
      <c r="F15">
        <f t="shared" si="0"/>
        <v>-0.32000700000000393</v>
      </c>
      <c r="G15">
        <v>-5.4700009999999963</v>
      </c>
      <c r="H15">
        <f t="shared" si="3"/>
        <v>3.2890963123763356E-2</v>
      </c>
      <c r="J15">
        <v>-3.1595804141056991E-2</v>
      </c>
      <c r="K15">
        <v>6</v>
      </c>
      <c r="T15" t="s">
        <v>26</v>
      </c>
      <c r="U15">
        <v>4.3808344779760606</v>
      </c>
    </row>
    <row r="16" spans="1:21" x14ac:dyDescent="0.35">
      <c r="A16" s="1">
        <v>43528</v>
      </c>
      <c r="B16">
        <v>175.85000600000001</v>
      </c>
      <c r="C16">
        <f t="shared" si="1"/>
        <v>5.0294621647742422E-3</v>
      </c>
      <c r="D16">
        <v>-2.8340042247864249E-2</v>
      </c>
      <c r="E16">
        <f t="shared" si="2"/>
        <v>6.6744263339368208</v>
      </c>
      <c r="F16">
        <f t="shared" si="0"/>
        <v>0.88000500000001125</v>
      </c>
      <c r="G16">
        <v>-5.4299929999999961</v>
      </c>
      <c r="H16">
        <f t="shared" si="3"/>
        <v>3.3480492658441892E-2</v>
      </c>
      <c r="J16">
        <v>-2.0260542817539778E-2</v>
      </c>
      <c r="K16">
        <v>14</v>
      </c>
      <c r="T16" t="s">
        <v>27</v>
      </c>
      <c r="U16">
        <v>-0.47071517164674204</v>
      </c>
    </row>
    <row r="17" spans="1:21" x14ac:dyDescent="0.35">
      <c r="A17" s="1">
        <v>43525</v>
      </c>
      <c r="B17">
        <v>174.970001</v>
      </c>
      <c r="C17">
        <f t="shared" si="1"/>
        <v>1.0511158319762945E-2</v>
      </c>
      <c r="D17">
        <v>-2.8247376127500914E-2</v>
      </c>
      <c r="E17">
        <f t="shared" si="2"/>
        <v>6.7231026910340388</v>
      </c>
      <c r="F17">
        <f t="shared" si="0"/>
        <v>1.8200070000000039</v>
      </c>
      <c r="G17">
        <v>-5.180008000000015</v>
      </c>
      <c r="H17">
        <f t="shared" si="3"/>
        <v>3.730217001503313E-2</v>
      </c>
      <c r="J17">
        <v>-8.9252814940225661E-3</v>
      </c>
      <c r="K17">
        <v>33</v>
      </c>
      <c r="T17" t="s">
        <v>28</v>
      </c>
      <c r="U17">
        <v>0.17002891985275814</v>
      </c>
    </row>
    <row r="18" spans="1:21" x14ac:dyDescent="0.35">
      <c r="A18" s="1">
        <v>43524</v>
      </c>
      <c r="B18">
        <v>173.14999399999999</v>
      </c>
      <c r="C18">
        <f t="shared" si="1"/>
        <v>-9.8358840806279917E-3</v>
      </c>
      <c r="D18">
        <v>-2.6626121812475381E-2</v>
      </c>
      <c r="E18">
        <f t="shared" si="2"/>
        <v>7.6057901277456157</v>
      </c>
      <c r="F18">
        <f t="shared" si="0"/>
        <v>-1.7200009999999963</v>
      </c>
      <c r="G18">
        <v>-5.1699979999999925</v>
      </c>
      <c r="H18">
        <f t="shared" si="3"/>
        <v>3.746004938805414E-2</v>
      </c>
      <c r="J18">
        <v>2.4099798294946462E-3</v>
      </c>
      <c r="K18">
        <v>70</v>
      </c>
      <c r="T18" t="s">
        <v>29</v>
      </c>
      <c r="U18">
        <v>-9.9607372082160237E-2</v>
      </c>
    </row>
    <row r="19" spans="1:21" x14ac:dyDescent="0.35">
      <c r="A19" s="1">
        <v>43523</v>
      </c>
      <c r="B19">
        <v>174.86999499999999</v>
      </c>
      <c r="C19">
        <f t="shared" si="1"/>
        <v>3.0975333781042536E-3</v>
      </c>
      <c r="D19">
        <v>-2.5874040360221281E-2</v>
      </c>
      <c r="E19">
        <f t="shared" si="2"/>
        <v>8.0342373249509134</v>
      </c>
      <c r="F19">
        <f t="shared" si="0"/>
        <v>0.53999299999998129</v>
      </c>
      <c r="G19">
        <v>-5.0399930000000097</v>
      </c>
      <c r="H19">
        <f t="shared" si="3"/>
        <v>3.9543299980625245E-2</v>
      </c>
      <c r="J19">
        <v>1.3745241153011858E-2</v>
      </c>
      <c r="K19">
        <v>77</v>
      </c>
      <c r="T19" t="s">
        <v>30</v>
      </c>
      <c r="U19">
        <v>7.0421547770597892E-2</v>
      </c>
    </row>
    <row r="20" spans="1:21" x14ac:dyDescent="0.35">
      <c r="A20" s="1">
        <v>43522</v>
      </c>
      <c r="B20">
        <v>174.33000200000001</v>
      </c>
      <c r="C20">
        <f t="shared" si="1"/>
        <v>5.7398841930758919E-4</v>
      </c>
      <c r="D20">
        <v>-2.5641071351714426E-2</v>
      </c>
      <c r="E20">
        <f t="shared" si="2"/>
        <v>8.169244276094604</v>
      </c>
      <c r="F20">
        <f t="shared" si="0"/>
        <v>0.10000600000000759</v>
      </c>
      <c r="G20">
        <v>-4.75</v>
      </c>
      <c r="H20">
        <f t="shared" si="3"/>
        <v>4.4399359227795546E-2</v>
      </c>
      <c r="J20">
        <v>2.5080502476529057E-2</v>
      </c>
      <c r="K20">
        <v>26</v>
      </c>
      <c r="T20" t="s">
        <v>31</v>
      </c>
      <c r="U20">
        <v>0.1465704044964812</v>
      </c>
    </row>
    <row r="21" spans="1:21" x14ac:dyDescent="0.35">
      <c r="A21" s="1">
        <v>43521</v>
      </c>
      <c r="B21">
        <v>174.229996</v>
      </c>
      <c r="C21">
        <f t="shared" si="1"/>
        <v>7.2844712534863403E-3</v>
      </c>
      <c r="D21">
        <v>-2.5578691685555079E-2</v>
      </c>
      <c r="E21">
        <f t="shared" si="2"/>
        <v>8.2055719275957824</v>
      </c>
      <c r="F21">
        <f t="shared" si="0"/>
        <v>1.2599950000000035</v>
      </c>
      <c r="G21">
        <v>-4.4900059999999939</v>
      </c>
      <c r="H21">
        <f t="shared" si="3"/>
        <v>4.8975681761958385E-2</v>
      </c>
      <c r="J21">
        <v>3.6415763800046255E-2</v>
      </c>
      <c r="K21">
        <v>9</v>
      </c>
      <c r="T21" t="s">
        <v>32</v>
      </c>
      <c r="U21">
        <v>249</v>
      </c>
    </row>
    <row r="22" spans="1:21" x14ac:dyDescent="0.35">
      <c r="A22" s="1">
        <v>43518</v>
      </c>
      <c r="B22">
        <v>172.970001</v>
      </c>
      <c r="C22">
        <f t="shared" si="1"/>
        <v>1.1165690531575879E-2</v>
      </c>
      <c r="D22">
        <v>-2.5398834853483588E-2</v>
      </c>
      <c r="E22">
        <f t="shared" si="2"/>
        <v>8.310729362158451</v>
      </c>
      <c r="F22">
        <f t="shared" si="0"/>
        <v>1.910002999999989</v>
      </c>
      <c r="G22">
        <v>-4.4300079999999866</v>
      </c>
      <c r="H22">
        <f t="shared" si="3"/>
        <v>5.0058390387443558E-2</v>
      </c>
      <c r="J22">
        <v>4.7751025123563481E-2</v>
      </c>
      <c r="K22">
        <v>5</v>
      </c>
      <c r="T22" t="s">
        <v>33</v>
      </c>
      <c r="U22">
        <v>7.0421547770597892E-2</v>
      </c>
    </row>
    <row r="23" spans="1:21" x14ac:dyDescent="0.35">
      <c r="A23" s="1">
        <v>43517</v>
      </c>
      <c r="B23">
        <v>171.05999800000001</v>
      </c>
      <c r="C23">
        <f t="shared" si="1"/>
        <v>-5.638557261166968E-3</v>
      </c>
      <c r="D23">
        <v>-2.5234613868075056E-2</v>
      </c>
      <c r="E23">
        <f t="shared" si="2"/>
        <v>8.4072765830391454</v>
      </c>
      <c r="F23">
        <f t="shared" si="0"/>
        <v>-0.97000099999999634</v>
      </c>
      <c r="G23">
        <v>-4.4199979999999925</v>
      </c>
      <c r="H23">
        <f t="shared" si="3"/>
        <v>5.0239928747215827E-2</v>
      </c>
      <c r="J23">
        <v>5.908628644708068E-2</v>
      </c>
      <c r="K23">
        <v>1</v>
      </c>
      <c r="T23" t="s">
        <v>34</v>
      </c>
      <c r="U23">
        <v>-9.9607372082160237E-2</v>
      </c>
    </row>
    <row r="24" spans="1:21" ht="16" thickBot="1" x14ac:dyDescent="0.4">
      <c r="A24" s="1">
        <v>43516</v>
      </c>
      <c r="B24">
        <v>172.029999</v>
      </c>
      <c r="C24">
        <f t="shared" si="1"/>
        <v>6.4354182709175419E-3</v>
      </c>
      <c r="D24">
        <v>-2.3373560980391839E-2</v>
      </c>
      <c r="E24">
        <f t="shared" si="2"/>
        <v>9.5341023508484088</v>
      </c>
      <c r="F24">
        <f t="shared" si="0"/>
        <v>1.1000060000000076</v>
      </c>
      <c r="G24">
        <v>-4.0800020000000075</v>
      </c>
      <c r="H24">
        <f t="shared" si="3"/>
        <v>5.6541869549994767E-2</v>
      </c>
      <c r="J24" s="2" t="s">
        <v>6</v>
      </c>
      <c r="K24" s="2">
        <v>2</v>
      </c>
      <c r="T24" s="2" t="s">
        <v>35</v>
      </c>
      <c r="U24" s="2">
        <v>2.395449822551791E-3</v>
      </c>
    </row>
    <row r="25" spans="1:21" x14ac:dyDescent="0.35">
      <c r="A25" s="1">
        <v>43515</v>
      </c>
      <c r="B25">
        <v>170.929993</v>
      </c>
      <c r="C25">
        <f t="shared" si="1"/>
        <v>2.9925771974249381E-3</v>
      </c>
      <c r="D25">
        <v>-2.2446141071783016E-2</v>
      </c>
      <c r="E25">
        <f t="shared" si="2"/>
        <v>10.115240669961361</v>
      </c>
      <c r="F25">
        <f t="shared" si="0"/>
        <v>0.50999500000000353</v>
      </c>
      <c r="G25">
        <v>-4.0599980000000073</v>
      </c>
      <c r="H25">
        <f t="shared" si="3"/>
        <v>5.6919880587418106E-2</v>
      </c>
    </row>
    <row r="26" spans="1:21" x14ac:dyDescent="0.35">
      <c r="A26" s="1">
        <v>43511</v>
      </c>
      <c r="B26">
        <v>170.41999799999999</v>
      </c>
      <c r="C26">
        <f t="shared" si="1"/>
        <v>-2.2248535908984219E-3</v>
      </c>
      <c r="D26">
        <v>-2.1385799732628878E-2</v>
      </c>
      <c r="E26">
        <f t="shared" si="2"/>
        <v>10.792273103528357</v>
      </c>
      <c r="F26">
        <f t="shared" si="0"/>
        <v>-0.38000500000001125</v>
      </c>
      <c r="G26">
        <v>-4.0599969999999814</v>
      </c>
      <c r="H26">
        <f t="shared" si="3"/>
        <v>5.6919899501450884E-2</v>
      </c>
      <c r="J26" s="10" t="s">
        <v>40</v>
      </c>
      <c r="K26" s="10"/>
    </row>
    <row r="27" spans="1:21" x14ac:dyDescent="0.35">
      <c r="A27" s="1">
        <v>43510</v>
      </c>
      <c r="B27">
        <v>170.800003</v>
      </c>
      <c r="C27">
        <f t="shared" si="1"/>
        <v>3.6432602274229014E-3</v>
      </c>
      <c r="D27">
        <v>-2.0708355542741461E-2</v>
      </c>
      <c r="E27">
        <f t="shared" si="2"/>
        <v>11.2303993796989</v>
      </c>
      <c r="F27">
        <f t="shared" si="0"/>
        <v>0.62001000000000772</v>
      </c>
      <c r="G27">
        <v>-4.0399930000000097</v>
      </c>
      <c r="H27">
        <f t="shared" si="3"/>
        <v>5.7298594468048816E-2</v>
      </c>
      <c r="J27" s="5" t="s">
        <v>4</v>
      </c>
      <c r="K27" s="5" t="s">
        <v>3</v>
      </c>
    </row>
    <row r="28" spans="1:21" x14ac:dyDescent="0.35">
      <c r="A28" s="1">
        <v>43509</v>
      </c>
      <c r="B28">
        <v>170.179993</v>
      </c>
      <c r="C28">
        <f t="shared" si="1"/>
        <v>-4.154754544764161E-3</v>
      </c>
      <c r="D28">
        <v>-1.9281519034929279E-2</v>
      </c>
      <c r="E28">
        <f t="shared" si="2"/>
        <v>12.16256270766174</v>
      </c>
      <c r="F28">
        <f t="shared" si="0"/>
        <v>-0.71000599999999281</v>
      </c>
      <c r="G28">
        <v>-4.0200040000000001</v>
      </c>
      <c r="H28">
        <f t="shared" si="3"/>
        <v>5.7677668727521503E-2</v>
      </c>
      <c r="J28">
        <v>-5.9599910000000023</v>
      </c>
      <c r="K28" s="5">
        <f>5%*249</f>
        <v>12.450000000000001</v>
      </c>
    </row>
    <row r="29" spans="1:21" x14ac:dyDescent="0.35">
      <c r="A29" s="1">
        <v>43508</v>
      </c>
      <c r="B29">
        <v>170.88999899999999</v>
      </c>
      <c r="C29">
        <f t="shared" si="1"/>
        <v>8.6171637863432654E-3</v>
      </c>
      <c r="D29">
        <v>-1.8939410613538515E-2</v>
      </c>
      <c r="E29">
        <f t="shared" si="2"/>
        <v>12.387150587619468</v>
      </c>
      <c r="F29">
        <f t="shared" si="0"/>
        <v>1.4600059999999928</v>
      </c>
      <c r="G29">
        <v>-3.8999939999999924</v>
      </c>
      <c r="H29">
        <f t="shared" si="3"/>
        <v>5.9966356987924609E-2</v>
      </c>
    </row>
    <row r="30" spans="1:21" ht="16" thickBot="1" x14ac:dyDescent="0.4">
      <c r="A30" s="1">
        <v>43507</v>
      </c>
      <c r="B30">
        <v>169.429993</v>
      </c>
      <c r="C30">
        <f t="shared" si="1"/>
        <v>-5.7509006337444282E-3</v>
      </c>
      <c r="D30">
        <v>-1.8770217030463967E-2</v>
      </c>
      <c r="E30">
        <f t="shared" si="2"/>
        <v>12.49828316284419</v>
      </c>
      <c r="F30">
        <f t="shared" si="0"/>
        <v>-0.98001099999999042</v>
      </c>
      <c r="G30">
        <v>-3.7699889999999812</v>
      </c>
      <c r="H30">
        <f t="shared" si="3"/>
        <v>6.2466581421426359E-2</v>
      </c>
    </row>
    <row r="31" spans="1:21" x14ac:dyDescent="0.35">
      <c r="A31" s="1">
        <v>43504</v>
      </c>
      <c r="B31">
        <v>170.41000399999999</v>
      </c>
      <c r="C31">
        <f t="shared" si="1"/>
        <v>-3.1004913642156515E-3</v>
      </c>
      <c r="D31">
        <v>-1.7580910401747897E-2</v>
      </c>
      <c r="E31">
        <f t="shared" si="2"/>
        <v>13.278956418832207</v>
      </c>
      <c r="F31">
        <f t="shared" si="0"/>
        <v>-0.52999800000000619</v>
      </c>
      <c r="G31">
        <v>-3.7000119999999868</v>
      </c>
      <c r="H31">
        <f t="shared" si="3"/>
        <v>6.3819336819946643E-2</v>
      </c>
      <c r="J31" s="3" t="s">
        <v>5</v>
      </c>
      <c r="K31" s="3" t="s">
        <v>7</v>
      </c>
      <c r="T31" s="11" t="s">
        <v>36</v>
      </c>
      <c r="U31" s="11"/>
    </row>
    <row r="32" spans="1:21" x14ac:dyDescent="0.35">
      <c r="A32" s="1">
        <v>43503</v>
      </c>
      <c r="B32">
        <v>170.94000199999999</v>
      </c>
      <c r="C32">
        <f t="shared" si="1"/>
        <v>-1.8939410613538515E-2</v>
      </c>
      <c r="D32">
        <v>-1.7416364579092614E-2</v>
      </c>
      <c r="E32">
        <f t="shared" si="2"/>
        <v>13.386690115247358</v>
      </c>
      <c r="F32">
        <f t="shared" si="0"/>
        <v>-3.3000030000000038</v>
      </c>
      <c r="G32">
        <v>-3.5200040000000001</v>
      </c>
      <c r="H32">
        <f t="shared" si="3"/>
        <v>6.7313418801132119E-2</v>
      </c>
      <c r="J32">
        <v>-15.729996</v>
      </c>
      <c r="K32">
        <v>1</v>
      </c>
    </row>
    <row r="33" spans="1:21" x14ac:dyDescent="0.35">
      <c r="A33" s="1">
        <v>43502</v>
      </c>
      <c r="B33">
        <v>174.240005</v>
      </c>
      <c r="C33">
        <f t="shared" si="1"/>
        <v>3.445401447455587E-4</v>
      </c>
      <c r="D33">
        <v>-1.6631537426390137E-2</v>
      </c>
      <c r="E33">
        <f t="shared" si="2"/>
        <v>13.898627752197168</v>
      </c>
      <c r="F33">
        <f t="shared" si="0"/>
        <v>6.0012000000000398E-2</v>
      </c>
      <c r="G33">
        <v>-3.5</v>
      </c>
      <c r="H33">
        <f t="shared" si="3"/>
        <v>6.7702445225276242E-2</v>
      </c>
      <c r="J33">
        <v>-13.9339958</v>
      </c>
      <c r="K33">
        <v>1</v>
      </c>
      <c r="T33" t="s">
        <v>20</v>
      </c>
      <c r="U33">
        <v>7.3413650602409536E-2</v>
      </c>
    </row>
    <row r="34" spans="1:21" x14ac:dyDescent="0.35">
      <c r="A34" s="1">
        <v>43501</v>
      </c>
      <c r="B34">
        <v>174.179993</v>
      </c>
      <c r="C34">
        <f t="shared" si="1"/>
        <v>1.7109448175182458E-2</v>
      </c>
      <c r="D34">
        <v>-1.6617397994829513E-2</v>
      </c>
      <c r="E34">
        <f t="shared" si="2"/>
        <v>13.907814851073825</v>
      </c>
      <c r="F34">
        <f t="shared" si="0"/>
        <v>2.9299929999999961</v>
      </c>
      <c r="G34">
        <v>-3.3000030000000038</v>
      </c>
      <c r="H34">
        <f t="shared" si="3"/>
        <v>7.1590919446118242E-2</v>
      </c>
      <c r="J34">
        <v>-12.137995600000002</v>
      </c>
      <c r="K34">
        <v>0</v>
      </c>
      <c r="T34" t="s">
        <v>21</v>
      </c>
      <c r="U34">
        <v>0.22350878261063151</v>
      </c>
    </row>
    <row r="35" spans="1:21" x14ac:dyDescent="0.35">
      <c r="A35" s="1">
        <v>43500</v>
      </c>
      <c r="B35">
        <v>171.25</v>
      </c>
      <c r="C35">
        <f t="shared" si="1"/>
        <v>2.8404971693370844E-2</v>
      </c>
      <c r="D35">
        <v>-1.6228834242097531E-2</v>
      </c>
      <c r="E35">
        <f t="shared" si="2"/>
        <v>14.15966659254439</v>
      </c>
      <c r="F35">
        <f t="shared" si="0"/>
        <v>4.7299959999999999</v>
      </c>
      <c r="G35">
        <v>-3.2599950000000035</v>
      </c>
      <c r="H35">
        <f t="shared" si="3"/>
        <v>7.236725132554965E-2</v>
      </c>
      <c r="J35">
        <v>-10.341995400000002</v>
      </c>
      <c r="K35">
        <v>1</v>
      </c>
      <c r="T35" t="s">
        <v>22</v>
      </c>
      <c r="U35">
        <v>0.37998900000002322</v>
      </c>
    </row>
    <row r="36" spans="1:21" x14ac:dyDescent="0.35">
      <c r="A36" s="1">
        <v>43497</v>
      </c>
      <c r="B36">
        <v>166.520004</v>
      </c>
      <c r="C36">
        <f t="shared" si="1"/>
        <v>4.806656995834899E-4</v>
      </c>
      <c r="D36">
        <v>-1.6159812012297041E-2</v>
      </c>
      <c r="E36">
        <f t="shared" si="2"/>
        <v>14.204269739955308</v>
      </c>
      <c r="F36">
        <f t="shared" si="0"/>
        <v>8.0002000000007456E-2</v>
      </c>
      <c r="G36">
        <v>-3.2300109999999904</v>
      </c>
      <c r="H36">
        <f t="shared" si="3"/>
        <v>7.2948433293024847E-2</v>
      </c>
      <c r="J36">
        <v>-8.5459952000000037</v>
      </c>
      <c r="K36">
        <v>2</v>
      </c>
      <c r="T36" t="s">
        <v>23</v>
      </c>
      <c r="U36">
        <v>-0.97000099999999634</v>
      </c>
    </row>
    <row r="37" spans="1:21" x14ac:dyDescent="0.35">
      <c r="A37" s="1">
        <v>43496</v>
      </c>
      <c r="B37">
        <v>166.44000199999999</v>
      </c>
      <c r="C37">
        <f t="shared" si="1"/>
        <v>7.201222390317656E-3</v>
      </c>
      <c r="D37">
        <v>-1.5923566661643768E-2</v>
      </c>
      <c r="E37">
        <f t="shared" si="2"/>
        <v>14.356595409634048</v>
      </c>
      <c r="F37">
        <f t="shared" si="0"/>
        <v>1.1900019999999927</v>
      </c>
      <c r="G37">
        <v>-3.0500030000000038</v>
      </c>
      <c r="H37">
        <f t="shared" si="3"/>
        <v>7.6420785062988286E-2</v>
      </c>
      <c r="J37">
        <v>-6.7499950000000037</v>
      </c>
      <c r="K37">
        <v>4</v>
      </c>
      <c r="T37" t="s">
        <v>24</v>
      </c>
      <c r="U37">
        <v>3.5269091000644668</v>
      </c>
    </row>
    <row r="38" spans="1:21" x14ac:dyDescent="0.35">
      <c r="A38" s="1">
        <v>43495</v>
      </c>
      <c r="B38">
        <v>165.25</v>
      </c>
      <c r="C38">
        <f t="shared" si="1"/>
        <v>6.833467467250276E-2</v>
      </c>
      <c r="D38">
        <v>-1.5037054995465196E-2</v>
      </c>
      <c r="E38">
        <f t="shared" si="2"/>
        <v>14.922731266140817</v>
      </c>
      <c r="F38">
        <f t="shared" si="0"/>
        <v>10.570007000000004</v>
      </c>
      <c r="G38">
        <v>-2.9700009999999963</v>
      </c>
      <c r="H38">
        <f t="shared" si="3"/>
        <v>7.7951411602494872E-2</v>
      </c>
      <c r="J38">
        <v>-4.9539948000000038</v>
      </c>
      <c r="K38">
        <v>9</v>
      </c>
      <c r="T38" t="s">
        <v>25</v>
      </c>
      <c r="U38">
        <v>12.439087800117548</v>
      </c>
    </row>
    <row r="39" spans="1:21" x14ac:dyDescent="0.35">
      <c r="A39" s="1">
        <v>43494</v>
      </c>
      <c r="B39">
        <v>154.679993</v>
      </c>
      <c r="C39">
        <f t="shared" si="1"/>
        <v>-1.0364747081930687E-2</v>
      </c>
      <c r="D39">
        <v>-1.4871295856276183E-2</v>
      </c>
      <c r="E39">
        <f t="shared" si="2"/>
        <v>15.027479573495235</v>
      </c>
      <c r="F39">
        <f t="shared" si="0"/>
        <v>-1.6200100000000077</v>
      </c>
      <c r="G39">
        <v>-2.7799990000000037</v>
      </c>
      <c r="H39">
        <f t="shared" si="3"/>
        <v>8.1542268859124009E-2</v>
      </c>
      <c r="J39">
        <v>-3.1579946000000056</v>
      </c>
      <c r="K39">
        <v>17</v>
      </c>
      <c r="T39" t="s">
        <v>26</v>
      </c>
      <c r="U39">
        <v>3.2680520033479308</v>
      </c>
    </row>
    <row r="40" spans="1:21" x14ac:dyDescent="0.35">
      <c r="A40" s="1">
        <v>43493</v>
      </c>
      <c r="B40">
        <v>156.300003</v>
      </c>
      <c r="C40">
        <f t="shared" si="1"/>
        <v>-9.2545134778940618E-3</v>
      </c>
      <c r="D40">
        <v>-1.3919165640306074E-2</v>
      </c>
      <c r="E40">
        <f t="shared" si="2"/>
        <v>15.620973606718332</v>
      </c>
      <c r="F40">
        <f t="shared" si="0"/>
        <v>-1.4599919999999997</v>
      </c>
      <c r="G40">
        <v>-2.75</v>
      </c>
      <c r="H40">
        <f t="shared" si="3"/>
        <v>8.2102366749487773E-2</v>
      </c>
      <c r="J40">
        <v>-1.3619944000000057</v>
      </c>
      <c r="K40">
        <v>33</v>
      </c>
      <c r="T40" t="s">
        <v>27</v>
      </c>
      <c r="U40">
        <v>-0.62602085112950168</v>
      </c>
    </row>
    <row r="41" spans="1:21" x14ac:dyDescent="0.35">
      <c r="A41" s="1">
        <v>43490</v>
      </c>
      <c r="B41">
        <v>157.759995</v>
      </c>
      <c r="C41">
        <f t="shared" si="1"/>
        <v>3.3136857232551269E-2</v>
      </c>
      <c r="D41">
        <v>-1.3420700224753257E-2</v>
      </c>
      <c r="E41">
        <f t="shared" si="2"/>
        <v>15.925333810832186</v>
      </c>
      <c r="F41">
        <f t="shared" si="0"/>
        <v>5.0599980000000073</v>
      </c>
      <c r="G41">
        <v>-2.570007999999973</v>
      </c>
      <c r="H41">
        <f t="shared" si="3"/>
        <v>8.541477074623563E-2</v>
      </c>
      <c r="J41">
        <v>0.43400579999999422</v>
      </c>
      <c r="K41">
        <v>59</v>
      </c>
      <c r="T41" t="s">
        <v>28</v>
      </c>
      <c r="U41">
        <v>26.94000299999999</v>
      </c>
    </row>
    <row r="42" spans="1:21" x14ac:dyDescent="0.35">
      <c r="A42" s="1">
        <v>43489</v>
      </c>
      <c r="B42">
        <v>152.699997</v>
      </c>
      <c r="C42">
        <f t="shared" si="1"/>
        <v>-7.9262020260680906E-3</v>
      </c>
      <c r="D42">
        <v>-1.2976101508502166E-2</v>
      </c>
      <c r="E42">
        <f t="shared" si="2"/>
        <v>16.192584198225124</v>
      </c>
      <c r="F42">
        <f t="shared" si="0"/>
        <v>-1.2200009999999963</v>
      </c>
      <c r="G42">
        <v>-2.4700009999999963</v>
      </c>
      <c r="H42">
        <f t="shared" si="3"/>
        <v>8.7214399260700681E-2</v>
      </c>
      <c r="J42">
        <v>2.2300059999999924</v>
      </c>
      <c r="K42">
        <v>74</v>
      </c>
      <c r="T42" t="s">
        <v>29</v>
      </c>
      <c r="U42">
        <v>-15.729996</v>
      </c>
    </row>
    <row r="43" spans="1:21" x14ac:dyDescent="0.35">
      <c r="A43" s="1">
        <v>43488</v>
      </c>
      <c r="B43">
        <v>153.91999799999999</v>
      </c>
      <c r="C43">
        <f t="shared" si="1"/>
        <v>4.0443247740835908E-3</v>
      </c>
      <c r="D43">
        <v>-1.241902580069622E-2</v>
      </c>
      <c r="E43">
        <f t="shared" si="2"/>
        <v>16.521264641915277</v>
      </c>
      <c r="F43">
        <f t="shared" si="0"/>
        <v>0.61999499999998875</v>
      </c>
      <c r="G43">
        <v>-2.3699950000000172</v>
      </c>
      <c r="H43">
        <f t="shared" si="3"/>
        <v>8.8980355530176011E-2</v>
      </c>
      <c r="J43">
        <v>4.0260061999999905</v>
      </c>
      <c r="K43">
        <v>25</v>
      </c>
      <c r="T43" t="s">
        <v>30</v>
      </c>
      <c r="U43">
        <v>11.21000699999999</v>
      </c>
    </row>
    <row r="44" spans="1:21" x14ac:dyDescent="0.35">
      <c r="A44" s="1">
        <v>43487</v>
      </c>
      <c r="B44">
        <v>153.300003</v>
      </c>
      <c r="C44">
        <f t="shared" si="1"/>
        <v>-2.2446141071783016E-2</v>
      </c>
      <c r="D44">
        <v>-1.1574627284560457E-2</v>
      </c>
      <c r="E44">
        <f t="shared" si="2"/>
        <v>17.004893430668982</v>
      </c>
      <c r="F44">
        <f t="shared" si="0"/>
        <v>-3.5200040000000001</v>
      </c>
      <c r="G44">
        <v>-2.3000030000000038</v>
      </c>
      <c r="H44">
        <f t="shared" si="3"/>
        <v>9.0194389737258698E-2</v>
      </c>
      <c r="J44">
        <v>5.8220063999999923</v>
      </c>
      <c r="K44">
        <v>10</v>
      </c>
      <c r="T44" t="s">
        <v>31</v>
      </c>
      <c r="U44">
        <v>18.279998999999975</v>
      </c>
    </row>
    <row r="45" spans="1:21" x14ac:dyDescent="0.35">
      <c r="A45" s="1">
        <v>43483</v>
      </c>
      <c r="B45">
        <v>156.820007</v>
      </c>
      <c r="C45">
        <f t="shared" si="1"/>
        <v>6.1594122535646124E-3</v>
      </c>
      <c r="D45">
        <v>-1.1569808722629301E-2</v>
      </c>
      <c r="E45">
        <f t="shared" si="2"/>
        <v>17.007599019630977</v>
      </c>
      <c r="F45">
        <f t="shared" si="0"/>
        <v>0.96000599999999281</v>
      </c>
      <c r="G45">
        <v>-2.2899930000000097</v>
      </c>
      <c r="H45">
        <f t="shared" si="3"/>
        <v>9.0366456182494947E-2</v>
      </c>
      <c r="J45">
        <v>7.6180065999999904</v>
      </c>
      <c r="K45">
        <v>9</v>
      </c>
      <c r="T45" t="s">
        <v>32</v>
      </c>
      <c r="U45">
        <v>249</v>
      </c>
    </row>
    <row r="46" spans="1:21" x14ac:dyDescent="0.35">
      <c r="A46" s="1">
        <v>43482</v>
      </c>
      <c r="B46">
        <v>155.86000100000001</v>
      </c>
      <c r="C46">
        <f t="shared" si="1"/>
        <v>5.9377758366107323E-3</v>
      </c>
      <c r="D46">
        <v>-1.1351123866417021E-2</v>
      </c>
      <c r="E46">
        <f t="shared" si="2"/>
        <v>17.129706601321576</v>
      </c>
      <c r="F46">
        <f t="shared" si="0"/>
        <v>0.91999900000001844</v>
      </c>
      <c r="G46">
        <v>-2.1199950000000172</v>
      </c>
      <c r="H46">
        <f t="shared" si="3"/>
        <v>9.3224526919313946E-2</v>
      </c>
      <c r="J46">
        <v>9.4140067999999886</v>
      </c>
      <c r="K46">
        <v>1</v>
      </c>
      <c r="T46" t="s">
        <v>33</v>
      </c>
      <c r="U46">
        <v>11.21000699999999</v>
      </c>
    </row>
    <row r="47" spans="1:21" ht="16" thickBot="1" x14ac:dyDescent="0.4">
      <c r="A47" s="1">
        <v>43481</v>
      </c>
      <c r="B47">
        <v>154.94000199999999</v>
      </c>
      <c r="C47">
        <f t="shared" si="1"/>
        <v>1.2216599689578564E-2</v>
      </c>
      <c r="D47">
        <v>-1.1149476358034092E-2</v>
      </c>
      <c r="E47">
        <f t="shared" si="2"/>
        <v>17.241093857109355</v>
      </c>
      <c r="F47">
        <f t="shared" si="0"/>
        <v>1.8699949999999887</v>
      </c>
      <c r="G47">
        <v>-2.0200040000000001</v>
      </c>
      <c r="H47">
        <f t="shared" si="3"/>
        <v>9.4844676885482398E-2</v>
      </c>
      <c r="J47" s="2" t="s">
        <v>6</v>
      </c>
      <c r="K47" s="2">
        <v>3</v>
      </c>
      <c r="T47" t="s">
        <v>34</v>
      </c>
      <c r="U47">
        <v>-15.729996</v>
      </c>
    </row>
    <row r="48" spans="1:21" ht="16" thickBot="1" x14ac:dyDescent="0.4">
      <c r="A48" s="1">
        <v>43480</v>
      </c>
      <c r="B48">
        <v>153.070007</v>
      </c>
      <c r="C48">
        <f t="shared" si="1"/>
        <v>2.0466713333333358E-2</v>
      </c>
      <c r="D48">
        <v>-1.104906762621055E-2</v>
      </c>
      <c r="E48">
        <f t="shared" si="2"/>
        <v>17.296115935176907</v>
      </c>
      <c r="F48">
        <f t="shared" si="0"/>
        <v>3.0700070000000039</v>
      </c>
      <c r="G48">
        <v>-1.9700009999999963</v>
      </c>
      <c r="H48">
        <f t="shared" si="3"/>
        <v>9.5636567452926979E-2</v>
      </c>
      <c r="T48" s="2" t="s">
        <v>35</v>
      </c>
      <c r="U48" s="2">
        <v>0.4402174566015058</v>
      </c>
    </row>
    <row r="49" spans="1:11" x14ac:dyDescent="0.35">
      <c r="A49" s="1">
        <v>43479</v>
      </c>
      <c r="B49">
        <v>150</v>
      </c>
      <c r="C49">
        <f t="shared" si="1"/>
        <v>-1.5037054995465196E-2</v>
      </c>
      <c r="D49">
        <v>-1.0771235789534395E-2</v>
      </c>
      <c r="E49">
        <f t="shared" si="2"/>
        <v>17.446790285938729</v>
      </c>
      <c r="F49">
        <f t="shared" si="0"/>
        <v>-2.2899930000000097</v>
      </c>
      <c r="G49">
        <v>-1.9600069999999903</v>
      </c>
      <c r="H49">
        <f t="shared" si="3"/>
        <v>9.5793323261208152E-2</v>
      </c>
      <c r="J49" s="9" t="s">
        <v>41</v>
      </c>
    </row>
    <row r="50" spans="1:11" x14ac:dyDescent="0.35">
      <c r="A50" s="1">
        <v>43476</v>
      </c>
      <c r="B50">
        <v>152.28999300000001</v>
      </c>
      <c r="C50">
        <f t="shared" si="1"/>
        <v>-9.8180102116122454E-3</v>
      </c>
      <c r="D50">
        <v>-1.0364747081930687E-2</v>
      </c>
      <c r="E50">
        <f t="shared" si="2"/>
        <v>17.662935292010648</v>
      </c>
      <c r="F50">
        <f t="shared" si="0"/>
        <v>-1.5100099999999941</v>
      </c>
      <c r="G50">
        <v>-1.9600059999999928</v>
      </c>
      <c r="H50">
        <f t="shared" si="3"/>
        <v>9.5793338920562951E-2</v>
      </c>
      <c r="J50" s="9"/>
    </row>
    <row r="51" spans="1:11" x14ac:dyDescent="0.35">
      <c r="A51" s="1">
        <v>43475</v>
      </c>
      <c r="B51">
        <v>153.800003</v>
      </c>
      <c r="C51">
        <f t="shared" si="1"/>
        <v>3.1961711981758453E-3</v>
      </c>
      <c r="D51">
        <v>-1.0272573213743556E-2</v>
      </c>
      <c r="E51">
        <f t="shared" si="2"/>
        <v>17.711213650009821</v>
      </c>
      <c r="F51">
        <f t="shared" si="0"/>
        <v>0.49000499999999647</v>
      </c>
      <c r="G51">
        <v>-1.9400019999999927</v>
      </c>
      <c r="H51">
        <f t="shared" si="3"/>
        <v>9.6105555484954364E-2</v>
      </c>
    </row>
    <row r="52" spans="1:11" x14ac:dyDescent="0.35">
      <c r="A52" s="1">
        <v>43474</v>
      </c>
      <c r="B52">
        <v>153.30999800000001</v>
      </c>
      <c r="C52">
        <f t="shared" si="1"/>
        <v>1.6981744610281971E-2</v>
      </c>
      <c r="D52">
        <v>-9.9912551886620141E-3</v>
      </c>
      <c r="E52">
        <f t="shared" si="2"/>
        <v>17.856831308898137</v>
      </c>
      <c r="F52">
        <f t="shared" si="0"/>
        <v>2.5599980000000073</v>
      </c>
      <c r="G52">
        <v>-1.9100040000000149</v>
      </c>
      <c r="H52">
        <f t="shared" si="3"/>
        <v>9.656984110456443E-2</v>
      </c>
      <c r="J52" s="5" t="s">
        <v>47</v>
      </c>
      <c r="K52" s="5" t="s">
        <v>40</v>
      </c>
    </row>
    <row r="53" spans="1:11" x14ac:dyDescent="0.35">
      <c r="A53" s="1">
        <v>43473</v>
      </c>
      <c r="B53">
        <v>150.75</v>
      </c>
      <c r="C53">
        <f t="shared" si="1"/>
        <v>1.9063118592860369E-2</v>
      </c>
      <c r="D53">
        <v>-9.8358840806279917E-3</v>
      </c>
      <c r="E53">
        <f t="shared" si="2"/>
        <v>17.936116006390808</v>
      </c>
      <c r="F53">
        <f t="shared" si="0"/>
        <v>2.8200070000000039</v>
      </c>
      <c r="G53">
        <v>-1.8999939999999924</v>
      </c>
      <c r="H53">
        <f t="shared" si="3"/>
        <v>9.6723709597854118E-2</v>
      </c>
      <c r="J53" s="5">
        <f>U10-1.64*U13</f>
        <v>-3.0885798092495226E-2</v>
      </c>
      <c r="K53" s="5">
        <f>U33-1.64*U37</f>
        <v>-5.7107172735033158</v>
      </c>
    </row>
    <row r="54" spans="1:11" x14ac:dyDescent="0.35">
      <c r="A54" s="1">
        <v>43472</v>
      </c>
      <c r="B54">
        <v>147.929993</v>
      </c>
      <c r="C54">
        <f t="shared" si="1"/>
        <v>-2.2258330711531957E-3</v>
      </c>
      <c r="D54">
        <v>-9.8180102116122454E-3</v>
      </c>
      <c r="E54">
        <f t="shared" si="2"/>
        <v>17.945184020011972</v>
      </c>
      <c r="F54">
        <f t="shared" si="0"/>
        <v>-0.33000200000000746</v>
      </c>
      <c r="G54">
        <v>-1.8600000000000136</v>
      </c>
      <c r="H54">
        <f t="shared" si="3"/>
        <v>9.7333102413024855E-2</v>
      </c>
    </row>
    <row r="55" spans="1:11" x14ac:dyDescent="0.35">
      <c r="A55" s="1">
        <v>43469</v>
      </c>
      <c r="B55">
        <v>148.259995</v>
      </c>
      <c r="C55">
        <f t="shared" si="1"/>
        <v>4.2689309477610182E-2</v>
      </c>
      <c r="D55">
        <v>-9.7435195354029693E-3</v>
      </c>
      <c r="E55">
        <f t="shared" si="2"/>
        <v>17.982857071820121</v>
      </c>
      <c r="F55">
        <f t="shared" si="0"/>
        <v>6.0699930000000109</v>
      </c>
      <c r="G55">
        <v>-1.8000030000000038</v>
      </c>
      <c r="H55">
        <f t="shared" si="3"/>
        <v>9.8230800238327934E-2</v>
      </c>
    </row>
    <row r="56" spans="1:11" x14ac:dyDescent="0.35">
      <c r="A56" s="1">
        <v>43468</v>
      </c>
      <c r="B56">
        <v>142.19000199999999</v>
      </c>
      <c r="C56">
        <f t="shared" si="1"/>
        <v>-9.9607372082160237E-2</v>
      </c>
      <c r="D56">
        <v>-9.3748789131670746E-3</v>
      </c>
      <c r="E56">
        <f t="shared" si="2"/>
        <v>18.16643246731169</v>
      </c>
      <c r="F56">
        <f t="shared" si="0"/>
        <v>-15.729996</v>
      </c>
      <c r="G56">
        <v>-1.7700040000000001</v>
      </c>
      <c r="H56">
        <f t="shared" si="3"/>
        <v>9.8672048213665181E-2</v>
      </c>
    </row>
    <row r="57" spans="1:11" x14ac:dyDescent="0.35">
      <c r="A57" s="1">
        <v>43467</v>
      </c>
      <c r="B57">
        <v>157.91999799999999</v>
      </c>
      <c r="C57">
        <f t="shared" si="1"/>
        <v>1.1410738829379147E-3</v>
      </c>
      <c r="D57">
        <v>-9.3062245420891063E-3</v>
      </c>
      <c r="E57">
        <f t="shared" si="2"/>
        <v>18.200085588896535</v>
      </c>
      <c r="F57">
        <f t="shared" si="0"/>
        <v>0.17999299999999607</v>
      </c>
      <c r="G57">
        <v>-1.7600099999999941</v>
      </c>
      <c r="H57">
        <f t="shared" si="3"/>
        <v>9.8817899620330732E-2</v>
      </c>
    </row>
    <row r="58" spans="1:11" x14ac:dyDescent="0.35">
      <c r="A58" s="1">
        <v>43465</v>
      </c>
      <c r="B58">
        <v>157.740005</v>
      </c>
      <c r="C58">
        <f t="shared" si="1"/>
        <v>9.6652950051921947E-3</v>
      </c>
      <c r="D58">
        <v>-9.2545134778940618E-3</v>
      </c>
      <c r="E58">
        <f t="shared" si="2"/>
        <v>18.225320572161891</v>
      </c>
      <c r="F58">
        <f t="shared" si="0"/>
        <v>1.5100089999999966</v>
      </c>
      <c r="G58">
        <v>-1.7200009999999963</v>
      </c>
      <c r="H58">
        <f t="shared" si="3"/>
        <v>9.9395955926658591E-2</v>
      </c>
    </row>
    <row r="59" spans="1:11" x14ac:dyDescent="0.35">
      <c r="A59" s="1">
        <v>43462</v>
      </c>
      <c r="B59">
        <v>156.229996</v>
      </c>
      <c r="C59">
        <f t="shared" si="1"/>
        <v>5.123407177332806E-4</v>
      </c>
      <c r="D59">
        <v>-9.0975392138799727E-3</v>
      </c>
      <c r="E59">
        <f t="shared" si="2"/>
        <v>18.301324613880446</v>
      </c>
      <c r="F59">
        <f t="shared" si="0"/>
        <v>8.0002000000007456E-2</v>
      </c>
      <c r="G59">
        <v>-1.7099919999999997</v>
      </c>
      <c r="H59">
        <f t="shared" si="3"/>
        <v>9.9539092466830459E-2</v>
      </c>
    </row>
    <row r="60" spans="1:11" x14ac:dyDescent="0.35">
      <c r="A60" s="1">
        <v>43461</v>
      </c>
      <c r="B60">
        <v>156.14999399999999</v>
      </c>
      <c r="C60">
        <f t="shared" si="1"/>
        <v>-6.4898136602381338E-3</v>
      </c>
      <c r="D60">
        <v>-9.0884509940510529E-3</v>
      </c>
      <c r="E60">
        <f t="shared" si="2"/>
        <v>18.305697151878746</v>
      </c>
      <c r="F60">
        <f t="shared" si="0"/>
        <v>-1.0200040000000001</v>
      </c>
      <c r="G60">
        <v>-1.6200100000000077</v>
      </c>
      <c r="H60">
        <f t="shared" si="3"/>
        <v>0.10079873618587264</v>
      </c>
    </row>
    <row r="61" spans="1:11" x14ac:dyDescent="0.35">
      <c r="A61" s="1">
        <v>43460</v>
      </c>
      <c r="B61">
        <v>157.16999799999999</v>
      </c>
      <c r="C61">
        <f t="shared" si="1"/>
        <v>7.0421547770597892E-2</v>
      </c>
      <c r="D61">
        <v>-8.8278979070628445E-3</v>
      </c>
      <c r="E61">
        <f t="shared" si="2"/>
        <v>18.429742349423435</v>
      </c>
      <c r="F61">
        <f t="shared" si="0"/>
        <v>10.339995999999985</v>
      </c>
      <c r="G61">
        <v>-1.5800020000000075</v>
      </c>
      <c r="H61">
        <f t="shared" si="3"/>
        <v>0.10134272193531396</v>
      </c>
    </row>
    <row r="62" spans="1:11" x14ac:dyDescent="0.35">
      <c r="A62" s="1">
        <v>43458</v>
      </c>
      <c r="B62">
        <v>146.83000200000001</v>
      </c>
      <c r="C62">
        <f t="shared" si="1"/>
        <v>-2.5874040360221281E-2</v>
      </c>
      <c r="D62">
        <v>-8.217193718624928E-3</v>
      </c>
      <c r="E62">
        <f t="shared" si="2"/>
        <v>18.710273621752847</v>
      </c>
      <c r="F62">
        <f t="shared" si="0"/>
        <v>-3.8999939999999924</v>
      </c>
      <c r="G62">
        <v>-1.5399940000000072</v>
      </c>
      <c r="H62">
        <f t="shared" si="3"/>
        <v>0.10187653330315045</v>
      </c>
    </row>
    <row r="63" spans="1:11" x14ac:dyDescent="0.35">
      <c r="A63" s="1">
        <v>43455</v>
      </c>
      <c r="B63">
        <v>150.729996</v>
      </c>
      <c r="C63">
        <f t="shared" si="1"/>
        <v>-3.8895657222525616E-2</v>
      </c>
      <c r="D63">
        <v>-8.0681441129141149E-3</v>
      </c>
      <c r="E63">
        <f t="shared" si="2"/>
        <v>18.776499761153076</v>
      </c>
      <c r="F63">
        <f t="shared" si="0"/>
        <v>-6.1000060000000076</v>
      </c>
      <c r="G63">
        <v>-1.5100099999999941</v>
      </c>
      <c r="H63">
        <f t="shared" si="3"/>
        <v>0.10226981328251414</v>
      </c>
    </row>
    <row r="64" spans="1:11" x14ac:dyDescent="0.35">
      <c r="A64" s="1">
        <v>43454</v>
      </c>
      <c r="B64">
        <v>156.83000200000001</v>
      </c>
      <c r="C64">
        <f t="shared" si="1"/>
        <v>-2.5234613868075056E-2</v>
      </c>
      <c r="D64">
        <v>-7.9661730233928363E-3</v>
      </c>
      <c r="E64">
        <f t="shared" si="2"/>
        <v>18.821288823837836</v>
      </c>
      <c r="F64">
        <f t="shared" si="0"/>
        <v>-4.0599969999999814</v>
      </c>
      <c r="G64">
        <v>-1.4900060000000224</v>
      </c>
      <c r="H64">
        <f t="shared" si="3"/>
        <v>0.10252891510205783</v>
      </c>
    </row>
    <row r="65" spans="1:8" x14ac:dyDescent="0.35">
      <c r="A65" s="1">
        <v>43453</v>
      </c>
      <c r="B65">
        <v>160.88999899999999</v>
      </c>
      <c r="C65">
        <f t="shared" si="1"/>
        <v>-3.1191713022568939E-2</v>
      </c>
      <c r="D65">
        <v>-7.9262020260680906E-3</v>
      </c>
      <c r="E65">
        <f t="shared" si="2"/>
        <v>18.838729441806638</v>
      </c>
      <c r="F65">
        <f t="shared" si="0"/>
        <v>-5.180008000000015</v>
      </c>
      <c r="G65">
        <v>-1.4900049999999965</v>
      </c>
      <c r="H65">
        <f t="shared" si="3"/>
        <v>0.10252892798850791</v>
      </c>
    </row>
    <row r="66" spans="1:8" x14ac:dyDescent="0.35">
      <c r="A66" s="1">
        <v>43452</v>
      </c>
      <c r="B66">
        <v>166.070007</v>
      </c>
      <c r="C66">
        <f t="shared" si="1"/>
        <v>1.2992588593478309E-2</v>
      </c>
      <c r="D66">
        <v>-7.9247152872095276E-3</v>
      </c>
      <c r="E66">
        <f t="shared" si="2"/>
        <v>18.839376888590483</v>
      </c>
      <c r="F66">
        <f t="shared" ref="F66:F129" si="4">B66-B67</f>
        <v>2.1300050000000113</v>
      </c>
      <c r="G66">
        <v>-1.4599919999999997</v>
      </c>
      <c r="H66">
        <f t="shared" si="3"/>
        <v>0.10291269300093311</v>
      </c>
    </row>
    <row r="67" spans="1:8" x14ac:dyDescent="0.35">
      <c r="A67" s="1">
        <v>43451</v>
      </c>
      <c r="B67">
        <v>163.94000199999999</v>
      </c>
      <c r="C67">
        <f t="shared" ref="C67:C130" si="5">(B67-B68)/B68</f>
        <v>-9.3062245420891063E-3</v>
      </c>
      <c r="D67">
        <v>-7.6820989534419756E-3</v>
      </c>
      <c r="E67">
        <f t="shared" ref="E67:E130" si="6">_xlfn.NORM.DIST(D67,$U$10,$U$13,FALSE)</f>
        <v>18.943807311284012</v>
      </c>
      <c r="F67">
        <f t="shared" si="4"/>
        <v>-1.5399940000000072</v>
      </c>
      <c r="G67">
        <v>-1.4599919999999997</v>
      </c>
      <c r="H67">
        <f t="shared" ref="H67:H130" si="7">_xlfn.NORM.DIST(G67,$U$33,$U$37,FALSE)</f>
        <v>0.10291269300093311</v>
      </c>
    </row>
    <row r="68" spans="1:8" x14ac:dyDescent="0.35">
      <c r="A68" s="1">
        <v>43448</v>
      </c>
      <c r="B68">
        <v>165.479996</v>
      </c>
      <c r="C68">
        <f t="shared" si="5"/>
        <v>-3.1997666545732648E-2</v>
      </c>
      <c r="D68">
        <v>-7.6299571322337193E-3</v>
      </c>
      <c r="E68">
        <f t="shared" si="6"/>
        <v>18.965930704448652</v>
      </c>
      <c r="F68">
        <f t="shared" si="4"/>
        <v>-5.4700009999999963</v>
      </c>
      <c r="G68">
        <v>-1.4499969999999962</v>
      </c>
      <c r="H68">
        <f t="shared" si="7"/>
        <v>0.10303915768366818</v>
      </c>
    </row>
    <row r="69" spans="1:8" x14ac:dyDescent="0.35">
      <c r="A69" s="1">
        <v>43447</v>
      </c>
      <c r="B69">
        <v>170.949997</v>
      </c>
      <c r="C69">
        <f t="shared" si="5"/>
        <v>1.0940218417260072E-2</v>
      </c>
      <c r="D69">
        <v>-6.9539986704548499E-3</v>
      </c>
      <c r="E69">
        <f t="shared" si="6"/>
        <v>19.242224032470883</v>
      </c>
      <c r="F69">
        <f t="shared" si="4"/>
        <v>1.8499909999999886</v>
      </c>
      <c r="G69">
        <v>-1.3899989999999889</v>
      </c>
      <c r="H69">
        <f t="shared" si="7"/>
        <v>0.10378405288666173</v>
      </c>
    </row>
    <row r="70" spans="1:8" x14ac:dyDescent="0.35">
      <c r="A70" s="1">
        <v>43446</v>
      </c>
      <c r="B70">
        <v>169.10000600000001</v>
      </c>
      <c r="C70">
        <f t="shared" si="5"/>
        <v>2.7871730182300373E-3</v>
      </c>
      <c r="D70">
        <v>-6.5562403537742751E-3</v>
      </c>
      <c r="E70">
        <f t="shared" si="6"/>
        <v>19.395434290986994</v>
      </c>
      <c r="F70">
        <f t="shared" si="4"/>
        <v>0.47000099999999634</v>
      </c>
      <c r="G70">
        <v>-1.3500060000000076</v>
      </c>
      <c r="H70">
        <f t="shared" si="7"/>
        <v>0.10426680674080514</v>
      </c>
    </row>
    <row r="71" spans="1:8" x14ac:dyDescent="0.35">
      <c r="A71" s="1">
        <v>43445</v>
      </c>
      <c r="B71">
        <v>168.63000500000001</v>
      </c>
      <c r="C71">
        <f t="shared" si="5"/>
        <v>-5.7193453165325734E-3</v>
      </c>
      <c r="D71">
        <v>-6.5248116722508784E-3</v>
      </c>
      <c r="E71">
        <f t="shared" si="6"/>
        <v>19.407236630373593</v>
      </c>
      <c r="F71">
        <f t="shared" si="4"/>
        <v>-0.97000099999999634</v>
      </c>
      <c r="G71">
        <v>-1.2200009999999963</v>
      </c>
      <c r="H71">
        <f t="shared" si="7"/>
        <v>0.10575766822750945</v>
      </c>
    </row>
    <row r="72" spans="1:8" x14ac:dyDescent="0.35">
      <c r="A72" s="1">
        <v>43444</v>
      </c>
      <c r="B72">
        <v>169.60000600000001</v>
      </c>
      <c r="C72">
        <f t="shared" si="5"/>
        <v>6.5879338065187379E-3</v>
      </c>
      <c r="D72">
        <v>-6.4898136602381338E-3</v>
      </c>
      <c r="E72">
        <f t="shared" si="6"/>
        <v>19.420326514571084</v>
      </c>
      <c r="F72">
        <f t="shared" si="4"/>
        <v>1.1100010000000111</v>
      </c>
      <c r="G72">
        <v>-1.1899879999999996</v>
      </c>
      <c r="H72">
        <f t="shared" si="7"/>
        <v>0.10608438561234014</v>
      </c>
    </row>
    <row r="73" spans="1:8" x14ac:dyDescent="0.35">
      <c r="A73" s="1">
        <v>43441</v>
      </c>
      <c r="B73">
        <v>168.490005</v>
      </c>
      <c r="C73">
        <f t="shared" si="5"/>
        <v>-3.5657028184197415E-2</v>
      </c>
      <c r="D73">
        <v>-6.4630695503861534E-3</v>
      </c>
      <c r="E73">
        <f t="shared" si="6"/>
        <v>19.430291687826756</v>
      </c>
      <c r="F73">
        <f t="shared" si="4"/>
        <v>-6.2299959999999999</v>
      </c>
      <c r="G73">
        <v>-1.1000060000000076</v>
      </c>
      <c r="H73">
        <f t="shared" si="7"/>
        <v>0.10702351957870943</v>
      </c>
    </row>
    <row r="74" spans="1:8" x14ac:dyDescent="0.35">
      <c r="A74" s="1">
        <v>43440</v>
      </c>
      <c r="B74">
        <v>174.720001</v>
      </c>
      <c r="C74">
        <f t="shared" si="5"/>
        <v>-1.1149476358034092E-2</v>
      </c>
      <c r="D74">
        <v>-6.3236690629486824E-3</v>
      </c>
      <c r="E74">
        <f t="shared" si="6"/>
        <v>19.481704287922202</v>
      </c>
      <c r="F74">
        <f t="shared" si="4"/>
        <v>-1.9700009999999963</v>
      </c>
      <c r="G74">
        <v>-1.0699920000000134</v>
      </c>
      <c r="H74">
        <f t="shared" si="7"/>
        <v>0.10732308036173017</v>
      </c>
    </row>
    <row r="75" spans="1:8" x14ac:dyDescent="0.35">
      <c r="A75" s="1">
        <v>43438</v>
      </c>
      <c r="B75">
        <v>176.69000199999999</v>
      </c>
      <c r="C75">
        <f t="shared" si="5"/>
        <v>-4.3988771194019116E-2</v>
      </c>
      <c r="D75">
        <v>-5.7539737124934608E-3</v>
      </c>
      <c r="E75">
        <f t="shared" si="6"/>
        <v>19.682436125852409</v>
      </c>
      <c r="F75">
        <f t="shared" si="4"/>
        <v>-8.1300050000000113</v>
      </c>
      <c r="G75">
        <v>-1.0500030000000038</v>
      </c>
      <c r="H75">
        <f t="shared" si="7"/>
        <v>0.10751872984397505</v>
      </c>
    </row>
    <row r="76" spans="1:8" x14ac:dyDescent="0.35">
      <c r="A76" s="1">
        <v>43437</v>
      </c>
      <c r="B76">
        <v>184.820007</v>
      </c>
      <c r="C76">
        <f t="shared" si="5"/>
        <v>3.4942350375827616E-2</v>
      </c>
      <c r="D76">
        <v>-5.7509006337444282E-3</v>
      </c>
      <c r="E76">
        <f t="shared" si="6"/>
        <v>19.683477480442427</v>
      </c>
      <c r="F76">
        <f t="shared" si="4"/>
        <v>6.2400049999999965</v>
      </c>
      <c r="G76">
        <v>-1.0399930000000097</v>
      </c>
      <c r="H76">
        <f t="shared" si="7"/>
        <v>0.107615541311018</v>
      </c>
    </row>
    <row r="77" spans="1:8" x14ac:dyDescent="0.35">
      <c r="A77" s="1">
        <v>43434</v>
      </c>
      <c r="B77">
        <v>178.58000200000001</v>
      </c>
      <c r="C77">
        <f t="shared" si="5"/>
        <v>-5.4024003552926494E-3</v>
      </c>
      <c r="D77">
        <v>-5.7193453165325734E-3</v>
      </c>
      <c r="E77">
        <f t="shared" si="6"/>
        <v>19.694144403918138</v>
      </c>
      <c r="F77">
        <f t="shared" si="4"/>
        <v>-0.97000099999999634</v>
      </c>
      <c r="G77">
        <v>-1.0200040000000001</v>
      </c>
      <c r="H77">
        <f t="shared" si="7"/>
        <v>0.10780652680320996</v>
      </c>
    </row>
    <row r="78" spans="1:8" x14ac:dyDescent="0.35">
      <c r="A78" s="1">
        <v>43433</v>
      </c>
      <c r="B78">
        <v>179.550003</v>
      </c>
      <c r="C78">
        <f t="shared" si="5"/>
        <v>-7.6820989534419756E-3</v>
      </c>
      <c r="D78">
        <v>-5.638557261166968E-3</v>
      </c>
      <c r="E78">
        <f t="shared" si="6"/>
        <v>19.721237276857174</v>
      </c>
      <c r="F78">
        <f t="shared" si="4"/>
        <v>-1.3899989999999889</v>
      </c>
      <c r="G78">
        <v>-1.0099950000000035</v>
      </c>
      <c r="H78">
        <f t="shared" si="7"/>
        <v>0.10790098315735849</v>
      </c>
    </row>
    <row r="79" spans="1:8" x14ac:dyDescent="0.35">
      <c r="A79" s="1">
        <v>43432</v>
      </c>
      <c r="B79">
        <v>180.94000199999999</v>
      </c>
      <c r="C79">
        <f t="shared" si="5"/>
        <v>3.84526905861831E-2</v>
      </c>
      <c r="D79">
        <v>-5.6026391371377625E-3</v>
      </c>
      <c r="E79">
        <f t="shared" si="6"/>
        <v>19.733182360070312</v>
      </c>
      <c r="F79">
        <f t="shared" si="4"/>
        <v>6.6999969999999962</v>
      </c>
      <c r="G79">
        <v>-0.98001099999999042</v>
      </c>
      <c r="H79">
        <f t="shared" si="7"/>
        <v>0.1081792275638658</v>
      </c>
    </row>
    <row r="80" spans="1:8" x14ac:dyDescent="0.35">
      <c r="A80" s="1">
        <v>43431</v>
      </c>
      <c r="B80">
        <v>174.240005</v>
      </c>
      <c r="C80">
        <f t="shared" si="5"/>
        <v>-2.1760967293578968E-3</v>
      </c>
      <c r="D80">
        <v>-5.576369973190401E-3</v>
      </c>
      <c r="E80">
        <f t="shared" si="6"/>
        <v>19.741879344504362</v>
      </c>
      <c r="F80">
        <f t="shared" si="4"/>
        <v>-0.37998999999999228</v>
      </c>
      <c r="G80">
        <v>-0.97000099999999634</v>
      </c>
      <c r="H80">
        <f t="shared" si="7"/>
        <v>0.10827053534509641</v>
      </c>
    </row>
    <row r="81" spans="1:8" x14ac:dyDescent="0.35">
      <c r="A81" s="1">
        <v>43430</v>
      </c>
      <c r="B81">
        <v>174.61999499999999</v>
      </c>
      <c r="C81">
        <f t="shared" si="5"/>
        <v>1.3523722181589379E-2</v>
      </c>
      <c r="D81">
        <v>-5.4844764505272035E-3</v>
      </c>
      <c r="E81">
        <f t="shared" si="6"/>
        <v>19.772041435323594</v>
      </c>
      <c r="F81">
        <f t="shared" si="4"/>
        <v>2.330001999999979</v>
      </c>
      <c r="G81">
        <v>-0.97000099999999634</v>
      </c>
      <c r="H81">
        <f t="shared" si="7"/>
        <v>0.10827053534509641</v>
      </c>
    </row>
    <row r="82" spans="1:8" x14ac:dyDescent="0.35">
      <c r="A82" s="1">
        <v>43427</v>
      </c>
      <c r="B82">
        <v>172.28999300000001</v>
      </c>
      <c r="C82">
        <f t="shared" si="5"/>
        <v>-2.5398834853483588E-2</v>
      </c>
      <c r="D82">
        <v>-5.4024003552926494E-3</v>
      </c>
      <c r="E82">
        <f t="shared" si="6"/>
        <v>19.798636352816629</v>
      </c>
      <c r="F82">
        <f t="shared" si="4"/>
        <v>-4.4900059999999939</v>
      </c>
      <c r="G82">
        <v>-0.97000099999999634</v>
      </c>
      <c r="H82">
        <f t="shared" si="7"/>
        <v>0.10827053534509641</v>
      </c>
    </row>
    <row r="83" spans="1:8" x14ac:dyDescent="0.35">
      <c r="A83" s="1">
        <v>43425</v>
      </c>
      <c r="B83">
        <v>176.779999</v>
      </c>
      <c r="C83">
        <f t="shared" si="5"/>
        <v>-1.1300542689581495E-3</v>
      </c>
      <c r="D83">
        <v>-4.6753131313131734E-3</v>
      </c>
      <c r="E83">
        <f t="shared" si="6"/>
        <v>20.019804761033267</v>
      </c>
      <c r="F83">
        <f t="shared" si="4"/>
        <v>-0.19999699999999621</v>
      </c>
      <c r="G83">
        <v>-0.95999199999999973</v>
      </c>
      <c r="H83">
        <f t="shared" si="7"/>
        <v>0.10836103831152263</v>
      </c>
    </row>
    <row r="84" spans="1:8" x14ac:dyDescent="0.35">
      <c r="A84" s="1">
        <v>43424</v>
      </c>
      <c r="B84">
        <v>176.979996</v>
      </c>
      <c r="C84">
        <f t="shared" si="5"/>
        <v>-4.7777923986990677E-2</v>
      </c>
      <c r="D84">
        <v>-4.321368561459424E-3</v>
      </c>
      <c r="E84">
        <f t="shared" si="6"/>
        <v>20.117909194198532</v>
      </c>
      <c r="F84">
        <f t="shared" si="4"/>
        <v>-8.8800050000000113</v>
      </c>
      <c r="G84">
        <v>-0.80999800000000732</v>
      </c>
      <c r="H84">
        <f t="shared" si="7"/>
        <v>0.10962060501543799</v>
      </c>
    </row>
    <row r="85" spans="1:8" x14ac:dyDescent="0.35">
      <c r="A85" s="1">
        <v>43423</v>
      </c>
      <c r="B85">
        <v>185.86000100000001</v>
      </c>
      <c r="C85">
        <f t="shared" si="5"/>
        <v>-3.9632088253149803E-2</v>
      </c>
      <c r="D85">
        <v>-4.154754544764161E-3</v>
      </c>
      <c r="E85">
        <f t="shared" si="6"/>
        <v>20.161882641712292</v>
      </c>
      <c r="F85">
        <f t="shared" si="4"/>
        <v>-7.6699979999999925</v>
      </c>
      <c r="G85">
        <v>-0.71000599999999281</v>
      </c>
      <c r="H85">
        <f t="shared" si="7"/>
        <v>0.11035746698893735</v>
      </c>
    </row>
    <row r="86" spans="1:8" x14ac:dyDescent="0.35">
      <c r="A86" s="1">
        <v>43420</v>
      </c>
      <c r="B86">
        <v>193.529999</v>
      </c>
      <c r="C86">
        <f t="shared" si="5"/>
        <v>1.1075675020622315E-2</v>
      </c>
      <c r="D86">
        <v>-3.6365954426280118E-3</v>
      </c>
      <c r="E86">
        <f t="shared" si="6"/>
        <v>20.289477270503138</v>
      </c>
      <c r="F86">
        <f t="shared" si="4"/>
        <v>2.1199950000000172</v>
      </c>
      <c r="G86">
        <v>-0.68000800000001504</v>
      </c>
      <c r="H86">
        <f t="shared" si="7"/>
        <v>0.11056216186907047</v>
      </c>
    </row>
    <row r="87" spans="1:8" x14ac:dyDescent="0.35">
      <c r="A87" s="1">
        <v>43419</v>
      </c>
      <c r="B87">
        <v>191.41000399999999</v>
      </c>
      <c r="C87">
        <f t="shared" si="5"/>
        <v>2.4678805813509449E-2</v>
      </c>
      <c r="D87">
        <v>-3.6059390857362227E-3</v>
      </c>
      <c r="E87">
        <f t="shared" si="6"/>
        <v>20.296587955776722</v>
      </c>
      <c r="F87">
        <f t="shared" si="4"/>
        <v>4.6100009999999827</v>
      </c>
      <c r="G87">
        <v>-0.68000699999998915</v>
      </c>
      <c r="H87">
        <f t="shared" si="7"/>
        <v>0.11056216856569302</v>
      </c>
    </row>
    <row r="88" spans="1:8" x14ac:dyDescent="0.35">
      <c r="A88" s="1">
        <v>43418</v>
      </c>
      <c r="B88">
        <v>186.800003</v>
      </c>
      <c r="C88">
        <f t="shared" si="5"/>
        <v>-2.8247376127500914E-2</v>
      </c>
      <c r="D88">
        <v>-3.3600266666667265E-3</v>
      </c>
      <c r="E88">
        <f t="shared" si="6"/>
        <v>20.35183803431455</v>
      </c>
      <c r="F88">
        <f t="shared" si="4"/>
        <v>-5.4299929999999961</v>
      </c>
      <c r="G88">
        <v>-0.63000500000001125</v>
      </c>
      <c r="H88">
        <f t="shared" si="7"/>
        <v>0.11088637603798686</v>
      </c>
    </row>
    <row r="89" spans="1:8" x14ac:dyDescent="0.35">
      <c r="A89" s="1">
        <v>43417</v>
      </c>
      <c r="B89">
        <v>192.229996</v>
      </c>
      <c r="C89">
        <f t="shared" si="5"/>
        <v>-9.9912551886620141E-3</v>
      </c>
      <c r="D89">
        <v>-3.1310952575831375E-3</v>
      </c>
      <c r="E89">
        <f t="shared" si="6"/>
        <v>20.400397386565469</v>
      </c>
      <c r="F89">
        <f t="shared" si="4"/>
        <v>-1.9400019999999927</v>
      </c>
      <c r="G89">
        <v>-0.61000000000001364</v>
      </c>
      <c r="H89">
        <f t="shared" si="7"/>
        <v>0.11101010299891817</v>
      </c>
    </row>
    <row r="90" spans="1:8" x14ac:dyDescent="0.35">
      <c r="A90" s="1">
        <v>43416</v>
      </c>
      <c r="B90">
        <v>194.16999799999999</v>
      </c>
      <c r="C90">
        <f t="shared" si="5"/>
        <v>-5.0374152441071317E-2</v>
      </c>
      <c r="D90">
        <v>-3.1004913642156515E-3</v>
      </c>
      <c r="E90">
        <f t="shared" si="6"/>
        <v>20.406677613095489</v>
      </c>
      <c r="F90">
        <f t="shared" si="4"/>
        <v>-10.300003000000004</v>
      </c>
      <c r="G90">
        <v>-0.54000899999999774</v>
      </c>
      <c r="H90">
        <f t="shared" si="7"/>
        <v>0.11141585794882113</v>
      </c>
    </row>
    <row r="91" spans="1:8" x14ac:dyDescent="0.35">
      <c r="A91" s="1">
        <v>43413</v>
      </c>
      <c r="B91">
        <v>204.470001</v>
      </c>
      <c r="C91">
        <f t="shared" si="5"/>
        <v>-1.9281519034929279E-2</v>
      </c>
      <c r="D91">
        <v>-2.9117274863469499E-3</v>
      </c>
      <c r="E91">
        <f t="shared" si="6"/>
        <v>20.444307359803016</v>
      </c>
      <c r="F91">
        <f t="shared" si="4"/>
        <v>-4.0200040000000001</v>
      </c>
      <c r="G91">
        <v>-0.52999800000000619</v>
      </c>
      <c r="H91">
        <f t="shared" si="7"/>
        <v>0.1114704266624931</v>
      </c>
    </row>
    <row r="92" spans="1:8" x14ac:dyDescent="0.35">
      <c r="A92" s="1">
        <v>43412</v>
      </c>
      <c r="B92">
        <v>208.490005</v>
      </c>
      <c r="C92">
        <f t="shared" si="5"/>
        <v>-6.9539986704548499E-3</v>
      </c>
      <c r="D92">
        <v>-2.8964276919114904E-3</v>
      </c>
      <c r="E92">
        <f t="shared" si="6"/>
        <v>20.447273723021997</v>
      </c>
      <c r="F92">
        <f t="shared" si="4"/>
        <v>-1.4599919999999997</v>
      </c>
      <c r="G92">
        <v>-0.51998900000000958</v>
      </c>
      <c r="H92">
        <f t="shared" si="7"/>
        <v>0.11152411292308281</v>
      </c>
    </row>
    <row r="93" spans="1:8" x14ac:dyDescent="0.35">
      <c r="A93" s="1">
        <v>43411</v>
      </c>
      <c r="B93">
        <v>209.949997</v>
      </c>
      <c r="C93">
        <f t="shared" si="5"/>
        <v>3.0328276383603525E-2</v>
      </c>
      <c r="D93">
        <v>-2.6806320791965045E-3</v>
      </c>
      <c r="E93">
        <f t="shared" si="6"/>
        <v>20.487771575537451</v>
      </c>
      <c r="F93">
        <f t="shared" si="4"/>
        <v>6.1799929999999961</v>
      </c>
      <c r="G93">
        <v>-0.51998900000000958</v>
      </c>
      <c r="H93">
        <f t="shared" si="7"/>
        <v>0.11152411292308281</v>
      </c>
    </row>
    <row r="94" spans="1:8" x14ac:dyDescent="0.35">
      <c r="A94" s="1">
        <v>43410</v>
      </c>
      <c r="B94">
        <v>203.770004</v>
      </c>
      <c r="C94">
        <f t="shared" si="5"/>
        <v>1.0814068372718191E-2</v>
      </c>
      <c r="D94">
        <v>-2.5049351781450133E-3</v>
      </c>
      <c r="E94">
        <f t="shared" si="6"/>
        <v>20.518887393237133</v>
      </c>
      <c r="F94">
        <f t="shared" si="4"/>
        <v>2.1800079999999866</v>
      </c>
      <c r="G94">
        <v>-0.47999599999999987</v>
      </c>
      <c r="H94">
        <f t="shared" si="7"/>
        <v>0.11172990419926923</v>
      </c>
    </row>
    <row r="95" spans="1:8" x14ac:dyDescent="0.35">
      <c r="A95" s="1">
        <v>43409</v>
      </c>
      <c r="B95">
        <v>201.58999600000001</v>
      </c>
      <c r="C95">
        <f t="shared" si="5"/>
        <v>-2.8388278935575006E-2</v>
      </c>
      <c r="D95">
        <v>-2.4517527770227163E-3</v>
      </c>
      <c r="E95">
        <f t="shared" si="6"/>
        <v>20.527976071089345</v>
      </c>
      <c r="F95">
        <f t="shared" si="4"/>
        <v>-5.8899999999999864</v>
      </c>
      <c r="G95">
        <v>-0.47000100000002476</v>
      </c>
      <c r="H95">
        <f t="shared" si="7"/>
        <v>0.11177914968791229</v>
      </c>
    </row>
    <row r="96" spans="1:8" x14ac:dyDescent="0.35">
      <c r="A96" s="1">
        <v>43406</v>
      </c>
      <c r="B96">
        <v>207.479996</v>
      </c>
      <c r="C96">
        <f t="shared" si="5"/>
        <v>-6.6330685508366988E-2</v>
      </c>
      <c r="D96">
        <v>-2.3331142124846382E-3</v>
      </c>
      <c r="E96">
        <f t="shared" si="6"/>
        <v>20.547696869635484</v>
      </c>
      <c r="F96">
        <f t="shared" si="4"/>
        <v>-14.740004999999996</v>
      </c>
      <c r="G96">
        <v>-0.47000099999999634</v>
      </c>
      <c r="H96">
        <f t="shared" si="7"/>
        <v>0.11177914968791244</v>
      </c>
    </row>
    <row r="97" spans="1:8" x14ac:dyDescent="0.35">
      <c r="A97" s="1">
        <v>43405</v>
      </c>
      <c r="B97">
        <v>222.220001</v>
      </c>
      <c r="C97">
        <f t="shared" si="5"/>
        <v>1.5352279926198049E-2</v>
      </c>
      <c r="D97">
        <v>-2.3183780651328907E-3</v>
      </c>
      <c r="E97">
        <f t="shared" si="6"/>
        <v>20.550092891503361</v>
      </c>
      <c r="F97">
        <f t="shared" si="4"/>
        <v>3.3599999999999852</v>
      </c>
      <c r="G97">
        <v>-0.44000300000001857</v>
      </c>
      <c r="H97">
        <f t="shared" si="7"/>
        <v>0.11192168319991902</v>
      </c>
    </row>
    <row r="98" spans="1:8" x14ac:dyDescent="0.35">
      <c r="A98" s="1">
        <v>43404</v>
      </c>
      <c r="B98">
        <v>218.86000100000001</v>
      </c>
      <c r="C98">
        <f t="shared" si="5"/>
        <v>2.6066563158932573E-2</v>
      </c>
      <c r="D98">
        <v>-2.2931154290933989E-3</v>
      </c>
      <c r="E98">
        <f t="shared" si="6"/>
        <v>20.554172921722841</v>
      </c>
      <c r="F98">
        <f t="shared" si="4"/>
        <v>5.5599980000000073</v>
      </c>
      <c r="G98">
        <v>-0.4400020000000211</v>
      </c>
      <c r="H98">
        <f t="shared" si="7"/>
        <v>0.11192168781942183</v>
      </c>
    </row>
    <row r="99" spans="1:8" x14ac:dyDescent="0.35">
      <c r="A99" s="1">
        <v>43403</v>
      </c>
      <c r="B99">
        <v>213.300003</v>
      </c>
      <c r="C99">
        <f t="shared" si="5"/>
        <v>4.9943364824176634E-3</v>
      </c>
      <c r="D99">
        <v>-2.2442156013179138E-3</v>
      </c>
      <c r="E99">
        <f t="shared" si="6"/>
        <v>20.561971539568912</v>
      </c>
      <c r="F99">
        <f t="shared" si="4"/>
        <v>1.0599980000000073</v>
      </c>
      <c r="G99">
        <v>-0.42001399999998057</v>
      </c>
      <c r="H99">
        <f t="shared" si="7"/>
        <v>0.11201226162531754</v>
      </c>
    </row>
    <row r="100" spans="1:8" x14ac:dyDescent="0.35">
      <c r="A100" s="1">
        <v>43402</v>
      </c>
      <c r="B100">
        <v>212.240005</v>
      </c>
      <c r="C100">
        <f t="shared" si="5"/>
        <v>-1.8770217030463967E-2</v>
      </c>
      <c r="D100">
        <v>-2.2258330711531957E-3</v>
      </c>
      <c r="E100">
        <f t="shared" si="6"/>
        <v>20.564869449961641</v>
      </c>
      <c r="F100">
        <f t="shared" si="4"/>
        <v>-4.0599980000000073</v>
      </c>
      <c r="G100">
        <v>-0.41999800000002097</v>
      </c>
      <c r="H100">
        <f t="shared" si="7"/>
        <v>0.11201233271614901</v>
      </c>
    </row>
    <row r="101" spans="1:8" x14ac:dyDescent="0.35">
      <c r="A101" s="1">
        <v>43399</v>
      </c>
      <c r="B101">
        <v>216.300003</v>
      </c>
      <c r="C101">
        <f t="shared" si="5"/>
        <v>-1.5923566661643768E-2</v>
      </c>
      <c r="D101">
        <v>-2.2248535908984219E-3</v>
      </c>
      <c r="E101">
        <f t="shared" si="6"/>
        <v>20.565023341955566</v>
      </c>
      <c r="F101">
        <f t="shared" si="4"/>
        <v>-3.5</v>
      </c>
      <c r="G101">
        <v>-0.40000899999998296</v>
      </c>
      <c r="H101">
        <f t="shared" si="7"/>
        <v>0.11209938078233818</v>
      </c>
    </row>
    <row r="102" spans="1:8" x14ac:dyDescent="0.35">
      <c r="A102" s="1">
        <v>43398</v>
      </c>
      <c r="B102">
        <v>219.800003</v>
      </c>
      <c r="C102">
        <f t="shared" si="5"/>
        <v>2.1897843170725569E-2</v>
      </c>
      <c r="D102">
        <v>-2.1951497183385852E-3</v>
      </c>
      <c r="E102">
        <f t="shared" si="6"/>
        <v>20.569665392021975</v>
      </c>
      <c r="F102">
        <f t="shared" si="4"/>
        <v>4.7100069999999903</v>
      </c>
      <c r="G102">
        <v>-0.39999399999999241</v>
      </c>
      <c r="H102">
        <f t="shared" si="7"/>
        <v>0.11209944477765828</v>
      </c>
    </row>
    <row r="103" spans="1:8" x14ac:dyDescent="0.35">
      <c r="A103" s="1">
        <v>43397</v>
      </c>
      <c r="B103">
        <v>215.08999600000001</v>
      </c>
      <c r="C103">
        <f t="shared" si="5"/>
        <v>-3.4301621412501558E-2</v>
      </c>
      <c r="D103">
        <v>-2.1760967293578968E-3</v>
      </c>
      <c r="E103">
        <f t="shared" si="6"/>
        <v>20.572617555489863</v>
      </c>
      <c r="F103">
        <f t="shared" si="4"/>
        <v>-7.6399999999999864</v>
      </c>
      <c r="G103">
        <v>-0.38999899999998888</v>
      </c>
      <c r="H103">
        <f t="shared" si="7"/>
        <v>0.11214164412710885</v>
      </c>
    </row>
    <row r="104" spans="1:8" x14ac:dyDescent="0.35">
      <c r="A104" s="1">
        <v>43396</v>
      </c>
      <c r="B104">
        <v>222.729996</v>
      </c>
      <c r="C104">
        <f t="shared" si="5"/>
        <v>9.4267031795160963E-3</v>
      </c>
      <c r="D104">
        <v>-2.1287600466873479E-3</v>
      </c>
      <c r="E104">
        <f t="shared" si="6"/>
        <v>20.579866169353512</v>
      </c>
      <c r="F104">
        <f t="shared" si="4"/>
        <v>2.0800020000000075</v>
      </c>
      <c r="G104">
        <v>-0.38000500000001125</v>
      </c>
      <c r="H104">
        <f t="shared" si="7"/>
        <v>0.11218295431274519</v>
      </c>
    </row>
    <row r="105" spans="1:8" x14ac:dyDescent="0.35">
      <c r="A105" s="1">
        <v>43395</v>
      </c>
      <c r="B105">
        <v>220.64999399999999</v>
      </c>
      <c r="C105">
        <f t="shared" si="5"/>
        <v>6.1100543168122459E-3</v>
      </c>
      <c r="D105">
        <v>-2.1024204851751421E-3</v>
      </c>
      <c r="E105">
        <f t="shared" si="6"/>
        <v>20.583846397482993</v>
      </c>
      <c r="F105">
        <f t="shared" si="4"/>
        <v>1.3399959999999851</v>
      </c>
      <c r="G105">
        <v>-0.37998999999999228</v>
      </c>
      <c r="H105">
        <f t="shared" si="7"/>
        <v>0.11218301564965813</v>
      </c>
    </row>
    <row r="106" spans="1:8" x14ac:dyDescent="0.35">
      <c r="A106" s="1">
        <v>43392</v>
      </c>
      <c r="B106">
        <v>219.30999800000001</v>
      </c>
      <c r="C106">
        <f t="shared" si="5"/>
        <v>1.5230043232477708E-2</v>
      </c>
      <c r="D106">
        <v>-1.9493826527165229E-3</v>
      </c>
      <c r="E106">
        <f t="shared" si="6"/>
        <v>20.60621959208207</v>
      </c>
      <c r="F106">
        <f t="shared" si="4"/>
        <v>3.2899940000000072</v>
      </c>
      <c r="G106">
        <v>-0.33000200000000746</v>
      </c>
      <c r="H106">
        <f t="shared" si="7"/>
        <v>0.1123763181544543</v>
      </c>
    </row>
    <row r="107" spans="1:8" x14ac:dyDescent="0.35">
      <c r="A107" s="1">
        <v>43391</v>
      </c>
      <c r="B107">
        <v>216.020004</v>
      </c>
      <c r="C107">
        <f t="shared" si="5"/>
        <v>-2.3373560980391839E-2</v>
      </c>
      <c r="D107">
        <v>-1.8197724713185618E-3</v>
      </c>
      <c r="E107">
        <f t="shared" si="6"/>
        <v>20.624161140419968</v>
      </c>
      <c r="F107">
        <f t="shared" si="4"/>
        <v>-5.1699979999999925</v>
      </c>
      <c r="G107">
        <v>-0.32000700000000393</v>
      </c>
      <c r="H107">
        <f t="shared" si="7"/>
        <v>0.11241229952466143</v>
      </c>
    </row>
    <row r="108" spans="1:8" x14ac:dyDescent="0.35">
      <c r="A108" s="1">
        <v>43390</v>
      </c>
      <c r="B108">
        <v>221.19000199999999</v>
      </c>
      <c r="C108">
        <f t="shared" si="5"/>
        <v>-4.321368561459424E-3</v>
      </c>
      <c r="D108">
        <v>-1.4639104822826165E-3</v>
      </c>
      <c r="E108">
        <f t="shared" si="6"/>
        <v>20.668654545198446</v>
      </c>
      <c r="F108">
        <f t="shared" si="4"/>
        <v>-0.95999199999999973</v>
      </c>
      <c r="G108">
        <v>-0.26998900000000958</v>
      </c>
      <c r="H108">
        <f t="shared" si="7"/>
        <v>0.11257895005398448</v>
      </c>
    </row>
    <row r="109" spans="1:8" x14ac:dyDescent="0.35">
      <c r="A109" s="1">
        <v>43389</v>
      </c>
      <c r="B109">
        <v>222.14999399999999</v>
      </c>
      <c r="C109">
        <f t="shared" si="5"/>
        <v>2.2037141046939823E-2</v>
      </c>
      <c r="D109">
        <v>-1.2068212697363696E-3</v>
      </c>
      <c r="E109">
        <f t="shared" si="6"/>
        <v>20.696430248919061</v>
      </c>
      <c r="F109">
        <f t="shared" si="4"/>
        <v>4.7899929999999813</v>
      </c>
      <c r="G109">
        <v>-0.22999599999999987</v>
      </c>
      <c r="H109">
        <f t="shared" si="7"/>
        <v>0.11269606888396159</v>
      </c>
    </row>
    <row r="110" spans="1:8" x14ac:dyDescent="0.35">
      <c r="A110" s="1">
        <v>43388</v>
      </c>
      <c r="B110">
        <v>217.36000100000001</v>
      </c>
      <c r="C110">
        <f t="shared" si="5"/>
        <v>-2.1385799732628878E-2</v>
      </c>
      <c r="D110">
        <v>-1.1300542689581495E-3</v>
      </c>
      <c r="E110">
        <f t="shared" si="6"/>
        <v>20.704010985560291</v>
      </c>
      <c r="F110">
        <f t="shared" si="4"/>
        <v>-4.75</v>
      </c>
      <c r="G110">
        <v>-0.21000700000001871</v>
      </c>
      <c r="H110">
        <f t="shared" si="7"/>
        <v>0.11274921802211632</v>
      </c>
    </row>
    <row r="111" spans="1:8" x14ac:dyDescent="0.35">
      <c r="A111" s="1">
        <v>43385</v>
      </c>
      <c r="B111">
        <v>222.11000100000001</v>
      </c>
      <c r="C111">
        <f t="shared" si="5"/>
        <v>3.571930103594273E-2</v>
      </c>
      <c r="D111">
        <v>-1.1149235447286852E-3</v>
      </c>
      <c r="E111">
        <f t="shared" si="6"/>
        <v>20.70546638785266</v>
      </c>
      <c r="F111">
        <f t="shared" si="4"/>
        <v>7.6600040000000149</v>
      </c>
      <c r="G111">
        <v>-0.19999699999999621</v>
      </c>
      <c r="H111">
        <f t="shared" si="7"/>
        <v>0.11277448197946474</v>
      </c>
    </row>
    <row r="112" spans="1:8" x14ac:dyDescent="0.35">
      <c r="A112" s="1">
        <v>43384</v>
      </c>
      <c r="B112">
        <v>214.449997</v>
      </c>
      <c r="C112">
        <f t="shared" si="5"/>
        <v>-8.8278979070628445E-3</v>
      </c>
      <c r="D112">
        <v>-5.2950117622337285E-4</v>
      </c>
      <c r="E112">
        <f t="shared" si="6"/>
        <v>20.751949326916343</v>
      </c>
      <c r="F112">
        <f t="shared" si="4"/>
        <v>-1.9100040000000149</v>
      </c>
      <c r="G112">
        <v>-9.9991000000017038E-2</v>
      </c>
      <c r="H112">
        <f t="shared" si="7"/>
        <v>0.11297722059994537</v>
      </c>
    </row>
    <row r="113" spans="1:8" x14ac:dyDescent="0.35">
      <c r="A113" s="1">
        <v>43383</v>
      </c>
      <c r="B113">
        <v>216.36000100000001</v>
      </c>
      <c r="C113">
        <f t="shared" si="5"/>
        <v>-4.6326064405299509E-2</v>
      </c>
      <c r="D113">
        <v>4.6549480681921707E-5</v>
      </c>
      <c r="E113">
        <f t="shared" si="6"/>
        <v>20.778908716332896</v>
      </c>
      <c r="F113">
        <f t="shared" si="4"/>
        <v>-10.509993999999978</v>
      </c>
      <c r="G113">
        <v>1.0009999999994079E-2</v>
      </c>
      <c r="H113">
        <f t="shared" si="7"/>
        <v>0.11309557742340882</v>
      </c>
    </row>
    <row r="114" spans="1:8" x14ac:dyDescent="0.35">
      <c r="A114" s="1">
        <v>43382</v>
      </c>
      <c r="B114">
        <v>226.86999499999999</v>
      </c>
      <c r="C114">
        <f t="shared" si="5"/>
        <v>1.3853469833248913E-2</v>
      </c>
      <c r="D114">
        <v>3.445401447455587E-4</v>
      </c>
      <c r="E114">
        <f t="shared" si="6"/>
        <v>20.785518081884753</v>
      </c>
      <c r="F114">
        <f t="shared" si="4"/>
        <v>3.0999909999999886</v>
      </c>
      <c r="G114">
        <v>6.0012000000000398E-2</v>
      </c>
      <c r="H114">
        <f t="shared" si="7"/>
        <v>0.11311303722028898</v>
      </c>
    </row>
    <row r="115" spans="1:8" x14ac:dyDescent="0.35">
      <c r="A115" s="1">
        <v>43381</v>
      </c>
      <c r="B115">
        <v>223.770004</v>
      </c>
      <c r="C115">
        <f t="shared" si="5"/>
        <v>-2.3183780651328907E-3</v>
      </c>
      <c r="D115">
        <v>4.806656995834899E-4</v>
      </c>
      <c r="E115">
        <f t="shared" si="6"/>
        <v>20.786870407140473</v>
      </c>
      <c r="F115">
        <f t="shared" si="4"/>
        <v>-0.51998900000000958</v>
      </c>
      <c r="G115">
        <v>8.0002000000007456E-2</v>
      </c>
      <c r="H115">
        <f t="shared" si="7"/>
        <v>0.11311365646984897</v>
      </c>
    </row>
    <row r="116" spans="1:8" x14ac:dyDescent="0.35">
      <c r="A116" s="1">
        <v>43378</v>
      </c>
      <c r="B116">
        <v>224.28999300000001</v>
      </c>
      <c r="C116">
        <f t="shared" si="5"/>
        <v>-1.6228834242097531E-2</v>
      </c>
      <c r="D116">
        <v>5.123407177332806E-4</v>
      </c>
      <c r="E116">
        <f t="shared" si="6"/>
        <v>20.787035107492827</v>
      </c>
      <c r="F116">
        <f t="shared" si="4"/>
        <v>-3.7000119999999868</v>
      </c>
      <c r="G116">
        <v>8.0002000000007456E-2</v>
      </c>
      <c r="H116">
        <f t="shared" si="7"/>
        <v>0.11311365646984897</v>
      </c>
    </row>
    <row r="117" spans="1:8" x14ac:dyDescent="0.35">
      <c r="A117" s="1">
        <v>43377</v>
      </c>
      <c r="B117">
        <v>227.990005</v>
      </c>
      <c r="C117">
        <f t="shared" si="5"/>
        <v>-1.7580910401747897E-2</v>
      </c>
      <c r="D117">
        <v>5.2441532025827766E-4</v>
      </c>
      <c r="E117">
        <f t="shared" si="6"/>
        <v>20.787082985315823</v>
      </c>
      <c r="F117">
        <f t="shared" si="4"/>
        <v>-4.0800020000000075</v>
      </c>
      <c r="G117">
        <v>0.10000600000000759</v>
      </c>
      <c r="H117">
        <f t="shared" si="7"/>
        <v>0.1131106386515118</v>
      </c>
    </row>
    <row r="118" spans="1:8" x14ac:dyDescent="0.35">
      <c r="A118" s="1">
        <v>43376</v>
      </c>
      <c r="B118">
        <v>232.070007</v>
      </c>
      <c r="C118">
        <f t="shared" si="5"/>
        <v>1.2168562509458141E-2</v>
      </c>
      <c r="D118">
        <v>5.7398841930758919E-4</v>
      </c>
      <c r="E118">
        <f t="shared" si="6"/>
        <v>20.787193313548233</v>
      </c>
      <c r="F118">
        <f t="shared" si="4"/>
        <v>2.7900080000000003</v>
      </c>
      <c r="G118">
        <v>0.10000600000000759</v>
      </c>
      <c r="H118">
        <f t="shared" si="7"/>
        <v>0.1131106386515118</v>
      </c>
    </row>
    <row r="119" spans="1:8" x14ac:dyDescent="0.35">
      <c r="A119" s="1">
        <v>43375</v>
      </c>
      <c r="B119">
        <v>229.279999</v>
      </c>
      <c r="C119">
        <f t="shared" si="5"/>
        <v>8.8885155524182774E-3</v>
      </c>
      <c r="D119">
        <v>5.9562865204292991E-4</v>
      </c>
      <c r="E119">
        <f t="shared" si="6"/>
        <v>20.787197988307671</v>
      </c>
      <c r="F119">
        <f t="shared" si="4"/>
        <v>2.0200040000000001</v>
      </c>
      <c r="G119">
        <v>0.12998999999999228</v>
      </c>
      <c r="H119">
        <f t="shared" si="7"/>
        <v>0.11309930127328213</v>
      </c>
    </row>
    <row r="120" spans="1:8" x14ac:dyDescent="0.35">
      <c r="A120" s="1">
        <v>43374</v>
      </c>
      <c r="B120">
        <v>227.259995</v>
      </c>
      <c r="C120">
        <f t="shared" si="5"/>
        <v>6.7333656699440896E-3</v>
      </c>
      <c r="D120">
        <v>6.7596446006481777E-4</v>
      </c>
      <c r="E120">
        <f t="shared" si="6"/>
        <v>20.786984166431697</v>
      </c>
      <c r="F120">
        <f t="shared" si="4"/>
        <v>1.5199900000000071</v>
      </c>
      <c r="G120">
        <v>0.13999899999998888</v>
      </c>
      <c r="H120">
        <f t="shared" si="7"/>
        <v>0.11309369728790891</v>
      </c>
    </row>
    <row r="121" spans="1:8" x14ac:dyDescent="0.35">
      <c r="A121" s="1">
        <v>43371</v>
      </c>
      <c r="B121">
        <v>225.740005</v>
      </c>
      <c r="C121">
        <f t="shared" si="5"/>
        <v>3.5119271417460847E-3</v>
      </c>
      <c r="D121">
        <v>8.8800145332227091E-4</v>
      </c>
      <c r="E121">
        <f t="shared" si="6"/>
        <v>20.784670569183209</v>
      </c>
      <c r="F121">
        <f t="shared" si="4"/>
        <v>0.79000800000000027</v>
      </c>
      <c r="G121">
        <v>0.16999900000001844</v>
      </c>
      <c r="H121">
        <f t="shared" si="7"/>
        <v>0.1130714467468709</v>
      </c>
    </row>
    <row r="122" spans="1:8" x14ac:dyDescent="0.35">
      <c r="A122" s="1">
        <v>43370</v>
      </c>
      <c r="B122">
        <v>224.949997</v>
      </c>
      <c r="C122">
        <f t="shared" si="5"/>
        <v>2.0551669726446526E-2</v>
      </c>
      <c r="D122">
        <v>1.1410738829379147E-3</v>
      </c>
      <c r="E122">
        <f t="shared" si="6"/>
        <v>20.778589142952242</v>
      </c>
      <c r="F122">
        <f t="shared" si="4"/>
        <v>4.5299990000000037</v>
      </c>
      <c r="G122">
        <v>0.17999299999999607</v>
      </c>
      <c r="H122">
        <f t="shared" si="7"/>
        <v>0.11306221881686972</v>
      </c>
    </row>
    <row r="123" spans="1:8" x14ac:dyDescent="0.35">
      <c r="A123" s="1">
        <v>43369</v>
      </c>
      <c r="B123">
        <v>220.41999799999999</v>
      </c>
      <c r="C123">
        <f t="shared" si="5"/>
        <v>-7.9661730233928363E-3</v>
      </c>
      <c r="D123">
        <v>1.5704496758124559E-3</v>
      </c>
      <c r="E123">
        <f t="shared" si="6"/>
        <v>20.76001547181729</v>
      </c>
      <c r="F123">
        <f t="shared" si="4"/>
        <v>-1.7700040000000001</v>
      </c>
      <c r="G123">
        <v>0.30000300000000379</v>
      </c>
      <c r="H123">
        <f t="shared" si="7"/>
        <v>0.1128806540163637</v>
      </c>
    </row>
    <row r="124" spans="1:8" x14ac:dyDescent="0.35">
      <c r="A124" s="1">
        <v>43368</v>
      </c>
      <c r="B124">
        <v>222.19000199999999</v>
      </c>
      <c r="C124">
        <f t="shared" si="5"/>
        <v>6.3409078508371661E-3</v>
      </c>
      <c r="D124">
        <v>1.6522856239148021E-3</v>
      </c>
      <c r="E124">
        <f t="shared" si="6"/>
        <v>20.755298580102369</v>
      </c>
      <c r="F124">
        <f t="shared" si="4"/>
        <v>1.400008999999983</v>
      </c>
      <c r="G124">
        <v>0.31999199999998496</v>
      </c>
      <c r="H124">
        <f t="shared" si="7"/>
        <v>0.11283774736777057</v>
      </c>
    </row>
    <row r="125" spans="1:8" x14ac:dyDescent="0.35">
      <c r="A125" s="1">
        <v>43367</v>
      </c>
      <c r="B125">
        <v>220.78999300000001</v>
      </c>
      <c r="C125">
        <f t="shared" si="5"/>
        <v>1.4380175238809715E-2</v>
      </c>
      <c r="D125">
        <v>1.8122670176933557E-3</v>
      </c>
      <c r="E125">
        <f t="shared" si="6"/>
        <v>20.744991116074402</v>
      </c>
      <c r="F125">
        <f t="shared" si="4"/>
        <v>3.1299890000000232</v>
      </c>
      <c r="G125">
        <v>0.35999999999998522</v>
      </c>
      <c r="H125">
        <f t="shared" si="7"/>
        <v>0.11274104036231539</v>
      </c>
    </row>
    <row r="126" spans="1:8" x14ac:dyDescent="0.35">
      <c r="A126" s="1">
        <v>43364</v>
      </c>
      <c r="B126">
        <v>217.66000399999999</v>
      </c>
      <c r="C126">
        <f t="shared" si="5"/>
        <v>-1.0771235789534395E-2</v>
      </c>
      <c r="D126">
        <v>2.0008898530696848E-3</v>
      </c>
      <c r="E126">
        <f t="shared" si="6"/>
        <v>20.730994302151437</v>
      </c>
      <c r="F126">
        <f t="shared" si="4"/>
        <v>-2.3699950000000172</v>
      </c>
      <c r="G126">
        <v>0.37998900000002322</v>
      </c>
      <c r="H126">
        <f t="shared" si="7"/>
        <v>0.11268732182347226</v>
      </c>
    </row>
    <row r="127" spans="1:8" x14ac:dyDescent="0.35">
      <c r="A127" s="1">
        <v>43363</v>
      </c>
      <c r="B127">
        <v>220.029999</v>
      </c>
      <c r="C127">
        <f t="shared" si="5"/>
        <v>7.6017952924348191E-3</v>
      </c>
      <c r="D127">
        <v>2.046045077246489E-3</v>
      </c>
      <c r="E127">
        <f t="shared" si="6"/>
        <v>20.72734791639121</v>
      </c>
      <c r="F127">
        <f t="shared" si="4"/>
        <v>1.6600040000000149</v>
      </c>
      <c r="G127">
        <v>0.41000399999998649</v>
      </c>
      <c r="H127">
        <f t="shared" si="7"/>
        <v>0.11259991420997222</v>
      </c>
    </row>
    <row r="128" spans="1:8" x14ac:dyDescent="0.35">
      <c r="A128" s="1">
        <v>43362</v>
      </c>
      <c r="B128">
        <v>218.36999499999999</v>
      </c>
      <c r="C128">
        <f t="shared" si="5"/>
        <v>5.9562865204292991E-4</v>
      </c>
      <c r="D128">
        <v>2.2854531688160195E-3</v>
      </c>
      <c r="E128">
        <f t="shared" si="6"/>
        <v>20.70611084576241</v>
      </c>
      <c r="F128">
        <f t="shared" si="4"/>
        <v>0.12998999999999228</v>
      </c>
      <c r="G128">
        <v>0.43000800000001504</v>
      </c>
      <c r="H128">
        <f t="shared" si="7"/>
        <v>0.11253717134907083</v>
      </c>
    </row>
    <row r="129" spans="1:8" x14ac:dyDescent="0.35">
      <c r="A129" s="1">
        <v>43361</v>
      </c>
      <c r="B129">
        <v>218.240005</v>
      </c>
      <c r="C129">
        <f t="shared" si="5"/>
        <v>1.6522856239148021E-3</v>
      </c>
      <c r="D129">
        <v>2.3361382598331179E-3</v>
      </c>
      <c r="E129">
        <f t="shared" si="6"/>
        <v>20.701204337653426</v>
      </c>
      <c r="F129">
        <f t="shared" si="4"/>
        <v>0.35999999999998522</v>
      </c>
      <c r="G129">
        <v>0.44000199999999268</v>
      </c>
      <c r="H129">
        <f t="shared" si="7"/>
        <v>0.11250448233999975</v>
      </c>
    </row>
    <row r="130" spans="1:8" x14ac:dyDescent="0.35">
      <c r="A130" s="1">
        <v>43360</v>
      </c>
      <c r="B130">
        <v>217.88000500000001</v>
      </c>
      <c r="C130">
        <f t="shared" si="5"/>
        <v>-2.6626121812475381E-2</v>
      </c>
      <c r="D130">
        <v>2.3768347826086172E-3</v>
      </c>
      <c r="E130">
        <f t="shared" si="6"/>
        <v>20.69716111337431</v>
      </c>
      <c r="F130">
        <f t="shared" ref="F130:F193" si="8">B130-B131</f>
        <v>-5.9599910000000023</v>
      </c>
      <c r="G130">
        <v>0.47000099999999634</v>
      </c>
      <c r="H130">
        <f t="shared" si="7"/>
        <v>0.11240099605655804</v>
      </c>
    </row>
    <row r="131" spans="1:8" x14ac:dyDescent="0.35">
      <c r="A131" s="1">
        <v>43357</v>
      </c>
      <c r="B131">
        <v>223.83999600000001</v>
      </c>
      <c r="C131">
        <f t="shared" ref="C131:C194" si="9">(B131-B132)/B132</f>
        <v>-1.1351123866417021E-2</v>
      </c>
      <c r="D131">
        <v>2.7871730182300373E-3</v>
      </c>
      <c r="E131">
        <f t="shared" ref="E131:E194" si="10">_xlfn.NORM.DIST(D131,$U$10,$U$13,FALSE)</f>
        <v>20.651248725477846</v>
      </c>
      <c r="F131">
        <f t="shared" si="8"/>
        <v>-2.570007999999973</v>
      </c>
      <c r="G131">
        <v>0.49000499999999647</v>
      </c>
      <c r="H131">
        <f t="shared" ref="H131:H194" si="11">_xlfn.NORM.DIST(G131,$U$33,$U$37,FALSE)</f>
        <v>0.11232752564129493</v>
      </c>
    </row>
    <row r="132" spans="1:8" x14ac:dyDescent="0.35">
      <c r="A132" s="1">
        <v>43356</v>
      </c>
      <c r="B132">
        <v>226.41000399999999</v>
      </c>
      <c r="C132">
        <f t="shared" si="9"/>
        <v>2.4155230609822085E-2</v>
      </c>
      <c r="D132">
        <v>2.8285212334918275E-3</v>
      </c>
      <c r="E132">
        <f t="shared" si="10"/>
        <v>20.646104506949055</v>
      </c>
      <c r="F132">
        <f t="shared" si="8"/>
        <v>5.3399969999999826</v>
      </c>
      <c r="G132">
        <v>0.49000499999999647</v>
      </c>
      <c r="H132">
        <f t="shared" si="11"/>
        <v>0.11232752564129493</v>
      </c>
    </row>
    <row r="133" spans="1:8" x14ac:dyDescent="0.35">
      <c r="A133" s="1">
        <v>43355</v>
      </c>
      <c r="B133">
        <v>221.070007</v>
      </c>
      <c r="C133">
        <f t="shared" si="9"/>
        <v>-1.241902580069622E-2</v>
      </c>
      <c r="D133">
        <v>2.8931289015532886E-3</v>
      </c>
      <c r="E133">
        <f t="shared" si="10"/>
        <v>20.637877309722523</v>
      </c>
      <c r="F133">
        <f t="shared" si="8"/>
        <v>-2.7799990000000037</v>
      </c>
      <c r="G133">
        <v>0.50999500000000353</v>
      </c>
      <c r="H133">
        <f t="shared" si="11"/>
        <v>0.11225054729922604</v>
      </c>
    </row>
    <row r="134" spans="1:8" x14ac:dyDescent="0.35">
      <c r="A134" s="1">
        <v>43354</v>
      </c>
      <c r="B134">
        <v>223.85000600000001</v>
      </c>
      <c r="C134">
        <f t="shared" si="9"/>
        <v>2.5282846834765293E-2</v>
      </c>
      <c r="D134">
        <v>2.9925771974249381E-3</v>
      </c>
      <c r="E134">
        <f t="shared" si="10"/>
        <v>20.624763084078467</v>
      </c>
      <c r="F134">
        <f t="shared" si="8"/>
        <v>5.5200040000000001</v>
      </c>
      <c r="G134">
        <v>0.53999299999998129</v>
      </c>
      <c r="H134">
        <f t="shared" si="11"/>
        <v>0.11212836991800448</v>
      </c>
    </row>
    <row r="135" spans="1:8" x14ac:dyDescent="0.35">
      <c r="A135" s="1">
        <v>43353</v>
      </c>
      <c r="B135">
        <v>218.33000200000001</v>
      </c>
      <c r="C135">
        <f t="shared" si="9"/>
        <v>-1.3420700224753257E-2</v>
      </c>
      <c r="D135">
        <v>3.0975333781042536E-3</v>
      </c>
      <c r="E135">
        <f t="shared" si="10"/>
        <v>20.610331324029708</v>
      </c>
      <c r="F135">
        <f t="shared" si="8"/>
        <v>-2.9700009999999963</v>
      </c>
      <c r="G135">
        <v>0.53999300000000972</v>
      </c>
      <c r="H135">
        <f t="shared" si="11"/>
        <v>0.11212836991800437</v>
      </c>
    </row>
    <row r="136" spans="1:8" x14ac:dyDescent="0.35">
      <c r="A136" s="1">
        <v>43350</v>
      </c>
      <c r="B136">
        <v>221.300003</v>
      </c>
      <c r="C136">
        <f t="shared" si="9"/>
        <v>-8.0681441129141149E-3</v>
      </c>
      <c r="D136">
        <v>3.1091882892665488E-3</v>
      </c>
      <c r="E136">
        <f t="shared" si="10"/>
        <v>20.608691342581189</v>
      </c>
      <c r="F136">
        <f t="shared" si="8"/>
        <v>-1.8000030000000038</v>
      </c>
      <c r="G136">
        <v>0.57000700000000393</v>
      </c>
      <c r="H136">
        <f t="shared" si="11"/>
        <v>0.11199815140875261</v>
      </c>
    </row>
    <row r="137" spans="1:8" x14ac:dyDescent="0.35">
      <c r="A137" s="1">
        <v>43349</v>
      </c>
      <c r="B137">
        <v>223.10000600000001</v>
      </c>
      <c r="C137">
        <f t="shared" si="9"/>
        <v>-1.6617397994829513E-2</v>
      </c>
      <c r="D137">
        <v>3.1961711981758453E-3</v>
      </c>
      <c r="E137">
        <f t="shared" si="10"/>
        <v>20.596216068531632</v>
      </c>
      <c r="F137">
        <f t="shared" si="8"/>
        <v>-3.7699889999999812</v>
      </c>
      <c r="G137">
        <v>0.58999700000001098</v>
      </c>
      <c r="H137">
        <f t="shared" si="11"/>
        <v>0.11190701046010763</v>
      </c>
    </row>
    <row r="138" spans="1:8" x14ac:dyDescent="0.35">
      <c r="A138" s="1">
        <v>43348</v>
      </c>
      <c r="B138">
        <v>226.86999499999999</v>
      </c>
      <c r="C138">
        <f t="shared" si="9"/>
        <v>-6.5248116722508784E-3</v>
      </c>
      <c r="D138">
        <v>3.2069410181667386E-3</v>
      </c>
      <c r="E138">
        <f t="shared" si="10"/>
        <v>20.594642530556882</v>
      </c>
      <c r="F138">
        <f t="shared" si="8"/>
        <v>-1.4900060000000224</v>
      </c>
      <c r="G138">
        <v>0.60000600000000759</v>
      </c>
      <c r="H138">
        <f t="shared" si="11"/>
        <v>0.11186005395299901</v>
      </c>
    </row>
    <row r="139" spans="1:8" x14ac:dyDescent="0.35">
      <c r="A139" s="1">
        <v>43347</v>
      </c>
      <c r="B139">
        <v>228.36000100000001</v>
      </c>
      <c r="C139">
        <f t="shared" si="9"/>
        <v>3.2069410181667386E-3</v>
      </c>
      <c r="D139">
        <v>3.3880613494204227E-3</v>
      </c>
      <c r="E139">
        <f t="shared" si="10"/>
        <v>20.567227329483583</v>
      </c>
      <c r="F139">
        <f t="shared" si="8"/>
        <v>0.72999599999999987</v>
      </c>
      <c r="G139">
        <v>0.61999499999998875</v>
      </c>
      <c r="H139">
        <f t="shared" si="11"/>
        <v>0.11176364211591203</v>
      </c>
    </row>
    <row r="140" spans="1:8" x14ac:dyDescent="0.35">
      <c r="A140" s="1">
        <v>43343</v>
      </c>
      <c r="B140">
        <v>227.63000500000001</v>
      </c>
      <c r="C140">
        <f t="shared" si="9"/>
        <v>1.1554041734675596E-2</v>
      </c>
      <c r="D140">
        <v>3.4659252337273963E-3</v>
      </c>
      <c r="E140">
        <f t="shared" si="10"/>
        <v>20.554890021850436</v>
      </c>
      <c r="F140">
        <f t="shared" si="8"/>
        <v>2.6000060000000076</v>
      </c>
      <c r="G140">
        <v>0.62001000000000772</v>
      </c>
      <c r="H140">
        <f t="shared" si="11"/>
        <v>0.11176356845045342</v>
      </c>
    </row>
    <row r="141" spans="1:8" x14ac:dyDescent="0.35">
      <c r="A141" s="1">
        <v>43342</v>
      </c>
      <c r="B141">
        <v>225.029999</v>
      </c>
      <c r="C141">
        <f t="shared" si="9"/>
        <v>9.1936632737225615E-3</v>
      </c>
      <c r="D141">
        <v>3.4830859816591497E-3</v>
      </c>
      <c r="E141">
        <f t="shared" si="10"/>
        <v>20.552126450486249</v>
      </c>
      <c r="F141">
        <f t="shared" si="8"/>
        <v>2.0500030000000038</v>
      </c>
      <c r="G141">
        <v>0.66999799999999254</v>
      </c>
      <c r="H141">
        <f t="shared" si="11"/>
        <v>0.1115071414913285</v>
      </c>
    </row>
    <row r="142" spans="1:8" x14ac:dyDescent="0.35">
      <c r="A142" s="1">
        <v>43341</v>
      </c>
      <c r="B142">
        <v>222.979996</v>
      </c>
      <c r="C142">
        <f t="shared" si="9"/>
        <v>1.4929444901175868E-2</v>
      </c>
      <c r="D142">
        <v>3.5119271417460847E-3</v>
      </c>
      <c r="E142">
        <f t="shared" si="10"/>
        <v>20.54744569201771</v>
      </c>
      <c r="F142">
        <f t="shared" si="8"/>
        <v>3.2799990000000037</v>
      </c>
      <c r="G142">
        <v>0.66999899999999002</v>
      </c>
      <c r="H142">
        <f t="shared" si="11"/>
        <v>0.11150713614339057</v>
      </c>
    </row>
    <row r="143" spans="1:8" x14ac:dyDescent="0.35">
      <c r="A143" s="1">
        <v>43340</v>
      </c>
      <c r="B143">
        <v>219.699997</v>
      </c>
      <c r="C143">
        <f t="shared" si="9"/>
        <v>8.0755941261301985E-3</v>
      </c>
      <c r="D143">
        <v>3.6432602274229014E-3</v>
      </c>
      <c r="E143">
        <f t="shared" si="10"/>
        <v>20.525558393871965</v>
      </c>
      <c r="F143">
        <f t="shared" si="8"/>
        <v>1.7599950000000035</v>
      </c>
      <c r="G143">
        <v>0.70999199999999973</v>
      </c>
      <c r="H143">
        <f t="shared" si="11"/>
        <v>0.11128630595074371</v>
      </c>
    </row>
    <row r="144" spans="1:8" x14ac:dyDescent="0.35">
      <c r="A144" s="1">
        <v>43339</v>
      </c>
      <c r="B144">
        <v>217.94000199999999</v>
      </c>
      <c r="C144">
        <f t="shared" si="9"/>
        <v>8.2346316018758314E-3</v>
      </c>
      <c r="D144">
        <v>4.0443247740835908E-3</v>
      </c>
      <c r="E144">
        <f t="shared" si="10"/>
        <v>20.452933839576811</v>
      </c>
      <c r="F144">
        <f t="shared" si="8"/>
        <v>1.7799980000000062</v>
      </c>
      <c r="G144">
        <v>0.72999599999999987</v>
      </c>
      <c r="H144">
        <f t="shared" si="11"/>
        <v>0.11117065032299803</v>
      </c>
    </row>
    <row r="145" spans="1:8" x14ac:dyDescent="0.35">
      <c r="A145" s="1">
        <v>43336</v>
      </c>
      <c r="B145">
        <v>216.16000399999999</v>
      </c>
      <c r="C145">
        <f t="shared" si="9"/>
        <v>3.1091882892665488E-3</v>
      </c>
      <c r="D145">
        <v>4.2131709726905067E-3</v>
      </c>
      <c r="E145">
        <f t="shared" si="10"/>
        <v>20.419768584063178</v>
      </c>
      <c r="F145">
        <f t="shared" si="8"/>
        <v>0.66999899999999002</v>
      </c>
      <c r="G145">
        <v>0.79000800000000027</v>
      </c>
      <c r="H145">
        <f t="shared" si="11"/>
        <v>0.11080301514774318</v>
      </c>
    </row>
    <row r="146" spans="1:8" x14ac:dyDescent="0.35">
      <c r="A146" s="1">
        <v>43335</v>
      </c>
      <c r="B146">
        <v>215.490005</v>
      </c>
      <c r="C146">
        <f t="shared" si="9"/>
        <v>2.046045077246489E-3</v>
      </c>
      <c r="D146">
        <v>4.3573830323139417E-3</v>
      </c>
      <c r="E146">
        <f t="shared" si="10"/>
        <v>20.390234926951429</v>
      </c>
      <c r="F146">
        <f t="shared" si="8"/>
        <v>0.44000199999999268</v>
      </c>
      <c r="G146">
        <v>0.80000300000000379</v>
      </c>
      <c r="H146">
        <f t="shared" si="11"/>
        <v>0.11073878904574999</v>
      </c>
    </row>
    <row r="147" spans="1:8" x14ac:dyDescent="0.35">
      <c r="A147" s="1">
        <v>43334</v>
      </c>
      <c r="B147">
        <v>215.050003</v>
      </c>
      <c r="C147">
        <f t="shared" si="9"/>
        <v>4.6549480681921707E-5</v>
      </c>
      <c r="D147">
        <v>4.3620980735409078E-3</v>
      </c>
      <c r="E147">
        <f t="shared" si="10"/>
        <v>20.389250603965753</v>
      </c>
      <c r="F147">
        <f t="shared" si="8"/>
        <v>1.0009999999994079E-2</v>
      </c>
      <c r="G147">
        <v>0.80999800000000732</v>
      </c>
      <c r="H147">
        <f t="shared" si="11"/>
        <v>0.110673711332548</v>
      </c>
    </row>
    <row r="148" spans="1:8" x14ac:dyDescent="0.35">
      <c r="A148" s="1">
        <v>43333</v>
      </c>
      <c r="B148">
        <v>215.03999300000001</v>
      </c>
      <c r="C148">
        <f t="shared" si="9"/>
        <v>-1.9493826527165229E-3</v>
      </c>
      <c r="D148">
        <v>4.4221048162709888E-3</v>
      </c>
      <c r="E148">
        <f t="shared" si="10"/>
        <v>20.376620176341589</v>
      </c>
      <c r="F148">
        <f t="shared" si="8"/>
        <v>-0.42001399999998057</v>
      </c>
      <c r="G148">
        <v>0.88000500000001125</v>
      </c>
      <c r="H148">
        <f t="shared" si="11"/>
        <v>0.11019415440348755</v>
      </c>
    </row>
    <row r="149" spans="1:8" x14ac:dyDescent="0.35">
      <c r="A149" s="1">
        <v>43332</v>
      </c>
      <c r="B149">
        <v>215.46000699999999</v>
      </c>
      <c r="C149">
        <f t="shared" si="9"/>
        <v>-9.7435195354029693E-3</v>
      </c>
      <c r="D149">
        <v>4.8066482003317375E-3</v>
      </c>
      <c r="E149">
        <f t="shared" si="10"/>
        <v>20.2911562723332</v>
      </c>
      <c r="F149">
        <f t="shared" si="8"/>
        <v>-2.1199950000000172</v>
      </c>
      <c r="G149">
        <v>0.88000500000001125</v>
      </c>
      <c r="H149">
        <f t="shared" si="11"/>
        <v>0.11019415440348755</v>
      </c>
    </row>
    <row r="150" spans="1:8" x14ac:dyDescent="0.35">
      <c r="A150" s="1">
        <v>43329</v>
      </c>
      <c r="B150">
        <v>217.58000200000001</v>
      </c>
      <c r="C150">
        <f t="shared" si="9"/>
        <v>1.9969974030612157E-2</v>
      </c>
      <c r="D150">
        <v>4.9943364824176634E-3</v>
      </c>
      <c r="E150">
        <f t="shared" si="10"/>
        <v>20.246621112028922</v>
      </c>
      <c r="F150">
        <f t="shared" si="8"/>
        <v>4.2599950000000035</v>
      </c>
      <c r="G150">
        <v>0.8899990000000173</v>
      </c>
      <c r="H150">
        <f t="shared" si="11"/>
        <v>0.1101223247804262</v>
      </c>
    </row>
    <row r="151" spans="1:8" x14ac:dyDescent="0.35">
      <c r="A151" s="1">
        <v>43328</v>
      </c>
      <c r="B151">
        <v>213.320007</v>
      </c>
      <c r="C151">
        <f t="shared" si="9"/>
        <v>1.4649933061027123E-2</v>
      </c>
      <c r="D151">
        <v>5.0294621647742422E-3</v>
      </c>
      <c r="E151">
        <f t="shared" si="10"/>
        <v>20.238082243273233</v>
      </c>
      <c r="F151">
        <f t="shared" si="8"/>
        <v>3.0800020000000075</v>
      </c>
      <c r="G151">
        <v>0.91999900000001844</v>
      </c>
      <c r="H151">
        <f t="shared" si="11"/>
        <v>0.10990168719853041</v>
      </c>
    </row>
    <row r="152" spans="1:8" x14ac:dyDescent="0.35">
      <c r="A152" s="1">
        <v>43327</v>
      </c>
      <c r="B152">
        <v>210.240005</v>
      </c>
      <c r="C152">
        <f t="shared" si="9"/>
        <v>2.3361382598331179E-3</v>
      </c>
      <c r="D152">
        <v>5.1925668255068677E-3</v>
      </c>
      <c r="E152">
        <f t="shared" si="10"/>
        <v>20.197593000655505</v>
      </c>
      <c r="F152">
        <f t="shared" si="8"/>
        <v>0.49000499999999647</v>
      </c>
      <c r="G152">
        <v>0.96000599999999281</v>
      </c>
      <c r="H152">
        <f t="shared" si="11"/>
        <v>0.10959580103848324</v>
      </c>
    </row>
    <row r="153" spans="1:8" x14ac:dyDescent="0.35">
      <c r="A153" s="1">
        <v>43326</v>
      </c>
      <c r="B153">
        <v>209.75</v>
      </c>
      <c r="C153">
        <f t="shared" si="9"/>
        <v>4.2131709726905067E-3</v>
      </c>
      <c r="D153">
        <v>5.4907860793973126E-3</v>
      </c>
      <c r="E153">
        <f t="shared" si="10"/>
        <v>20.120014171027687</v>
      </c>
      <c r="F153">
        <f t="shared" si="8"/>
        <v>0.88000500000001125</v>
      </c>
      <c r="G153">
        <v>1.0500030000000038</v>
      </c>
      <c r="H153">
        <f t="shared" si="11"/>
        <v>0.10885960095534614</v>
      </c>
    </row>
    <row r="154" spans="1:8" x14ac:dyDescent="0.35">
      <c r="A154" s="1">
        <v>43325</v>
      </c>
      <c r="B154">
        <v>208.86999499999999</v>
      </c>
      <c r="C154">
        <f t="shared" si="9"/>
        <v>6.4568785546998677E-3</v>
      </c>
      <c r="D154">
        <v>5.9377758366107323E-3</v>
      </c>
      <c r="E154">
        <f t="shared" si="10"/>
        <v>19.995248200297389</v>
      </c>
      <c r="F154">
        <f t="shared" si="8"/>
        <v>1.3399959999999851</v>
      </c>
      <c r="G154">
        <v>1.0599980000000073</v>
      </c>
      <c r="H154">
        <f t="shared" si="11"/>
        <v>0.10877377503338431</v>
      </c>
    </row>
    <row r="155" spans="1:8" x14ac:dyDescent="0.35">
      <c r="A155" s="1">
        <v>43322</v>
      </c>
      <c r="B155">
        <v>207.529999</v>
      </c>
      <c r="C155">
        <f t="shared" si="9"/>
        <v>-6.4630695503861534E-3</v>
      </c>
      <c r="D155">
        <v>6.1100543168122459E-3</v>
      </c>
      <c r="E155">
        <f t="shared" si="10"/>
        <v>19.944479088730859</v>
      </c>
      <c r="F155">
        <f t="shared" si="8"/>
        <v>-1.3500060000000076</v>
      </c>
      <c r="G155">
        <v>1.0800020000000075</v>
      </c>
      <c r="H155">
        <f t="shared" si="11"/>
        <v>0.10859958653320768</v>
      </c>
    </row>
    <row r="156" spans="1:8" x14ac:dyDescent="0.35">
      <c r="A156" s="1">
        <v>43321</v>
      </c>
      <c r="B156">
        <v>208.88000500000001</v>
      </c>
      <c r="C156">
        <f t="shared" si="9"/>
        <v>7.8649215922799096E-3</v>
      </c>
      <c r="D156">
        <v>6.1594122535646124E-3</v>
      </c>
      <c r="E156">
        <f t="shared" si="10"/>
        <v>19.929661497190679</v>
      </c>
      <c r="F156">
        <f t="shared" si="8"/>
        <v>1.6300050000000113</v>
      </c>
      <c r="G156">
        <v>1.0900110000000041</v>
      </c>
      <c r="H156">
        <f t="shared" si="11"/>
        <v>0.10851122579420361</v>
      </c>
    </row>
    <row r="157" spans="1:8" x14ac:dyDescent="0.35">
      <c r="A157" s="1">
        <v>43320</v>
      </c>
      <c r="B157">
        <v>207.25</v>
      </c>
      <c r="C157">
        <f t="shared" si="9"/>
        <v>6.7596446006481777E-4</v>
      </c>
      <c r="D157">
        <v>6.2382591710240989E-3</v>
      </c>
      <c r="E157">
        <f t="shared" si="10"/>
        <v>19.905740789796038</v>
      </c>
      <c r="F157">
        <f t="shared" si="8"/>
        <v>0.13999899999998888</v>
      </c>
      <c r="G157">
        <v>1.1000060000000076</v>
      </c>
      <c r="H157">
        <f t="shared" si="11"/>
        <v>0.1084221890250557</v>
      </c>
    </row>
    <row r="158" spans="1:8" x14ac:dyDescent="0.35">
      <c r="A158" s="1">
        <v>43319</v>
      </c>
      <c r="B158">
        <v>207.11000100000001</v>
      </c>
      <c r="C158">
        <f t="shared" si="9"/>
        <v>-9.3748789131670746E-3</v>
      </c>
      <c r="D158">
        <v>6.3409078508371661E-3</v>
      </c>
      <c r="E158">
        <f t="shared" si="10"/>
        <v>19.874139441429378</v>
      </c>
      <c r="F158">
        <f t="shared" si="8"/>
        <v>-1.9600059999999928</v>
      </c>
      <c r="G158">
        <v>1.1100010000000111</v>
      </c>
      <c r="H158">
        <f t="shared" si="11"/>
        <v>0.10833235527775247</v>
      </c>
    </row>
    <row r="159" spans="1:8" x14ac:dyDescent="0.35">
      <c r="A159" s="1">
        <v>43318</v>
      </c>
      <c r="B159">
        <v>209.070007</v>
      </c>
      <c r="C159">
        <f t="shared" si="9"/>
        <v>5.1925668255068677E-3</v>
      </c>
      <c r="D159">
        <v>6.4116102498054271E-3</v>
      </c>
      <c r="E159">
        <f t="shared" si="10"/>
        <v>19.852071932292137</v>
      </c>
      <c r="F159">
        <f t="shared" si="8"/>
        <v>1.0800020000000075</v>
      </c>
      <c r="G159">
        <v>1.1900019999999927</v>
      </c>
      <c r="H159">
        <f t="shared" si="11"/>
        <v>0.10758485409501881</v>
      </c>
    </row>
    <row r="160" spans="1:8" x14ac:dyDescent="0.35">
      <c r="A160" s="1">
        <v>43315</v>
      </c>
      <c r="B160">
        <v>207.990005</v>
      </c>
      <c r="C160">
        <f t="shared" si="9"/>
        <v>2.8931289015532886E-3</v>
      </c>
      <c r="D160">
        <v>6.4354182709175419E-3</v>
      </c>
      <c r="E160">
        <f t="shared" si="10"/>
        <v>19.844585914405233</v>
      </c>
      <c r="F160">
        <f t="shared" si="8"/>
        <v>0.60000600000000759</v>
      </c>
      <c r="G160">
        <v>1.1900019999999927</v>
      </c>
      <c r="H160">
        <f t="shared" si="11"/>
        <v>0.10758485409501881</v>
      </c>
    </row>
    <row r="161" spans="1:8" x14ac:dyDescent="0.35">
      <c r="A161" s="1">
        <v>43314</v>
      </c>
      <c r="B161">
        <v>207.38999899999999</v>
      </c>
      <c r="C161">
        <f t="shared" si="9"/>
        <v>2.9230764267990018E-2</v>
      </c>
      <c r="D161">
        <v>6.4568785546998677E-3</v>
      </c>
      <c r="E161">
        <f t="shared" si="10"/>
        <v>19.837814359084536</v>
      </c>
      <c r="F161">
        <f t="shared" si="8"/>
        <v>5.8899989999999889</v>
      </c>
      <c r="G161">
        <v>1.1999970000000246</v>
      </c>
      <c r="H161">
        <f t="shared" si="11"/>
        <v>0.10748794104967348</v>
      </c>
    </row>
    <row r="162" spans="1:8" x14ac:dyDescent="0.35">
      <c r="A162" s="1">
        <v>43313</v>
      </c>
      <c r="B162">
        <v>201.5</v>
      </c>
      <c r="C162">
        <f t="shared" si="9"/>
        <v>5.8910123560727598E-2</v>
      </c>
      <c r="D162">
        <v>6.5879338065187379E-3</v>
      </c>
      <c r="E162">
        <f t="shared" si="10"/>
        <v>19.79597428909997</v>
      </c>
      <c r="F162">
        <f t="shared" si="8"/>
        <v>11.21000699999999</v>
      </c>
      <c r="G162">
        <v>1.2599950000000035</v>
      </c>
      <c r="H162">
        <f t="shared" si="11"/>
        <v>0.10688997884926513</v>
      </c>
    </row>
    <row r="163" spans="1:8" x14ac:dyDescent="0.35">
      <c r="A163" s="1">
        <v>43312</v>
      </c>
      <c r="B163">
        <v>190.28999300000001</v>
      </c>
      <c r="C163">
        <f t="shared" si="9"/>
        <v>2.0008898530696848E-3</v>
      </c>
      <c r="D163">
        <v>6.7333656699440896E-3</v>
      </c>
      <c r="E163">
        <f t="shared" si="10"/>
        <v>19.748569687425629</v>
      </c>
      <c r="F163">
        <f t="shared" si="8"/>
        <v>0.37998900000002322</v>
      </c>
      <c r="G163">
        <v>1.3000030000000038</v>
      </c>
      <c r="H163">
        <f t="shared" si="11"/>
        <v>0.10647596876063642</v>
      </c>
    </row>
    <row r="164" spans="1:8" x14ac:dyDescent="0.35">
      <c r="A164" s="1">
        <v>43311</v>
      </c>
      <c r="B164">
        <v>189.91000399999999</v>
      </c>
      <c r="C164">
        <f t="shared" si="9"/>
        <v>-5.6026391371377625E-3</v>
      </c>
      <c r="D164">
        <v>6.9343394502980778E-3</v>
      </c>
      <c r="E164">
        <f t="shared" si="10"/>
        <v>19.681387426872327</v>
      </c>
      <c r="F164">
        <f t="shared" si="8"/>
        <v>-1.0699920000000134</v>
      </c>
      <c r="G164">
        <v>1.3099980000000073</v>
      </c>
      <c r="H164">
        <f t="shared" si="11"/>
        <v>0.1063706523528819</v>
      </c>
    </row>
    <row r="165" spans="1:8" x14ac:dyDescent="0.35">
      <c r="A165" s="1">
        <v>43308</v>
      </c>
      <c r="B165">
        <v>190.979996</v>
      </c>
      <c r="C165">
        <f t="shared" si="9"/>
        <v>-1.6631537426390137E-2</v>
      </c>
      <c r="D165">
        <v>7.0411071157037673E-3</v>
      </c>
      <c r="E165">
        <f t="shared" si="10"/>
        <v>19.644913495354125</v>
      </c>
      <c r="F165">
        <f t="shared" si="8"/>
        <v>-3.2300109999999904</v>
      </c>
      <c r="G165">
        <v>1.3200070000000039</v>
      </c>
      <c r="H165">
        <f t="shared" si="11"/>
        <v>0.10626443759511212</v>
      </c>
    </row>
    <row r="166" spans="1:8" x14ac:dyDescent="0.35">
      <c r="A166" s="1">
        <v>43307</v>
      </c>
      <c r="B166">
        <v>194.21000699999999</v>
      </c>
      <c r="C166">
        <f t="shared" si="9"/>
        <v>-3.1310952575831375E-3</v>
      </c>
      <c r="D166">
        <v>7.0850035648650691E-3</v>
      </c>
      <c r="E166">
        <f t="shared" si="10"/>
        <v>19.629760984183751</v>
      </c>
      <c r="F166">
        <f t="shared" si="8"/>
        <v>-0.61000000000001364</v>
      </c>
      <c r="G166">
        <v>1.330001999999979</v>
      </c>
      <c r="H166">
        <f t="shared" si="11"/>
        <v>0.10615762407401075</v>
      </c>
    </row>
    <row r="167" spans="1:8" x14ac:dyDescent="0.35">
      <c r="A167" s="1">
        <v>43306</v>
      </c>
      <c r="B167">
        <v>194.820007</v>
      </c>
      <c r="C167">
        <f t="shared" si="9"/>
        <v>9.4300880829015742E-3</v>
      </c>
      <c r="D167">
        <v>7.201222390317656E-3</v>
      </c>
      <c r="E167">
        <f t="shared" si="10"/>
        <v>19.589205243630122</v>
      </c>
      <c r="F167">
        <f t="shared" si="8"/>
        <v>1.8200070000000039</v>
      </c>
      <c r="G167">
        <v>1.3399959999999851</v>
      </c>
      <c r="H167">
        <f t="shared" si="11"/>
        <v>0.10605007701057892</v>
      </c>
    </row>
    <row r="168" spans="1:8" x14ac:dyDescent="0.35">
      <c r="A168" s="1">
        <v>43305</v>
      </c>
      <c r="B168">
        <v>193</v>
      </c>
      <c r="C168">
        <f t="shared" si="9"/>
        <v>7.2543134113338308E-3</v>
      </c>
      <c r="D168">
        <v>7.2349561308277582E-3</v>
      </c>
      <c r="E168">
        <f t="shared" si="10"/>
        <v>19.577314773941673</v>
      </c>
      <c r="F168">
        <f t="shared" si="8"/>
        <v>1.3899989999999889</v>
      </c>
      <c r="G168">
        <v>1.3399959999999851</v>
      </c>
      <c r="H168">
        <f t="shared" si="11"/>
        <v>0.10605007701057892</v>
      </c>
    </row>
    <row r="169" spans="1:8" x14ac:dyDescent="0.35">
      <c r="A169" s="1">
        <v>43304</v>
      </c>
      <c r="B169">
        <v>191.61000100000001</v>
      </c>
      <c r="C169">
        <f t="shared" si="9"/>
        <v>8.8800145332227091E-4</v>
      </c>
      <c r="D169">
        <v>7.2543134113338308E-3</v>
      </c>
      <c r="E169">
        <f t="shared" si="10"/>
        <v>19.57046767563719</v>
      </c>
      <c r="F169">
        <f t="shared" si="8"/>
        <v>0.16999900000001844</v>
      </c>
      <c r="G169">
        <v>1.3399960000000135</v>
      </c>
      <c r="H169">
        <f t="shared" si="11"/>
        <v>0.10605007701057863</v>
      </c>
    </row>
    <row r="170" spans="1:8" x14ac:dyDescent="0.35">
      <c r="A170" s="1">
        <v>43301</v>
      </c>
      <c r="B170">
        <v>191.44000199999999</v>
      </c>
      <c r="C170">
        <f t="shared" si="9"/>
        <v>-2.2931154290933989E-3</v>
      </c>
      <c r="D170">
        <v>7.2762596160674152E-3</v>
      </c>
      <c r="E170">
        <f t="shared" si="10"/>
        <v>19.562683641864574</v>
      </c>
      <c r="F170">
        <f t="shared" si="8"/>
        <v>-0.44000300000001857</v>
      </c>
      <c r="G170">
        <v>1.3899989999999889</v>
      </c>
      <c r="H170">
        <f t="shared" si="11"/>
        <v>0.1055008976677318</v>
      </c>
    </row>
    <row r="171" spans="1:8" x14ac:dyDescent="0.35">
      <c r="A171" s="1">
        <v>43300</v>
      </c>
      <c r="B171">
        <v>191.88000500000001</v>
      </c>
      <c r="C171">
        <f t="shared" si="9"/>
        <v>7.7731672617595716E-3</v>
      </c>
      <c r="D171">
        <v>7.2844712534863403E-3</v>
      </c>
      <c r="E171">
        <f t="shared" si="10"/>
        <v>19.559765301148023</v>
      </c>
      <c r="F171">
        <f t="shared" si="8"/>
        <v>1.4800110000000188</v>
      </c>
      <c r="G171">
        <v>1.400008999999983</v>
      </c>
      <c r="H171">
        <f t="shared" si="11"/>
        <v>0.10538875583756782</v>
      </c>
    </row>
    <row r="172" spans="1:8" x14ac:dyDescent="0.35">
      <c r="A172" s="1">
        <v>43299</v>
      </c>
      <c r="B172">
        <v>190.39999399999999</v>
      </c>
      <c r="C172">
        <f t="shared" si="9"/>
        <v>-5.4844764505272035E-3</v>
      </c>
      <c r="D172">
        <v>7.6017952924348191E-3</v>
      </c>
      <c r="E172">
        <f t="shared" si="10"/>
        <v>19.44459716773726</v>
      </c>
      <c r="F172">
        <f t="shared" si="8"/>
        <v>-1.0500030000000038</v>
      </c>
      <c r="G172">
        <v>1.4600059999999928</v>
      </c>
      <c r="H172">
        <f t="shared" si="11"/>
        <v>0.10470142622087825</v>
      </c>
    </row>
    <row r="173" spans="1:8" x14ac:dyDescent="0.35">
      <c r="A173" s="1">
        <v>43298</v>
      </c>
      <c r="B173">
        <v>191.449997</v>
      </c>
      <c r="C173">
        <f t="shared" si="9"/>
        <v>2.8285212334918275E-3</v>
      </c>
      <c r="D173">
        <v>7.7151435363066925E-3</v>
      </c>
      <c r="E173">
        <f t="shared" si="10"/>
        <v>19.402337858888231</v>
      </c>
      <c r="F173">
        <f t="shared" si="8"/>
        <v>0.53999300000000972</v>
      </c>
      <c r="G173">
        <v>1.4799959999999999</v>
      </c>
      <c r="H173">
        <f t="shared" si="11"/>
        <v>0.10446670211306669</v>
      </c>
    </row>
    <row r="174" spans="1:8" x14ac:dyDescent="0.35">
      <c r="A174" s="1">
        <v>43297</v>
      </c>
      <c r="B174">
        <v>190.91000399999999</v>
      </c>
      <c r="C174">
        <f t="shared" si="9"/>
        <v>-2.1951497183385852E-3</v>
      </c>
      <c r="D174">
        <v>7.7731672617595716E-3</v>
      </c>
      <c r="E174">
        <f t="shared" si="10"/>
        <v>19.380478979100364</v>
      </c>
      <c r="F174">
        <f t="shared" si="8"/>
        <v>-0.41999800000002097</v>
      </c>
      <c r="G174">
        <v>1.4799959999999999</v>
      </c>
      <c r="H174">
        <f t="shared" si="11"/>
        <v>0.10446670211306669</v>
      </c>
    </row>
    <row r="175" spans="1:8" x14ac:dyDescent="0.35">
      <c r="A175" s="1">
        <v>43294</v>
      </c>
      <c r="B175">
        <v>191.33000200000001</v>
      </c>
      <c r="C175">
        <f t="shared" si="9"/>
        <v>1.5704496758124559E-3</v>
      </c>
      <c r="D175">
        <v>7.808764003093824E-3</v>
      </c>
      <c r="E175">
        <f t="shared" si="10"/>
        <v>19.366993436582298</v>
      </c>
      <c r="F175">
        <f t="shared" si="8"/>
        <v>0.30000300000000379</v>
      </c>
      <c r="G175">
        <v>1.4800110000000188</v>
      </c>
      <c r="H175">
        <f t="shared" si="11"/>
        <v>0.1044665249195931</v>
      </c>
    </row>
    <row r="176" spans="1:8" x14ac:dyDescent="0.35">
      <c r="A176" s="1">
        <v>43293</v>
      </c>
      <c r="B176">
        <v>191.029999</v>
      </c>
      <c r="C176">
        <f t="shared" si="9"/>
        <v>1.6765988482914891E-2</v>
      </c>
      <c r="D176">
        <v>7.8649215922799096E-3</v>
      </c>
      <c r="E176">
        <f t="shared" si="10"/>
        <v>19.345602337202155</v>
      </c>
      <c r="F176">
        <f t="shared" si="8"/>
        <v>3.1499939999999924</v>
      </c>
      <c r="G176">
        <v>1.5100089999999966</v>
      </c>
      <c r="H176">
        <f t="shared" si="11"/>
        <v>0.10410899451540455</v>
      </c>
    </row>
    <row r="177" spans="1:8" x14ac:dyDescent="0.35">
      <c r="A177" s="1">
        <v>43292</v>
      </c>
      <c r="B177">
        <v>187.88000500000001</v>
      </c>
      <c r="C177">
        <f t="shared" si="9"/>
        <v>-1.2976101508502166E-2</v>
      </c>
      <c r="D177">
        <v>8.0469552854170855E-3</v>
      </c>
      <c r="E177">
        <f t="shared" si="10"/>
        <v>19.275291229067172</v>
      </c>
      <c r="F177">
        <f t="shared" si="8"/>
        <v>-2.4700009999999963</v>
      </c>
      <c r="G177">
        <v>1.5199900000000071</v>
      </c>
      <c r="H177">
        <f t="shared" si="11"/>
        <v>0.10398863979398495</v>
      </c>
    </row>
    <row r="178" spans="1:8" x14ac:dyDescent="0.35">
      <c r="A178" s="1">
        <v>43291</v>
      </c>
      <c r="B178">
        <v>190.35000600000001</v>
      </c>
      <c r="C178">
        <f t="shared" si="9"/>
        <v>-1.2068212697363696E-3</v>
      </c>
      <c r="D178">
        <v>8.0755941261301985E-3</v>
      </c>
      <c r="E178">
        <f t="shared" si="10"/>
        <v>19.264094890429277</v>
      </c>
      <c r="F178">
        <f t="shared" si="8"/>
        <v>-0.22999599999999987</v>
      </c>
      <c r="G178">
        <v>1.589997000000011</v>
      </c>
      <c r="H178">
        <f t="shared" si="11"/>
        <v>0.10312515536288654</v>
      </c>
    </row>
    <row r="179" spans="1:8" x14ac:dyDescent="0.35">
      <c r="A179" s="1">
        <v>43290</v>
      </c>
      <c r="B179">
        <v>190.58000200000001</v>
      </c>
      <c r="C179">
        <f t="shared" si="9"/>
        <v>1.3885199692050921E-2</v>
      </c>
      <c r="D179">
        <v>8.2346316018758314E-3</v>
      </c>
      <c r="E179">
        <f t="shared" si="10"/>
        <v>19.201259493889339</v>
      </c>
      <c r="F179">
        <f t="shared" si="8"/>
        <v>2.6100010000000111</v>
      </c>
      <c r="G179">
        <v>1.6300049999999828</v>
      </c>
      <c r="H179">
        <f t="shared" si="11"/>
        <v>0.10261675313371846</v>
      </c>
    </row>
    <row r="180" spans="1:8" x14ac:dyDescent="0.35">
      <c r="A180" s="1">
        <v>43287</v>
      </c>
      <c r="B180">
        <v>187.970001</v>
      </c>
      <c r="C180">
        <f t="shared" si="9"/>
        <v>1.3861958377409679E-2</v>
      </c>
      <c r="D180">
        <v>8.3578477618312247E-3</v>
      </c>
      <c r="E180">
        <f t="shared" si="10"/>
        <v>19.151813762989718</v>
      </c>
      <c r="F180">
        <f t="shared" si="8"/>
        <v>2.5700070000000039</v>
      </c>
      <c r="G180">
        <v>1.6300050000000113</v>
      </c>
      <c r="H180">
        <f t="shared" si="11"/>
        <v>0.10261675313371808</v>
      </c>
    </row>
    <row r="181" spans="1:8" x14ac:dyDescent="0.35">
      <c r="A181" s="1">
        <v>43286</v>
      </c>
      <c r="B181">
        <v>185.39999399999999</v>
      </c>
      <c r="C181">
        <f t="shared" si="9"/>
        <v>8.0469552854170855E-3</v>
      </c>
      <c r="D181">
        <v>8.6171637863432654E-3</v>
      </c>
      <c r="E181">
        <f t="shared" si="10"/>
        <v>19.045602882828657</v>
      </c>
      <c r="F181">
        <f t="shared" si="8"/>
        <v>1.4799959999999999</v>
      </c>
      <c r="G181">
        <v>1.6600040000000149</v>
      </c>
      <c r="H181">
        <f t="shared" si="11"/>
        <v>0.10222855517967522</v>
      </c>
    </row>
    <row r="182" spans="1:8" x14ac:dyDescent="0.35">
      <c r="A182" s="1">
        <v>43284</v>
      </c>
      <c r="B182">
        <v>183.91999799999999</v>
      </c>
      <c r="C182">
        <f t="shared" si="9"/>
        <v>-1.7416364579092614E-2</v>
      </c>
      <c r="D182">
        <v>8.7385675694984736E-3</v>
      </c>
      <c r="E182">
        <f t="shared" si="10"/>
        <v>18.994888974659823</v>
      </c>
      <c r="F182">
        <f t="shared" si="8"/>
        <v>-3.2599950000000035</v>
      </c>
      <c r="G182">
        <v>1.6699979999999925</v>
      </c>
      <c r="H182">
        <f t="shared" si="11"/>
        <v>0.1020979152708669</v>
      </c>
    </row>
    <row r="183" spans="1:8" x14ac:dyDescent="0.35">
      <c r="A183" s="1">
        <v>43283</v>
      </c>
      <c r="B183">
        <v>187.179993</v>
      </c>
      <c r="C183">
        <f t="shared" si="9"/>
        <v>1.1182496833328767E-2</v>
      </c>
      <c r="D183">
        <v>8.8885155524182774E-3</v>
      </c>
      <c r="E183">
        <f t="shared" si="10"/>
        <v>18.931391971732033</v>
      </c>
      <c r="F183">
        <f t="shared" si="8"/>
        <v>2.069991999999985</v>
      </c>
      <c r="G183">
        <v>1.6999969999999962</v>
      </c>
      <c r="H183">
        <f t="shared" si="11"/>
        <v>0.10170187045590116</v>
      </c>
    </row>
    <row r="184" spans="1:8" x14ac:dyDescent="0.35">
      <c r="A184" s="1">
        <v>43280</v>
      </c>
      <c r="B184">
        <v>185.11000100000001</v>
      </c>
      <c r="C184">
        <f t="shared" si="9"/>
        <v>-2.1024204851751421E-3</v>
      </c>
      <c r="D184">
        <v>9.1936632737225615E-3</v>
      </c>
      <c r="E184">
        <f t="shared" si="10"/>
        <v>18.799284445475681</v>
      </c>
      <c r="F184">
        <f t="shared" si="8"/>
        <v>-0.38999899999998888</v>
      </c>
      <c r="G184">
        <v>1.7100059999999928</v>
      </c>
      <c r="H184">
        <f t="shared" si="11"/>
        <v>0.10156843952688202</v>
      </c>
    </row>
    <row r="185" spans="1:8" x14ac:dyDescent="0.35">
      <c r="A185" s="1">
        <v>43279</v>
      </c>
      <c r="B185">
        <v>185.5</v>
      </c>
      <c r="C185">
        <f t="shared" si="9"/>
        <v>7.2762596160674152E-3</v>
      </c>
      <c r="D185">
        <v>9.3327128370230515E-3</v>
      </c>
      <c r="E185">
        <f t="shared" si="10"/>
        <v>18.737820716809587</v>
      </c>
      <c r="F185">
        <f t="shared" si="8"/>
        <v>1.3399960000000135</v>
      </c>
      <c r="G185">
        <v>1.7399910000000034</v>
      </c>
      <c r="H185">
        <f t="shared" si="11"/>
        <v>0.1011648768763776</v>
      </c>
    </row>
    <row r="186" spans="1:8" x14ac:dyDescent="0.35">
      <c r="A186" s="1">
        <v>43278</v>
      </c>
      <c r="B186">
        <v>184.16000399999999</v>
      </c>
      <c r="C186">
        <f t="shared" si="9"/>
        <v>-1.4639104822826165E-3</v>
      </c>
      <c r="D186">
        <v>9.4267031795160963E-3</v>
      </c>
      <c r="E186">
        <f t="shared" si="10"/>
        <v>18.695832355481134</v>
      </c>
      <c r="F186">
        <f t="shared" si="8"/>
        <v>-0.26998900000000958</v>
      </c>
      <c r="G186">
        <v>1.7599950000000035</v>
      </c>
      <c r="H186">
        <f t="shared" si="11"/>
        <v>0.10089248331287111</v>
      </c>
    </row>
    <row r="187" spans="1:8" x14ac:dyDescent="0.35">
      <c r="A187" s="1">
        <v>43277</v>
      </c>
      <c r="B187">
        <v>184.429993</v>
      </c>
      <c r="C187">
        <f t="shared" si="9"/>
        <v>1.2405967090146224E-2</v>
      </c>
      <c r="D187">
        <v>9.4300880829015742E-3</v>
      </c>
      <c r="E187">
        <f t="shared" si="10"/>
        <v>18.694313607474676</v>
      </c>
      <c r="F187">
        <f t="shared" si="8"/>
        <v>2.2599950000000035</v>
      </c>
      <c r="G187">
        <v>1.7799980000000062</v>
      </c>
      <c r="H187">
        <f t="shared" si="11"/>
        <v>0.10061760011667926</v>
      </c>
    </row>
    <row r="188" spans="1:8" x14ac:dyDescent="0.35">
      <c r="A188" s="1">
        <v>43276</v>
      </c>
      <c r="B188">
        <v>182.16999799999999</v>
      </c>
      <c r="C188">
        <f t="shared" si="9"/>
        <v>-1.4871295856276183E-2</v>
      </c>
      <c r="D188">
        <v>9.6652950051921947E-3</v>
      </c>
      <c r="E188">
        <f t="shared" si="10"/>
        <v>18.587665799504549</v>
      </c>
      <c r="F188">
        <f t="shared" si="8"/>
        <v>-2.75</v>
      </c>
      <c r="G188">
        <v>1.8200070000000039</v>
      </c>
      <c r="H188">
        <f t="shared" si="11"/>
        <v>0.10006038010546089</v>
      </c>
    </row>
    <row r="189" spans="1:8" x14ac:dyDescent="0.35">
      <c r="A189" s="1">
        <v>43273</v>
      </c>
      <c r="B189">
        <v>184.91999799999999</v>
      </c>
      <c r="C189">
        <f t="shared" si="9"/>
        <v>-2.9117274863469499E-3</v>
      </c>
      <c r="D189">
        <v>9.8584839960741601E-3</v>
      </c>
      <c r="E189">
        <f t="shared" si="10"/>
        <v>18.498446651846834</v>
      </c>
      <c r="F189">
        <f t="shared" si="8"/>
        <v>-0.54000899999999774</v>
      </c>
      <c r="G189">
        <v>1.8200070000000039</v>
      </c>
      <c r="H189">
        <f t="shared" si="11"/>
        <v>0.10006038010546089</v>
      </c>
    </row>
    <row r="190" spans="1:8" x14ac:dyDescent="0.35">
      <c r="A190" s="1">
        <v>43272</v>
      </c>
      <c r="B190">
        <v>185.46000699999999</v>
      </c>
      <c r="C190">
        <f t="shared" si="9"/>
        <v>-5.576369973190401E-3</v>
      </c>
      <c r="D190">
        <v>9.9180303504563527E-3</v>
      </c>
      <c r="E190">
        <f t="shared" si="10"/>
        <v>18.470655849293216</v>
      </c>
      <c r="F190">
        <f t="shared" si="8"/>
        <v>-1.0399930000000097</v>
      </c>
      <c r="G190">
        <v>1.8499909999999886</v>
      </c>
      <c r="H190">
        <f t="shared" si="11"/>
        <v>9.9636400329925989E-2</v>
      </c>
    </row>
    <row r="191" spans="1:8" x14ac:dyDescent="0.35">
      <c r="A191" s="1">
        <v>43271</v>
      </c>
      <c r="B191">
        <v>186.5</v>
      </c>
      <c r="C191">
        <f t="shared" si="9"/>
        <v>4.3620980735409078E-3</v>
      </c>
      <c r="D191">
        <v>1.0208516285421196E-2</v>
      </c>
      <c r="E191">
        <f t="shared" si="10"/>
        <v>18.333150293678738</v>
      </c>
      <c r="F191">
        <f t="shared" si="8"/>
        <v>0.80999800000000732</v>
      </c>
      <c r="G191">
        <v>1.8699949999999887</v>
      </c>
      <c r="H191">
        <f t="shared" si="11"/>
        <v>9.9350545907755189E-2</v>
      </c>
    </row>
    <row r="192" spans="1:8" x14ac:dyDescent="0.35">
      <c r="A192" s="1">
        <v>43270</v>
      </c>
      <c r="B192">
        <v>185.69000199999999</v>
      </c>
      <c r="C192">
        <f t="shared" si="9"/>
        <v>-1.6159812012297041E-2</v>
      </c>
      <c r="D192">
        <v>1.0259215693631526E-2</v>
      </c>
      <c r="E192">
        <f t="shared" si="10"/>
        <v>18.308826229855786</v>
      </c>
      <c r="F192">
        <f t="shared" si="8"/>
        <v>-3.0500030000000038</v>
      </c>
      <c r="G192">
        <v>1.9000090000000114</v>
      </c>
      <c r="H192">
        <f t="shared" si="11"/>
        <v>9.8917218372921931E-2</v>
      </c>
    </row>
    <row r="193" spans="1:8" x14ac:dyDescent="0.35">
      <c r="A193" s="1">
        <v>43269</v>
      </c>
      <c r="B193">
        <v>188.740005</v>
      </c>
      <c r="C193">
        <f t="shared" si="9"/>
        <v>-5.2950117622337285E-4</v>
      </c>
      <c r="D193">
        <v>1.0511158319762945E-2</v>
      </c>
      <c r="E193">
        <f t="shared" si="10"/>
        <v>18.186546951272792</v>
      </c>
      <c r="F193">
        <f t="shared" si="8"/>
        <v>-9.9991000000017038E-2</v>
      </c>
      <c r="G193">
        <v>1.910002999999989</v>
      </c>
      <c r="H193">
        <f t="shared" si="11"/>
        <v>9.8771762245592448E-2</v>
      </c>
    </row>
    <row r="194" spans="1:8" x14ac:dyDescent="0.35">
      <c r="A194" s="1">
        <v>43266</v>
      </c>
      <c r="B194">
        <v>188.83999600000001</v>
      </c>
      <c r="C194">
        <f t="shared" si="9"/>
        <v>-1.0272573213743556E-2</v>
      </c>
      <c r="D194">
        <v>1.0814068372718191E-2</v>
      </c>
      <c r="E194">
        <f t="shared" si="10"/>
        <v>18.036495938462764</v>
      </c>
      <c r="F194">
        <f t="shared" ref="F194:F250" si="12">B194-B195</f>
        <v>-1.9600069999999903</v>
      </c>
      <c r="G194">
        <v>2.0100099999999941</v>
      </c>
      <c r="H194">
        <f t="shared" si="11"/>
        <v>9.7284925145970841E-2</v>
      </c>
    </row>
    <row r="195" spans="1:8" x14ac:dyDescent="0.35">
      <c r="A195" s="1">
        <v>43265</v>
      </c>
      <c r="B195">
        <v>190.800003</v>
      </c>
      <c r="C195">
        <f t="shared" ref="C195:C251" si="13">(B195-B196)/B196</f>
        <v>5.2441532025827766E-4</v>
      </c>
      <c r="D195">
        <v>1.0940218417260072E-2</v>
      </c>
      <c r="E195">
        <f t="shared" ref="E195:E250" si="14">_xlfn.NORM.DIST(D195,$U$10,$U$13,FALSE)</f>
        <v>17.9730507319398</v>
      </c>
      <c r="F195">
        <f t="shared" si="12"/>
        <v>0.10000600000000759</v>
      </c>
      <c r="G195">
        <v>2.0199890000000096</v>
      </c>
      <c r="H195">
        <f t="shared" ref="H195:H250" si="15">_xlfn.NORM.DIST(G195,$U$33,$U$37,FALSE)</f>
        <v>9.713351239412632E-2</v>
      </c>
    </row>
    <row r="196" spans="1:8" x14ac:dyDescent="0.35">
      <c r="A196" s="1">
        <v>43264</v>
      </c>
      <c r="B196">
        <v>190.699997</v>
      </c>
      <c r="C196">
        <f t="shared" si="13"/>
        <v>-8.217193718624928E-3</v>
      </c>
      <c r="D196">
        <v>1.1075675020622315E-2</v>
      </c>
      <c r="E196">
        <f t="shared" si="14"/>
        <v>17.904312084789105</v>
      </c>
      <c r="F196">
        <f t="shared" si="12"/>
        <v>-1.5800020000000075</v>
      </c>
      <c r="G196">
        <v>2.0200040000000001</v>
      </c>
      <c r="H196">
        <f t="shared" si="15"/>
        <v>9.7133284389215119E-2</v>
      </c>
    </row>
    <row r="197" spans="1:8" x14ac:dyDescent="0.35">
      <c r="A197" s="1">
        <v>43263</v>
      </c>
      <c r="B197">
        <v>192.279999</v>
      </c>
      <c r="C197">
        <f t="shared" si="13"/>
        <v>5.4907860793973126E-3</v>
      </c>
      <c r="D197">
        <v>1.1116553421298419E-2</v>
      </c>
      <c r="E197">
        <f t="shared" si="14"/>
        <v>17.883444669895113</v>
      </c>
      <c r="F197">
        <f t="shared" si="12"/>
        <v>1.0500030000000038</v>
      </c>
      <c r="G197">
        <v>2.0500030000000038</v>
      </c>
      <c r="H197">
        <f t="shared" si="15"/>
        <v>9.667486004944445E-2</v>
      </c>
    </row>
    <row r="198" spans="1:8" x14ac:dyDescent="0.35">
      <c r="A198" s="1">
        <v>43262</v>
      </c>
      <c r="B198">
        <v>191.229996</v>
      </c>
      <c r="C198">
        <f t="shared" si="13"/>
        <v>-2.4517527770227163E-3</v>
      </c>
      <c r="D198">
        <v>1.1165690531575879E-2</v>
      </c>
      <c r="E198">
        <f t="shared" si="14"/>
        <v>17.858286344204977</v>
      </c>
      <c r="F198">
        <f t="shared" si="12"/>
        <v>-0.47000099999999634</v>
      </c>
      <c r="G198">
        <v>2.069991999999985</v>
      </c>
      <c r="H198">
        <f t="shared" si="15"/>
        <v>9.6366732902057717E-2</v>
      </c>
    </row>
    <row r="199" spans="1:8" x14ac:dyDescent="0.35">
      <c r="A199" s="1">
        <v>43259</v>
      </c>
      <c r="B199">
        <v>191.699997</v>
      </c>
      <c r="C199">
        <f t="shared" si="13"/>
        <v>-9.0975392138799727E-3</v>
      </c>
      <c r="D199">
        <v>1.1182496833328767E-2</v>
      </c>
      <c r="E199">
        <f t="shared" si="14"/>
        <v>17.849662745781934</v>
      </c>
      <c r="F199">
        <f t="shared" si="12"/>
        <v>-1.7600099999999941</v>
      </c>
      <c r="G199">
        <v>2.0800020000000075</v>
      </c>
      <c r="H199">
        <f t="shared" si="15"/>
        <v>9.6211638314045278E-2</v>
      </c>
    </row>
    <row r="200" spans="1:8" x14ac:dyDescent="0.35">
      <c r="A200" s="1">
        <v>43258</v>
      </c>
      <c r="B200">
        <v>193.46000699999999</v>
      </c>
      <c r="C200">
        <f t="shared" si="13"/>
        <v>-2.6806320791965045E-3</v>
      </c>
      <c r="D200">
        <v>1.1235383272287836E-2</v>
      </c>
      <c r="E200">
        <f t="shared" si="14"/>
        <v>17.822463803184945</v>
      </c>
      <c r="F200">
        <f t="shared" si="12"/>
        <v>-0.51998900000000958</v>
      </c>
      <c r="G200">
        <v>2.1199950000000172</v>
      </c>
      <c r="H200">
        <f t="shared" si="15"/>
        <v>9.5586791217525044E-2</v>
      </c>
    </row>
    <row r="201" spans="1:8" x14ac:dyDescent="0.35">
      <c r="A201" s="1">
        <v>43257</v>
      </c>
      <c r="B201">
        <v>193.979996</v>
      </c>
      <c r="C201">
        <f t="shared" si="13"/>
        <v>3.4659252337273963E-3</v>
      </c>
      <c r="D201">
        <v>1.1554041734675596E-2</v>
      </c>
      <c r="E201">
        <f t="shared" si="14"/>
        <v>17.656617982681936</v>
      </c>
      <c r="F201">
        <f t="shared" si="12"/>
        <v>0.66999799999999254</v>
      </c>
      <c r="G201">
        <v>2.1300050000000113</v>
      </c>
      <c r="H201">
        <f t="shared" si="15"/>
        <v>9.5429111883581288E-2</v>
      </c>
    </row>
    <row r="202" spans="1:8" x14ac:dyDescent="0.35">
      <c r="A202" s="1">
        <v>43256</v>
      </c>
      <c r="B202">
        <v>193.30999800000001</v>
      </c>
      <c r="C202">
        <f t="shared" si="13"/>
        <v>7.7151435363066925E-3</v>
      </c>
      <c r="D202">
        <v>1.2168562509458141E-2</v>
      </c>
      <c r="E202">
        <f t="shared" si="14"/>
        <v>17.327641444701232</v>
      </c>
      <c r="F202">
        <f t="shared" si="12"/>
        <v>1.4799959999999999</v>
      </c>
      <c r="G202">
        <v>2.1800079999999866</v>
      </c>
      <c r="H202">
        <f t="shared" si="15"/>
        <v>9.4633926382011527E-2</v>
      </c>
    </row>
    <row r="203" spans="1:8" x14ac:dyDescent="0.35">
      <c r="A203" s="1">
        <v>43255</v>
      </c>
      <c r="B203">
        <v>191.83000200000001</v>
      </c>
      <c r="C203">
        <f t="shared" si="13"/>
        <v>8.3578477618312247E-3</v>
      </c>
      <c r="D203">
        <v>1.2216599689578564E-2</v>
      </c>
      <c r="E203">
        <f t="shared" si="14"/>
        <v>17.301437549226069</v>
      </c>
      <c r="F203">
        <f t="shared" si="12"/>
        <v>1.589997000000011</v>
      </c>
      <c r="G203">
        <v>2.2599950000000035</v>
      </c>
      <c r="H203">
        <f t="shared" si="15"/>
        <v>9.3336649962896409E-2</v>
      </c>
    </row>
    <row r="204" spans="1:8" x14ac:dyDescent="0.35">
      <c r="A204" s="1">
        <v>43252</v>
      </c>
      <c r="B204">
        <v>190.240005</v>
      </c>
      <c r="C204">
        <f t="shared" si="13"/>
        <v>1.8033981324824287E-2</v>
      </c>
      <c r="D204">
        <v>1.2405967090146224E-2</v>
      </c>
      <c r="E204">
        <f t="shared" si="14"/>
        <v>17.197475019114112</v>
      </c>
      <c r="F204">
        <f t="shared" si="12"/>
        <v>3.3700100000000077</v>
      </c>
      <c r="G204">
        <v>2.330001999999979</v>
      </c>
      <c r="H204">
        <f t="shared" si="15"/>
        <v>9.2176922677896331E-2</v>
      </c>
    </row>
    <row r="205" spans="1:8" x14ac:dyDescent="0.35">
      <c r="A205" s="1">
        <v>43251</v>
      </c>
      <c r="B205">
        <v>186.86999499999999</v>
      </c>
      <c r="C205">
        <f t="shared" si="13"/>
        <v>-3.3600266666667265E-3</v>
      </c>
      <c r="D205">
        <v>1.2992588593478309E-2</v>
      </c>
      <c r="E205">
        <f t="shared" si="14"/>
        <v>16.86894129721567</v>
      </c>
      <c r="F205">
        <f t="shared" si="12"/>
        <v>-0.63000500000001125</v>
      </c>
      <c r="G205">
        <v>2.3899989999999889</v>
      </c>
      <c r="H205">
        <f t="shared" si="15"/>
        <v>9.1165906200854588E-2</v>
      </c>
    </row>
    <row r="206" spans="1:8" x14ac:dyDescent="0.35">
      <c r="A206" s="1">
        <v>43250</v>
      </c>
      <c r="B206">
        <v>187.5</v>
      </c>
      <c r="C206">
        <f t="shared" si="13"/>
        <v>-2.1287600466873479E-3</v>
      </c>
      <c r="D206">
        <v>1.3008213422047802E-2</v>
      </c>
      <c r="E206">
        <f t="shared" si="14"/>
        <v>16.860061682361948</v>
      </c>
      <c r="F206">
        <f t="shared" si="12"/>
        <v>-0.39999399999999241</v>
      </c>
      <c r="G206">
        <v>2.4199979999999925</v>
      </c>
      <c r="H206">
        <f t="shared" si="15"/>
        <v>9.0654717233757495E-2</v>
      </c>
    </row>
    <row r="207" spans="1:8" x14ac:dyDescent="0.35">
      <c r="A207" s="1">
        <v>43249</v>
      </c>
      <c r="B207">
        <v>187.89999399999999</v>
      </c>
      <c r="C207">
        <f t="shared" si="13"/>
        <v>-3.6059390857362227E-3</v>
      </c>
      <c r="D207">
        <v>1.3523722181589379E-2</v>
      </c>
      <c r="E207">
        <f t="shared" si="14"/>
        <v>16.563546000062992</v>
      </c>
      <c r="F207">
        <f t="shared" si="12"/>
        <v>-0.68000800000001504</v>
      </c>
      <c r="G207">
        <v>2.5599980000000073</v>
      </c>
      <c r="H207">
        <f t="shared" si="15"/>
        <v>8.8222293552596656E-2</v>
      </c>
    </row>
    <row r="208" spans="1:8" x14ac:dyDescent="0.35">
      <c r="A208" s="1">
        <v>43245</v>
      </c>
      <c r="B208">
        <v>188.58000200000001</v>
      </c>
      <c r="C208">
        <f t="shared" si="13"/>
        <v>2.2854531688160195E-3</v>
      </c>
      <c r="D208">
        <v>1.3764064973561243E-2</v>
      </c>
      <c r="E208">
        <f t="shared" si="14"/>
        <v>16.423040563896258</v>
      </c>
      <c r="F208">
        <f t="shared" si="12"/>
        <v>0.43000800000001504</v>
      </c>
      <c r="G208">
        <v>2.5700070000000039</v>
      </c>
      <c r="H208">
        <f t="shared" si="15"/>
        <v>8.8045599632030347E-2</v>
      </c>
    </row>
    <row r="209" spans="1:8" x14ac:dyDescent="0.35">
      <c r="A209" s="1">
        <v>43244</v>
      </c>
      <c r="B209">
        <v>188.14999399999999</v>
      </c>
      <c r="C209">
        <f t="shared" si="13"/>
        <v>-1.1149235447286852E-3</v>
      </c>
      <c r="D209">
        <v>1.3853469833248913E-2</v>
      </c>
      <c r="E209">
        <f t="shared" si="14"/>
        <v>16.370423616144631</v>
      </c>
      <c r="F209">
        <f t="shared" si="12"/>
        <v>-0.21000700000001871</v>
      </c>
      <c r="G209">
        <v>2.6000060000000076</v>
      </c>
      <c r="H209">
        <f t="shared" si="15"/>
        <v>8.7513907160136378E-2</v>
      </c>
    </row>
    <row r="210" spans="1:8" x14ac:dyDescent="0.35">
      <c r="A210" s="1">
        <v>43243</v>
      </c>
      <c r="B210">
        <v>188.36000100000001</v>
      </c>
      <c r="C210">
        <f t="shared" si="13"/>
        <v>6.4116102498054271E-3</v>
      </c>
      <c r="D210">
        <v>1.3861958377409679E-2</v>
      </c>
      <c r="E210">
        <f t="shared" si="14"/>
        <v>16.365418210222291</v>
      </c>
      <c r="F210">
        <f t="shared" si="12"/>
        <v>1.1999970000000246</v>
      </c>
      <c r="G210">
        <v>2.6100010000000111</v>
      </c>
      <c r="H210">
        <f t="shared" si="15"/>
        <v>8.7336069782856726E-2</v>
      </c>
    </row>
    <row r="211" spans="1:8" x14ac:dyDescent="0.35">
      <c r="A211" s="1">
        <v>43242</v>
      </c>
      <c r="B211">
        <v>187.16000399999999</v>
      </c>
      <c r="C211">
        <f t="shared" si="13"/>
        <v>-2.5049351781450133E-3</v>
      </c>
      <c r="D211">
        <v>1.3885199692050921E-2</v>
      </c>
      <c r="E211">
        <f t="shared" si="14"/>
        <v>16.351705057849845</v>
      </c>
      <c r="F211">
        <f t="shared" si="12"/>
        <v>-0.47000100000002476</v>
      </c>
      <c r="G211">
        <v>2.6799919999999986</v>
      </c>
      <c r="H211">
        <f t="shared" si="15"/>
        <v>8.6081457306243836E-2</v>
      </c>
    </row>
    <row r="212" spans="1:8" x14ac:dyDescent="0.35">
      <c r="A212" s="1">
        <v>43241</v>
      </c>
      <c r="B212">
        <v>187.63000500000001</v>
      </c>
      <c r="C212">
        <f t="shared" si="13"/>
        <v>7.0850035648650691E-3</v>
      </c>
      <c r="D212">
        <v>1.4303970888642333E-2</v>
      </c>
      <c r="E212">
        <f t="shared" si="14"/>
        <v>16.102528847818174</v>
      </c>
      <c r="F212">
        <f t="shared" si="12"/>
        <v>1.3200070000000039</v>
      </c>
      <c r="G212">
        <v>2.7900080000000003</v>
      </c>
      <c r="H212">
        <f t="shared" si="15"/>
        <v>8.4078757511888036E-2</v>
      </c>
    </row>
    <row r="213" spans="1:8" x14ac:dyDescent="0.35">
      <c r="A213" s="1">
        <v>43238</v>
      </c>
      <c r="B213">
        <v>186.30999800000001</v>
      </c>
      <c r="C213">
        <f t="shared" si="13"/>
        <v>-3.6365954426280118E-3</v>
      </c>
      <c r="D213">
        <v>1.4380175238809715E-2</v>
      </c>
      <c r="E213">
        <f t="shared" si="14"/>
        <v>16.056773783705172</v>
      </c>
      <c r="F213">
        <f t="shared" si="12"/>
        <v>-0.68000699999998915</v>
      </c>
      <c r="G213">
        <v>2.8200070000000039</v>
      </c>
      <c r="H213">
        <f t="shared" si="15"/>
        <v>8.352669159124862E-2</v>
      </c>
    </row>
    <row r="214" spans="1:8" x14ac:dyDescent="0.35">
      <c r="A214" s="1">
        <v>43237</v>
      </c>
      <c r="B214">
        <v>186.990005</v>
      </c>
      <c r="C214">
        <f t="shared" si="13"/>
        <v>-6.3236690629486824E-3</v>
      </c>
      <c r="D214">
        <v>1.4649933061027123E-2</v>
      </c>
      <c r="E214">
        <f t="shared" si="14"/>
        <v>15.893832681702001</v>
      </c>
      <c r="F214">
        <f t="shared" si="12"/>
        <v>-1.1899879999999996</v>
      </c>
      <c r="G214">
        <v>2.9299929999999961</v>
      </c>
      <c r="H214">
        <f t="shared" si="15"/>
        <v>8.1483024268528631E-2</v>
      </c>
    </row>
    <row r="215" spans="1:8" x14ac:dyDescent="0.35">
      <c r="A215" s="1">
        <v>43236</v>
      </c>
      <c r="B215">
        <v>188.179993</v>
      </c>
      <c r="C215">
        <f t="shared" si="13"/>
        <v>9.3327128370230515E-3</v>
      </c>
      <c r="D215">
        <v>1.4929444901175868E-2</v>
      </c>
      <c r="E215">
        <f t="shared" si="14"/>
        <v>15.723466592450634</v>
      </c>
      <c r="F215">
        <f t="shared" si="12"/>
        <v>1.7399910000000034</v>
      </c>
      <c r="G215">
        <v>2.9399879999999996</v>
      </c>
      <c r="H215">
        <f t="shared" si="15"/>
        <v>8.1295883838621186E-2</v>
      </c>
    </row>
    <row r="216" spans="1:8" x14ac:dyDescent="0.35">
      <c r="A216" s="1">
        <v>43235</v>
      </c>
      <c r="B216">
        <v>186.44000199999999</v>
      </c>
      <c r="C216">
        <f t="shared" si="13"/>
        <v>-9.0884509940510529E-3</v>
      </c>
      <c r="D216">
        <v>1.5230043232477708E-2</v>
      </c>
      <c r="E216">
        <f t="shared" si="14"/>
        <v>15.538606695757586</v>
      </c>
      <c r="F216">
        <f t="shared" si="12"/>
        <v>-1.7099919999999997</v>
      </c>
      <c r="G216">
        <v>3.0700070000000039</v>
      </c>
      <c r="H216">
        <f t="shared" si="15"/>
        <v>7.8842574697947115E-2</v>
      </c>
    </row>
    <row r="217" spans="1:8" x14ac:dyDescent="0.35">
      <c r="A217" s="1">
        <v>43234</v>
      </c>
      <c r="B217">
        <v>188.14999399999999</v>
      </c>
      <c r="C217">
        <f t="shared" si="13"/>
        <v>-2.3331142124846382E-3</v>
      </c>
      <c r="D217">
        <v>1.5352279926198049E-2</v>
      </c>
      <c r="E217">
        <f t="shared" si="14"/>
        <v>15.462972477266431</v>
      </c>
      <c r="F217">
        <f t="shared" si="12"/>
        <v>-0.4400020000000211</v>
      </c>
      <c r="G217">
        <v>3.0800020000000075</v>
      </c>
      <c r="H217">
        <f t="shared" si="15"/>
        <v>7.8652649345801365E-2</v>
      </c>
    </row>
    <row r="218" spans="1:8" x14ac:dyDescent="0.35">
      <c r="A218" s="1">
        <v>43231</v>
      </c>
      <c r="B218">
        <v>188.58999600000001</v>
      </c>
      <c r="C218">
        <f t="shared" si="13"/>
        <v>-7.6299571322337193E-3</v>
      </c>
      <c r="D218">
        <v>1.6765988482914891E-2</v>
      </c>
      <c r="E218">
        <f t="shared" si="14"/>
        <v>14.571518928028688</v>
      </c>
      <c r="F218">
        <f t="shared" si="12"/>
        <v>-1.4499969999999962</v>
      </c>
      <c r="G218">
        <v>3.0999909999999886</v>
      </c>
      <c r="H218">
        <f t="shared" si="15"/>
        <v>7.8272303259009038E-2</v>
      </c>
    </row>
    <row r="219" spans="1:8" x14ac:dyDescent="0.35">
      <c r="A219" s="1">
        <v>43230</v>
      </c>
      <c r="B219">
        <v>190.03999300000001</v>
      </c>
      <c r="C219">
        <f t="shared" si="13"/>
        <v>1.4303970888642333E-2</v>
      </c>
      <c r="D219">
        <v>1.6981744610281971E-2</v>
      </c>
      <c r="E219">
        <f t="shared" si="14"/>
        <v>14.433173804315647</v>
      </c>
      <c r="F219">
        <f t="shared" si="12"/>
        <v>2.6799919999999986</v>
      </c>
      <c r="G219">
        <v>3.1299890000000232</v>
      </c>
      <c r="H219">
        <f t="shared" si="15"/>
        <v>7.7700273275137025E-2</v>
      </c>
    </row>
    <row r="220" spans="1:8" x14ac:dyDescent="0.35">
      <c r="A220" s="1">
        <v>43229</v>
      </c>
      <c r="B220">
        <v>187.36000100000001</v>
      </c>
      <c r="C220">
        <f t="shared" si="13"/>
        <v>7.0411071157037673E-3</v>
      </c>
      <c r="D220">
        <v>1.7109448175182458E-2</v>
      </c>
      <c r="E220">
        <f t="shared" si="14"/>
        <v>14.351054004717399</v>
      </c>
      <c r="F220">
        <f t="shared" si="12"/>
        <v>1.3099980000000073</v>
      </c>
      <c r="G220">
        <v>3.1499939999999924</v>
      </c>
      <c r="H220">
        <f t="shared" si="15"/>
        <v>7.7318015718099264E-2</v>
      </c>
    </row>
    <row r="221" spans="1:8" x14ac:dyDescent="0.35">
      <c r="A221" s="1">
        <v>43228</v>
      </c>
      <c r="B221">
        <v>186.050003</v>
      </c>
      <c r="C221">
        <f t="shared" si="13"/>
        <v>4.8066482003317375E-3</v>
      </c>
      <c r="D221">
        <v>1.8033981324824287E-2</v>
      </c>
      <c r="E221">
        <f t="shared" si="14"/>
        <v>13.752131638107381</v>
      </c>
      <c r="F221">
        <f t="shared" si="12"/>
        <v>0.8899990000000173</v>
      </c>
      <c r="G221">
        <v>3.1999969999999962</v>
      </c>
      <c r="H221">
        <f t="shared" si="15"/>
        <v>7.6360012577337807E-2</v>
      </c>
    </row>
    <row r="222" spans="1:8" x14ac:dyDescent="0.35">
      <c r="A222" s="1">
        <v>43227</v>
      </c>
      <c r="B222">
        <v>185.16000399999999</v>
      </c>
      <c r="C222">
        <f t="shared" si="13"/>
        <v>7.2349561308277582E-3</v>
      </c>
      <c r="D222">
        <v>1.8112295916793544E-2</v>
      </c>
      <c r="E222">
        <f t="shared" si="14"/>
        <v>13.701101024098142</v>
      </c>
      <c r="F222">
        <f t="shared" si="12"/>
        <v>1.330001999999979</v>
      </c>
      <c r="G222">
        <v>3.2200020000000222</v>
      </c>
      <c r="H222">
        <f t="shared" si="15"/>
        <v>7.5975794069273073E-2</v>
      </c>
    </row>
    <row r="223" spans="1:8" x14ac:dyDescent="0.35">
      <c r="A223" s="1">
        <v>43224</v>
      </c>
      <c r="B223">
        <v>183.83000200000001</v>
      </c>
      <c r="C223">
        <f t="shared" si="13"/>
        <v>3.9233439082104464E-2</v>
      </c>
      <c r="D223">
        <v>1.8817976733584627E-2</v>
      </c>
      <c r="E223">
        <f t="shared" si="14"/>
        <v>13.239781317137755</v>
      </c>
      <c r="F223">
        <f t="shared" si="12"/>
        <v>6.9400030000000186</v>
      </c>
      <c r="G223">
        <v>3.2799990000000037</v>
      </c>
      <c r="H223">
        <f t="shared" si="15"/>
        <v>7.4820601979522297E-2</v>
      </c>
    </row>
    <row r="224" spans="1:8" x14ac:dyDescent="0.35">
      <c r="A224" s="1">
        <v>43223</v>
      </c>
      <c r="B224">
        <v>176.88999899999999</v>
      </c>
      <c r="C224">
        <f t="shared" si="13"/>
        <v>1.8122670176933557E-3</v>
      </c>
      <c r="D224">
        <v>1.9063118592860369E-2</v>
      </c>
      <c r="E224">
        <f t="shared" si="14"/>
        <v>13.079049516289162</v>
      </c>
      <c r="F224">
        <f t="shared" si="12"/>
        <v>0.31999199999998496</v>
      </c>
      <c r="G224">
        <v>3.2899940000000072</v>
      </c>
      <c r="H224">
        <f t="shared" si="15"/>
        <v>7.4627772089741015E-2</v>
      </c>
    </row>
    <row r="225" spans="1:8" x14ac:dyDescent="0.35">
      <c r="A225" s="1">
        <v>43222</v>
      </c>
      <c r="B225">
        <v>176.570007</v>
      </c>
      <c r="C225">
        <f t="shared" si="13"/>
        <v>4.417504869869724E-2</v>
      </c>
      <c r="D225">
        <v>1.9122287660326087E-2</v>
      </c>
      <c r="E225">
        <f t="shared" si="14"/>
        <v>13.040228705357995</v>
      </c>
      <c r="F225">
        <f t="shared" si="12"/>
        <v>7.4700009999999963</v>
      </c>
      <c r="G225">
        <v>3.3599999999999852</v>
      </c>
      <c r="H225">
        <f t="shared" si="15"/>
        <v>7.3274533263476299E-2</v>
      </c>
    </row>
    <row r="226" spans="1:8" x14ac:dyDescent="0.35">
      <c r="A226" s="1">
        <v>43221</v>
      </c>
      <c r="B226">
        <v>169.10000600000001</v>
      </c>
      <c r="C226">
        <f t="shared" si="13"/>
        <v>2.3236180056764519E-2</v>
      </c>
      <c r="D226">
        <v>1.9969974030612157E-2</v>
      </c>
      <c r="E226">
        <f t="shared" si="14"/>
        <v>12.483513049745884</v>
      </c>
      <c r="F226">
        <f t="shared" si="12"/>
        <v>3.8400110000000041</v>
      </c>
      <c r="G226">
        <v>3.3700100000000077</v>
      </c>
      <c r="H226">
        <f t="shared" si="15"/>
        <v>7.308069948503787E-2</v>
      </c>
    </row>
    <row r="227" spans="1:8" x14ac:dyDescent="0.35">
      <c r="A227" s="1">
        <v>43220</v>
      </c>
      <c r="B227">
        <v>165.259995</v>
      </c>
      <c r="C227">
        <f t="shared" si="13"/>
        <v>1.8112295916793544E-2</v>
      </c>
      <c r="D227">
        <v>2.0466713333333358E-2</v>
      </c>
      <c r="E227">
        <f t="shared" si="14"/>
        <v>12.157364839079841</v>
      </c>
      <c r="F227">
        <f t="shared" si="12"/>
        <v>2.9399879999999996</v>
      </c>
      <c r="G227">
        <v>3.8400110000000041</v>
      </c>
      <c r="H227">
        <f t="shared" si="15"/>
        <v>6.3951548116396195E-2</v>
      </c>
    </row>
    <row r="228" spans="1:8" x14ac:dyDescent="0.35">
      <c r="A228" s="1">
        <v>43217</v>
      </c>
      <c r="B228">
        <v>162.320007</v>
      </c>
      <c r="C228">
        <f t="shared" si="13"/>
        <v>-1.1569808722629301E-2</v>
      </c>
      <c r="D228">
        <v>2.0551669726446526E-2</v>
      </c>
      <c r="E228">
        <f t="shared" si="14"/>
        <v>12.101631967980325</v>
      </c>
      <c r="F228">
        <f t="shared" si="12"/>
        <v>-1.8999939999999924</v>
      </c>
      <c r="G228">
        <v>4.2599950000000035</v>
      </c>
      <c r="H228">
        <f t="shared" si="15"/>
        <v>5.5916704600110174E-2</v>
      </c>
    </row>
    <row r="229" spans="1:8" x14ac:dyDescent="0.35">
      <c r="A229" s="1">
        <v>43216</v>
      </c>
      <c r="B229">
        <v>164.220001</v>
      </c>
      <c r="C229">
        <f t="shared" si="13"/>
        <v>3.4830859816591497E-3</v>
      </c>
      <c r="D229">
        <v>2.1897843170725569E-2</v>
      </c>
      <c r="E229">
        <f t="shared" si="14"/>
        <v>11.222467782494734</v>
      </c>
      <c r="F229">
        <f t="shared" si="12"/>
        <v>0.57000700000000393</v>
      </c>
      <c r="G229">
        <v>4.5299990000000037</v>
      </c>
      <c r="H229">
        <f t="shared" si="15"/>
        <v>5.090995450682672E-2</v>
      </c>
    </row>
    <row r="230" spans="1:8" x14ac:dyDescent="0.35">
      <c r="A230" s="1">
        <v>43215</v>
      </c>
      <c r="B230">
        <v>163.64999399999999</v>
      </c>
      <c r="C230">
        <f t="shared" si="13"/>
        <v>4.3573830323139417E-3</v>
      </c>
      <c r="D230">
        <v>2.2037141046939823E-2</v>
      </c>
      <c r="E230">
        <f t="shared" si="14"/>
        <v>11.132095631771882</v>
      </c>
      <c r="F230">
        <f t="shared" si="12"/>
        <v>0.70999199999999973</v>
      </c>
      <c r="G230">
        <v>4.6100009999999827</v>
      </c>
      <c r="H230">
        <f t="shared" si="15"/>
        <v>4.945873456484999E-2</v>
      </c>
    </row>
    <row r="231" spans="1:8" x14ac:dyDescent="0.35">
      <c r="A231" s="1">
        <v>43214</v>
      </c>
      <c r="B231">
        <v>162.94000199999999</v>
      </c>
      <c r="C231">
        <f t="shared" si="13"/>
        <v>-1.3919165640306074E-2</v>
      </c>
      <c r="D231">
        <v>2.3236180056764519E-2</v>
      </c>
      <c r="E231">
        <f t="shared" si="14"/>
        <v>10.361087123799742</v>
      </c>
      <c r="F231">
        <f t="shared" si="12"/>
        <v>-2.3000030000000038</v>
      </c>
      <c r="G231">
        <v>4.7100069999999903</v>
      </c>
      <c r="H231">
        <f t="shared" si="15"/>
        <v>4.7668178757792549E-2</v>
      </c>
    </row>
    <row r="232" spans="1:8" x14ac:dyDescent="0.35">
      <c r="A232" s="1">
        <v>43213</v>
      </c>
      <c r="B232">
        <v>165.240005</v>
      </c>
      <c r="C232">
        <f t="shared" si="13"/>
        <v>-2.8964276919114904E-3</v>
      </c>
      <c r="D232">
        <v>2.4155230609822085E-2</v>
      </c>
      <c r="E232">
        <f t="shared" si="14"/>
        <v>9.7805882231201746</v>
      </c>
      <c r="F232">
        <f t="shared" si="12"/>
        <v>-0.47999599999999987</v>
      </c>
      <c r="G232">
        <v>4.7299959999999999</v>
      </c>
      <c r="H232">
        <f t="shared" si="15"/>
        <v>4.7313573760000095E-2</v>
      </c>
    </row>
    <row r="233" spans="1:8" x14ac:dyDescent="0.35">
      <c r="A233" s="1">
        <v>43210</v>
      </c>
      <c r="B233">
        <v>165.720001</v>
      </c>
      <c r="C233">
        <f t="shared" si="13"/>
        <v>-4.0972233084972845E-2</v>
      </c>
      <c r="D233">
        <v>2.4678805813509449E-2</v>
      </c>
      <c r="E233">
        <f t="shared" si="14"/>
        <v>9.4548446146674632</v>
      </c>
      <c r="F233">
        <f t="shared" si="12"/>
        <v>-7.0800020000000075</v>
      </c>
      <c r="G233">
        <v>4.7899929999999813</v>
      </c>
      <c r="H233">
        <f t="shared" si="15"/>
        <v>4.6256065946370994E-2</v>
      </c>
    </row>
    <row r="234" spans="1:8" x14ac:dyDescent="0.35">
      <c r="A234" s="1">
        <v>43209</v>
      </c>
      <c r="B234">
        <v>172.800003</v>
      </c>
      <c r="C234">
        <f t="shared" si="13"/>
        <v>-2.8340042247864249E-2</v>
      </c>
      <c r="D234">
        <v>2.5282846834765293E-2</v>
      </c>
      <c r="E234">
        <f t="shared" si="14"/>
        <v>9.0840905315752281</v>
      </c>
      <c r="F234">
        <f t="shared" si="12"/>
        <v>-5.0399930000000097</v>
      </c>
      <c r="G234">
        <v>5.0599980000000073</v>
      </c>
      <c r="H234">
        <f t="shared" si="15"/>
        <v>4.1632592446792308E-2</v>
      </c>
    </row>
    <row r="235" spans="1:8" x14ac:dyDescent="0.35">
      <c r="A235" s="1">
        <v>43208</v>
      </c>
      <c r="B235">
        <v>177.83999600000001</v>
      </c>
      <c r="C235">
        <f t="shared" si="13"/>
        <v>-2.2442156013179138E-3</v>
      </c>
      <c r="D235">
        <v>2.6066563158932573E-2</v>
      </c>
      <c r="E235">
        <f t="shared" si="14"/>
        <v>8.6119128761468122</v>
      </c>
      <c r="F235">
        <f t="shared" si="12"/>
        <v>-0.40000899999998296</v>
      </c>
      <c r="G235">
        <v>5.3399969999999826</v>
      </c>
      <c r="H235">
        <f t="shared" si="15"/>
        <v>3.7095138969489169E-2</v>
      </c>
    </row>
    <row r="236" spans="1:8" x14ac:dyDescent="0.35">
      <c r="A236" s="1">
        <v>43207</v>
      </c>
      <c r="B236">
        <v>178.240005</v>
      </c>
      <c r="C236">
        <f t="shared" si="13"/>
        <v>1.3764064973561243E-2</v>
      </c>
      <c r="D236">
        <v>2.8404971693370844E-2</v>
      </c>
      <c r="E236">
        <f t="shared" si="14"/>
        <v>7.271546067607896</v>
      </c>
      <c r="F236">
        <f t="shared" si="12"/>
        <v>2.4199979999999925</v>
      </c>
      <c r="G236">
        <v>5.5200040000000001</v>
      </c>
      <c r="H236">
        <f t="shared" si="15"/>
        <v>3.4328309172029434E-2</v>
      </c>
    </row>
    <row r="237" spans="1:8" x14ac:dyDescent="0.35">
      <c r="A237" s="1">
        <v>43206</v>
      </c>
      <c r="B237">
        <v>175.820007</v>
      </c>
      <c r="C237">
        <f t="shared" si="13"/>
        <v>6.2382591710240989E-3</v>
      </c>
      <c r="D237">
        <v>2.9230764267990018E-2</v>
      </c>
      <c r="E237">
        <f t="shared" si="14"/>
        <v>6.8255842822123043</v>
      </c>
      <c r="F237">
        <f t="shared" si="12"/>
        <v>1.0900110000000041</v>
      </c>
      <c r="G237">
        <v>5.5599980000000073</v>
      </c>
      <c r="H237">
        <f t="shared" si="15"/>
        <v>3.3730222669272024E-2</v>
      </c>
    </row>
    <row r="238" spans="1:8" x14ac:dyDescent="0.35">
      <c r="A238" s="1">
        <v>43203</v>
      </c>
      <c r="B238">
        <v>174.729996</v>
      </c>
      <c r="C238">
        <f t="shared" si="13"/>
        <v>3.3880613494204227E-3</v>
      </c>
      <c r="D238">
        <v>3.0328276383603525E-2</v>
      </c>
      <c r="E238">
        <f t="shared" si="14"/>
        <v>6.2569706352551409</v>
      </c>
      <c r="F238">
        <f t="shared" si="12"/>
        <v>0.58999700000001098</v>
      </c>
      <c r="G238">
        <v>5.8899989999999889</v>
      </c>
      <c r="H238">
        <f t="shared" si="15"/>
        <v>2.9033819464337578E-2</v>
      </c>
    </row>
    <row r="239" spans="1:8" x14ac:dyDescent="0.35">
      <c r="A239" s="1">
        <v>43202</v>
      </c>
      <c r="B239">
        <v>174.13999899999999</v>
      </c>
      <c r="C239">
        <f t="shared" si="13"/>
        <v>9.8584839960741601E-3</v>
      </c>
      <c r="D239">
        <v>3.3136857232551269E-2</v>
      </c>
      <c r="E239">
        <f t="shared" si="14"/>
        <v>4.934312394479023</v>
      </c>
      <c r="F239">
        <f t="shared" si="12"/>
        <v>1.6999969999999962</v>
      </c>
      <c r="G239">
        <v>5.9899900000000059</v>
      </c>
      <c r="H239">
        <f t="shared" si="15"/>
        <v>2.7696418676934946E-2</v>
      </c>
    </row>
    <row r="240" spans="1:8" x14ac:dyDescent="0.35">
      <c r="A240" s="1">
        <v>43201</v>
      </c>
      <c r="B240">
        <v>172.44000199999999</v>
      </c>
      <c r="C240">
        <f t="shared" si="13"/>
        <v>-4.6753131313131734E-3</v>
      </c>
      <c r="D240">
        <v>3.4642240827199369E-2</v>
      </c>
      <c r="E240">
        <f t="shared" si="14"/>
        <v>4.3064245788646254</v>
      </c>
      <c r="F240">
        <f t="shared" si="12"/>
        <v>-0.80999800000000732</v>
      </c>
      <c r="G240">
        <v>6.0699930000000109</v>
      </c>
      <c r="H240">
        <f t="shared" si="15"/>
        <v>2.6655430544573505E-2</v>
      </c>
    </row>
    <row r="241" spans="1:8" x14ac:dyDescent="0.35">
      <c r="A241" s="1">
        <v>43200</v>
      </c>
      <c r="B241">
        <v>173.25</v>
      </c>
      <c r="C241">
        <f t="shared" si="13"/>
        <v>1.8817976733584627E-2</v>
      </c>
      <c r="D241">
        <v>3.4942350375827616E-2</v>
      </c>
      <c r="E241">
        <f t="shared" si="14"/>
        <v>4.1880650023766073</v>
      </c>
      <c r="F241">
        <f t="shared" si="12"/>
        <v>3.1999969999999962</v>
      </c>
      <c r="G241">
        <v>6.1799929999999961</v>
      </c>
      <c r="H241">
        <f t="shared" si="15"/>
        <v>2.526647021040683E-2</v>
      </c>
    </row>
    <row r="242" spans="1:8" x14ac:dyDescent="0.35">
      <c r="A242" s="1">
        <v>43199</v>
      </c>
      <c r="B242">
        <v>170.050003</v>
      </c>
      <c r="C242">
        <f t="shared" si="13"/>
        <v>9.9180303504563527E-3</v>
      </c>
      <c r="D242">
        <v>3.571930103594273E-2</v>
      </c>
      <c r="E242">
        <f t="shared" si="14"/>
        <v>3.8921144536496741</v>
      </c>
      <c r="F242">
        <f t="shared" si="12"/>
        <v>1.6699979999999925</v>
      </c>
      <c r="G242">
        <v>6.2400049999999965</v>
      </c>
      <c r="H242">
        <f t="shared" si="15"/>
        <v>2.4529401508792258E-2</v>
      </c>
    </row>
    <row r="243" spans="1:8" x14ac:dyDescent="0.35">
      <c r="A243" s="1">
        <v>43196</v>
      </c>
      <c r="B243">
        <v>168.38000500000001</v>
      </c>
      <c r="C243">
        <f t="shared" si="13"/>
        <v>-2.5578691685555079E-2</v>
      </c>
      <c r="D243">
        <v>3.6830313842893134E-2</v>
      </c>
      <c r="E243">
        <f t="shared" si="14"/>
        <v>3.4949124225032584</v>
      </c>
      <c r="F243">
        <f t="shared" si="12"/>
        <v>-4.4199979999999925</v>
      </c>
      <c r="G243">
        <v>6.6999969999999962</v>
      </c>
      <c r="H243">
        <f t="shared" si="15"/>
        <v>1.9362330868234447E-2</v>
      </c>
    </row>
    <row r="244" spans="1:8" x14ac:dyDescent="0.35">
      <c r="A244" s="1">
        <v>43195</v>
      </c>
      <c r="B244">
        <v>172.800003</v>
      </c>
      <c r="C244">
        <f t="shared" si="13"/>
        <v>6.9343394502980778E-3</v>
      </c>
      <c r="D244">
        <v>3.84526905861831E-2</v>
      </c>
      <c r="E244">
        <f t="shared" si="14"/>
        <v>2.9686249008855947</v>
      </c>
      <c r="F244">
        <f t="shared" si="12"/>
        <v>1.1900019999999927</v>
      </c>
      <c r="G244">
        <v>6.929992000000027</v>
      </c>
      <c r="H244">
        <f t="shared" si="15"/>
        <v>1.7093181891047395E-2</v>
      </c>
    </row>
    <row r="245" spans="1:8" x14ac:dyDescent="0.35">
      <c r="A245" s="1">
        <v>43194</v>
      </c>
      <c r="B245">
        <v>171.61000100000001</v>
      </c>
      <c r="C245">
        <f t="shared" si="13"/>
        <v>1.9122287660326087E-2</v>
      </c>
      <c r="D245">
        <v>3.9233439082104464E-2</v>
      </c>
      <c r="E245">
        <f t="shared" si="14"/>
        <v>2.7374021039954459</v>
      </c>
      <c r="F245">
        <f t="shared" si="12"/>
        <v>3.2200020000000222</v>
      </c>
      <c r="G245">
        <v>6.9400030000000186</v>
      </c>
      <c r="H245">
        <f t="shared" si="15"/>
        <v>1.6999049815411546E-2</v>
      </c>
    </row>
    <row r="246" spans="1:8" x14ac:dyDescent="0.35">
      <c r="A246" s="1">
        <v>43193</v>
      </c>
      <c r="B246">
        <v>168.38999899999999</v>
      </c>
      <c r="C246">
        <f t="shared" si="13"/>
        <v>1.0259215693631526E-2</v>
      </c>
      <c r="D246">
        <v>4.2689309477610182E-2</v>
      </c>
      <c r="E246">
        <f t="shared" si="14"/>
        <v>1.874239132347034</v>
      </c>
      <c r="F246">
        <f t="shared" si="12"/>
        <v>1.7100059999999928</v>
      </c>
      <c r="G246">
        <v>7.4700009999999963</v>
      </c>
      <c r="H246">
        <f t="shared" si="15"/>
        <v>1.2544703532158759E-2</v>
      </c>
    </row>
    <row r="247" spans="1:8" x14ac:dyDescent="0.35">
      <c r="A247" s="1">
        <v>43192</v>
      </c>
      <c r="B247">
        <v>166.679993</v>
      </c>
      <c r="C247">
        <f t="shared" si="13"/>
        <v>-6.5562403537742751E-3</v>
      </c>
      <c r="D247">
        <v>4.417504869869724E-2</v>
      </c>
      <c r="E247">
        <f t="shared" si="14"/>
        <v>1.5767731910893419</v>
      </c>
      <c r="F247">
        <f t="shared" si="12"/>
        <v>-1.1000060000000076</v>
      </c>
      <c r="G247">
        <v>7.6600040000000149</v>
      </c>
      <c r="H247">
        <f t="shared" si="15"/>
        <v>1.1188281953005162E-2</v>
      </c>
    </row>
    <row r="248" spans="1:8" x14ac:dyDescent="0.35">
      <c r="A248" s="1">
        <v>43188</v>
      </c>
      <c r="B248">
        <v>167.779999</v>
      </c>
      <c r="C248">
        <f t="shared" si="13"/>
        <v>7.808764003093824E-3</v>
      </c>
      <c r="D248">
        <v>5.8910123560727598E-2</v>
      </c>
      <c r="E248">
        <f t="shared" si="14"/>
        <v>0.2053419224181566</v>
      </c>
      <c r="F248">
        <f t="shared" si="12"/>
        <v>1.3000030000000038</v>
      </c>
      <c r="G248">
        <v>10.339995999999985</v>
      </c>
      <c r="H248">
        <f t="shared" si="15"/>
        <v>1.6349966261547033E-3</v>
      </c>
    </row>
    <row r="249" spans="1:8" x14ac:dyDescent="0.35">
      <c r="A249" s="1">
        <v>43187</v>
      </c>
      <c r="B249">
        <v>166.479996</v>
      </c>
      <c r="C249">
        <f t="shared" si="13"/>
        <v>-1.104906762621055E-2</v>
      </c>
      <c r="D249">
        <v>6.833467467250276E-2</v>
      </c>
      <c r="E249">
        <f t="shared" si="14"/>
        <v>4.0926706768878288E-2</v>
      </c>
      <c r="F249">
        <f t="shared" si="12"/>
        <v>-1.8600000000000136</v>
      </c>
      <c r="G249">
        <v>10.570007000000004</v>
      </c>
      <c r="H249">
        <f t="shared" si="15"/>
        <v>1.3494200990257286E-3</v>
      </c>
    </row>
    <row r="250" spans="1:8" x14ac:dyDescent="0.35">
      <c r="A250" s="1">
        <v>43186</v>
      </c>
      <c r="B250">
        <v>168.33999600000001</v>
      </c>
      <c r="C250">
        <f t="shared" si="13"/>
        <v>-2.5641071351714426E-2</v>
      </c>
      <c r="D250">
        <v>7.0421547770597892E-2</v>
      </c>
      <c r="E250">
        <f t="shared" si="14"/>
        <v>2.7716543356022617E-2</v>
      </c>
      <c r="F250">
        <f t="shared" si="12"/>
        <v>-4.4300079999999866</v>
      </c>
      <c r="G250">
        <v>11.21000699999999</v>
      </c>
      <c r="H250">
        <f t="shared" si="15"/>
        <v>7.7348689507337012E-4</v>
      </c>
    </row>
    <row r="251" spans="1:8" x14ac:dyDescent="0.35">
      <c r="A251" s="1">
        <v>43185</v>
      </c>
      <c r="B251">
        <v>172.770004</v>
      </c>
      <c r="C251" t="e">
        <f t="shared" si="13"/>
        <v>#DIV/0!</v>
      </c>
    </row>
  </sheetData>
  <mergeCells count="5">
    <mergeCell ref="J1:J2"/>
    <mergeCell ref="J3:K3"/>
    <mergeCell ref="J26:K26"/>
    <mergeCell ref="T31:U31"/>
    <mergeCell ref="J49:J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0D5E-E8A7-4F4A-9192-E899D9AA307B}">
  <dimension ref="A1:AF251"/>
  <sheetViews>
    <sheetView topLeftCell="O43" workbookViewId="0">
      <selection activeCell="Q47" sqref="Q47"/>
    </sheetView>
  </sheetViews>
  <sheetFormatPr defaultRowHeight="15.5" x14ac:dyDescent="0.35"/>
  <cols>
    <col min="1" max="1" width="14.58203125" customWidth="1"/>
    <col min="4" max="4" width="12" customWidth="1"/>
    <col min="5" max="5" width="13.33203125" customWidth="1"/>
    <col min="6" max="6" width="12.33203125" customWidth="1"/>
    <col min="7" max="7" width="14.58203125" customWidth="1"/>
    <col min="9" max="9" width="14" customWidth="1"/>
    <col min="10" max="11" width="14.08203125" customWidth="1"/>
    <col min="12" max="14" width="17" customWidth="1"/>
    <col min="20" max="20" width="14.25" customWidth="1"/>
    <col min="21" max="21" width="11.75" customWidth="1"/>
    <col min="23" max="23" width="10.9140625" customWidth="1"/>
    <col min="31" max="31" width="14.58203125" customWidth="1"/>
  </cols>
  <sheetData>
    <row r="1" spans="1:32" x14ac:dyDescent="0.35">
      <c r="A1" t="s">
        <v>11</v>
      </c>
      <c r="B1" t="s">
        <v>9</v>
      </c>
      <c r="C1" t="s">
        <v>10</v>
      </c>
      <c r="D1" t="s">
        <v>51</v>
      </c>
      <c r="E1" t="s">
        <v>52</v>
      </c>
      <c r="F1" t="s">
        <v>17</v>
      </c>
      <c r="G1" t="s">
        <v>18</v>
      </c>
      <c r="H1" t="s">
        <v>12</v>
      </c>
      <c r="I1" t="s">
        <v>13</v>
      </c>
      <c r="J1" t="s">
        <v>14</v>
      </c>
      <c r="K1" t="s">
        <v>62</v>
      </c>
      <c r="L1" t="s">
        <v>42</v>
      </c>
      <c r="M1" t="s">
        <v>39</v>
      </c>
      <c r="N1" t="s">
        <v>63</v>
      </c>
      <c r="P1" t="s">
        <v>70</v>
      </c>
      <c r="Q1" t="s">
        <v>71</v>
      </c>
      <c r="R1" s="9" t="s">
        <v>16</v>
      </c>
      <c r="S1" s="9"/>
      <c r="U1" s="3" t="s">
        <v>5</v>
      </c>
      <c r="V1" s="3" t="s">
        <v>7</v>
      </c>
      <c r="AE1" s="4" t="s">
        <v>36</v>
      </c>
      <c r="AF1" s="4"/>
    </row>
    <row r="2" spans="1:32" x14ac:dyDescent="0.35">
      <c r="A2" s="1">
        <v>43546</v>
      </c>
      <c r="B2">
        <v>191.050003</v>
      </c>
      <c r="C2">
        <v>117.05</v>
      </c>
      <c r="D2">
        <f>B2-B3</f>
        <v>-4.0399930000000097</v>
      </c>
      <c r="E2">
        <f>C2-C3</f>
        <v>-3.1700000000000017</v>
      </c>
      <c r="F2">
        <f t="shared" ref="F2:F65" si="0">(B2-B3)/B3</f>
        <v>-2.0708355542741461E-2</v>
      </c>
      <c r="G2">
        <f t="shared" ref="G2:G65" si="1">(C2-C3)/C3</f>
        <v>-2.6368324737980384E-2</v>
      </c>
      <c r="H2">
        <f>$P$2*B2+$Q$2*C2</f>
        <v>154.05000150000001</v>
      </c>
      <c r="I2">
        <f t="shared" ref="I2:I65" si="2">(H2-H3)/H3</f>
        <v>-2.286636355163316E-2</v>
      </c>
      <c r="J2">
        <v>-7.5084914106585091E-2</v>
      </c>
      <c r="K2">
        <f>_xlfn.NORM.DIST(J2,$T$61,$U$61,FALSE)</f>
        <v>1.17751700008511E-3</v>
      </c>
      <c r="L2">
        <f>H2-H3</f>
        <v>-3.6049964999999986</v>
      </c>
      <c r="M2">
        <v>-9.7249979999999852</v>
      </c>
      <c r="N2">
        <f>_xlfn.NORM.DIST(M2,$T$42,$U$42,FALSE)</f>
        <v>5.0790241325698913E-5</v>
      </c>
      <c r="P2">
        <v>0.5</v>
      </c>
      <c r="Q2">
        <v>0.5</v>
      </c>
      <c r="R2" s="9"/>
      <c r="S2" s="9"/>
      <c r="U2">
        <v>-7.5084914106585091E-2</v>
      </c>
      <c r="V2">
        <v>1</v>
      </c>
      <c r="AE2" t="s">
        <v>20</v>
      </c>
      <c r="AF2">
        <v>7.2624568715929283E-4</v>
      </c>
    </row>
    <row r="3" spans="1:32" x14ac:dyDescent="0.35">
      <c r="A3" s="1">
        <v>43545</v>
      </c>
      <c r="B3">
        <v>195.08999600000001</v>
      </c>
      <c r="C3">
        <v>120.22</v>
      </c>
      <c r="D3">
        <f t="shared" ref="D3:D66" si="3">B3-B4</f>
        <v>6.929992000000027</v>
      </c>
      <c r="E3">
        <f t="shared" ref="E3:E66" si="4">C3-C4</f>
        <v>2.7000000000000028</v>
      </c>
      <c r="F3">
        <f t="shared" si="0"/>
        <v>3.6830313842893134E-2</v>
      </c>
      <c r="G3">
        <f t="shared" si="1"/>
        <v>2.2974812797821674E-2</v>
      </c>
      <c r="H3">
        <f t="shared" ref="H3:H66" si="5">$P$2*B3+$Q$2*C3</f>
        <v>157.65499800000001</v>
      </c>
      <c r="I3">
        <f t="shared" si="2"/>
        <v>3.1503506523115642E-2</v>
      </c>
      <c r="J3">
        <v>-4.8978250950642184E-2</v>
      </c>
      <c r="K3">
        <f t="shared" ref="K3:K66" si="6">_xlfn.NORM.DIST(J3,$T$61,$U$61,FALSE)</f>
        <v>0.33205888686864854</v>
      </c>
      <c r="L3">
        <f t="shared" ref="L3:L66" si="7">H3-H4</f>
        <v>4.8149960000000078</v>
      </c>
      <c r="M3">
        <v>-8.3049970000000144</v>
      </c>
      <c r="N3">
        <f t="shared" ref="N3:N66" si="8">_xlfn.NORM.DIST(M3,$T$42,$U$42,FALSE)</f>
        <v>4.4452367590791595E-4</v>
      </c>
      <c r="P3" t="s">
        <v>75</v>
      </c>
      <c r="Q3" t="s">
        <v>76</v>
      </c>
      <c r="U3">
        <v>-6.5439480074953399E-2</v>
      </c>
      <c r="V3">
        <v>0</v>
      </c>
      <c r="AE3" t="s">
        <v>21</v>
      </c>
      <c r="AF3">
        <v>1.077016819708387E-3</v>
      </c>
    </row>
    <row r="4" spans="1:32" x14ac:dyDescent="0.35">
      <c r="A4" s="1">
        <v>43544</v>
      </c>
      <c r="B4">
        <v>188.16000399999999</v>
      </c>
      <c r="C4">
        <v>117.52</v>
      </c>
      <c r="D4">
        <f t="shared" si="3"/>
        <v>1.6300049999999828</v>
      </c>
      <c r="E4">
        <f t="shared" si="4"/>
        <v>-0.13000000000000966</v>
      </c>
      <c r="F4">
        <f t="shared" si="0"/>
        <v>8.7385675694984736E-3</v>
      </c>
      <c r="G4">
        <f t="shared" si="1"/>
        <v>-1.1049723756906898E-3</v>
      </c>
      <c r="H4">
        <f t="shared" si="5"/>
        <v>152.840002</v>
      </c>
      <c r="I4">
        <f t="shared" si="2"/>
        <v>4.9313071369955106E-3</v>
      </c>
      <c r="J4">
        <v>-4.4188471249501787E-2</v>
      </c>
      <c r="K4">
        <f t="shared" si="6"/>
        <v>0.72465807763241996</v>
      </c>
      <c r="L4">
        <f t="shared" si="7"/>
        <v>0.75000249999999369</v>
      </c>
      <c r="M4">
        <v>-7.2500024999999937</v>
      </c>
      <c r="N4">
        <f t="shared" si="8"/>
        <v>1.7891252391709573E-3</v>
      </c>
      <c r="P4">
        <v>0.65</v>
      </c>
      <c r="Q4">
        <v>0.35</v>
      </c>
      <c r="R4" s="10" t="s">
        <v>37</v>
      </c>
      <c r="S4" s="10"/>
      <c r="U4">
        <v>-5.5794046043321721E-2</v>
      </c>
      <c r="V4">
        <v>0</v>
      </c>
      <c r="AE4" t="s">
        <v>22</v>
      </c>
      <c r="AF4">
        <v>1.8887272614891712E-3</v>
      </c>
    </row>
    <row r="5" spans="1:32" x14ac:dyDescent="0.35">
      <c r="A5" s="1">
        <v>43543</v>
      </c>
      <c r="B5">
        <v>186.529999</v>
      </c>
      <c r="C5">
        <v>117.65</v>
      </c>
      <c r="D5">
        <f t="shared" si="3"/>
        <v>-1.4900049999999965</v>
      </c>
      <c r="E5">
        <f t="shared" si="4"/>
        <v>8.0000000000012506E-2</v>
      </c>
      <c r="F5">
        <f t="shared" si="0"/>
        <v>-7.9247152872095276E-3</v>
      </c>
      <c r="G5">
        <f t="shared" si="1"/>
        <v>6.8044569192831934E-4</v>
      </c>
      <c r="H5">
        <f t="shared" si="5"/>
        <v>152.0899995</v>
      </c>
      <c r="I5">
        <f t="shared" si="2"/>
        <v>-4.6140416294507209E-3</v>
      </c>
      <c r="J5">
        <v>-4.1396009930594779E-2</v>
      </c>
      <c r="K5">
        <f t="shared" si="6"/>
        <v>1.1012749238008945</v>
      </c>
      <c r="L5">
        <f t="shared" si="7"/>
        <v>-0.70500250000000619</v>
      </c>
      <c r="M5">
        <v>-6.710000000000008</v>
      </c>
      <c r="N5">
        <f t="shared" si="8"/>
        <v>3.394522752871641E-3</v>
      </c>
      <c r="R5" s="5" t="s">
        <v>4</v>
      </c>
      <c r="S5" s="5" t="s">
        <v>3</v>
      </c>
      <c r="U5">
        <v>-4.6148612011690029E-2</v>
      </c>
      <c r="V5">
        <v>1</v>
      </c>
      <c r="AE5" t="s">
        <v>24</v>
      </c>
      <c r="AF5">
        <v>1.6995038754111663E-2</v>
      </c>
    </row>
    <row r="6" spans="1:32" x14ac:dyDescent="0.35">
      <c r="A6" s="1">
        <v>43542</v>
      </c>
      <c r="B6">
        <v>188.020004</v>
      </c>
      <c r="C6">
        <v>117.57</v>
      </c>
      <c r="D6">
        <f t="shared" si="3"/>
        <v>1.9000090000000114</v>
      </c>
      <c r="E6">
        <f t="shared" si="4"/>
        <v>1.6599999999999966</v>
      </c>
      <c r="F6">
        <f t="shared" si="0"/>
        <v>1.0208516285421196E-2</v>
      </c>
      <c r="G6">
        <f t="shared" si="1"/>
        <v>1.4321456302303482E-2</v>
      </c>
      <c r="H6">
        <f t="shared" si="5"/>
        <v>152.79500200000001</v>
      </c>
      <c r="I6">
        <f t="shared" si="2"/>
        <v>1.1786938578733005E-2</v>
      </c>
      <c r="J6">
        <v>-4.0588009361787379E-2</v>
      </c>
      <c r="K6">
        <f t="shared" si="6"/>
        <v>1.2368417212885738</v>
      </c>
      <c r="L6">
        <f t="shared" si="7"/>
        <v>1.7800045000000182</v>
      </c>
      <c r="M6">
        <v>-6.5000014999999962</v>
      </c>
      <c r="N6">
        <f t="shared" si="8"/>
        <v>4.2973406279754192E-3</v>
      </c>
      <c r="R6" s="5">
        <v>-3.2133652508574057E-2</v>
      </c>
      <c r="S6" s="5">
        <f>5%*249</f>
        <v>12.450000000000001</v>
      </c>
      <c r="U6">
        <v>-3.6503177980058345E-2</v>
      </c>
      <c r="V6">
        <v>7</v>
      </c>
      <c r="AE6" t="s">
        <v>25</v>
      </c>
      <c r="AF6">
        <v>2.8883134225375732E-4</v>
      </c>
    </row>
    <row r="7" spans="1:32" x14ac:dyDescent="0.35">
      <c r="A7" s="1">
        <v>43539</v>
      </c>
      <c r="B7">
        <v>186.11999499999999</v>
      </c>
      <c r="C7">
        <v>115.91</v>
      </c>
      <c r="D7">
        <f t="shared" si="3"/>
        <v>2.3899989999999889</v>
      </c>
      <c r="E7">
        <f t="shared" si="4"/>
        <v>1.3199999999999932</v>
      </c>
      <c r="F7">
        <f t="shared" si="0"/>
        <v>1.3008213422047802E-2</v>
      </c>
      <c r="G7">
        <f t="shared" si="1"/>
        <v>1.1519329784448844E-2</v>
      </c>
      <c r="H7">
        <f t="shared" si="5"/>
        <v>151.01499749999999</v>
      </c>
      <c r="I7">
        <f t="shared" si="2"/>
        <v>1.2436306817327733E-2</v>
      </c>
      <c r="J7">
        <v>-4.0564640940236922E-2</v>
      </c>
      <c r="K7">
        <f t="shared" si="6"/>
        <v>1.2409599566005536</v>
      </c>
      <c r="L7">
        <f t="shared" si="7"/>
        <v>1.854999499999991</v>
      </c>
      <c r="M7">
        <v>-5.8950025000000039</v>
      </c>
      <c r="N7">
        <f t="shared" si="8"/>
        <v>8.1338109376950865E-3</v>
      </c>
      <c r="U7">
        <v>-2.685774394842666E-2</v>
      </c>
      <c r="V7">
        <v>5</v>
      </c>
      <c r="AE7" t="s">
        <v>26</v>
      </c>
      <c r="AF7">
        <v>2.8805824723875304</v>
      </c>
    </row>
    <row r="8" spans="1:32" x14ac:dyDescent="0.35">
      <c r="A8" s="1">
        <v>43538</v>
      </c>
      <c r="B8">
        <v>183.729996</v>
      </c>
      <c r="C8">
        <v>114.59</v>
      </c>
      <c r="D8">
        <f t="shared" si="3"/>
        <v>2.0199890000000096</v>
      </c>
      <c r="E8">
        <f t="shared" si="4"/>
        <v>9.0000000000003411E-2</v>
      </c>
      <c r="F8">
        <f t="shared" si="0"/>
        <v>1.1116553421298419E-2</v>
      </c>
      <c r="G8">
        <f t="shared" si="1"/>
        <v>7.8602620087339225E-4</v>
      </c>
      <c r="H8">
        <f t="shared" si="5"/>
        <v>149.159998</v>
      </c>
      <c r="I8">
        <f t="shared" si="2"/>
        <v>7.1232873641570941E-3</v>
      </c>
      <c r="J8">
        <v>-3.9405896480949637E-2</v>
      </c>
      <c r="K8">
        <f t="shared" si="6"/>
        <v>1.4598830587452387</v>
      </c>
      <c r="L8">
        <f t="shared" si="7"/>
        <v>1.0549944999999923</v>
      </c>
      <c r="M8">
        <v>-5.8500025000000164</v>
      </c>
      <c r="N8">
        <f t="shared" si="8"/>
        <v>8.5082054589432025E-3</v>
      </c>
      <c r="U8">
        <v>-1.7212309916794968E-2</v>
      </c>
      <c r="V8">
        <v>15</v>
      </c>
      <c r="AE8" t="s">
        <v>27</v>
      </c>
      <c r="AF8">
        <v>-0.28318752117809265</v>
      </c>
    </row>
    <row r="9" spans="1:32" x14ac:dyDescent="0.35">
      <c r="A9" s="1">
        <v>43537</v>
      </c>
      <c r="B9">
        <v>181.71000699999999</v>
      </c>
      <c r="C9">
        <v>114.5</v>
      </c>
      <c r="D9">
        <f t="shared" si="3"/>
        <v>0.80000300000000379</v>
      </c>
      <c r="E9">
        <f t="shared" si="4"/>
        <v>0.87999999999999545</v>
      </c>
      <c r="F9">
        <f t="shared" si="0"/>
        <v>4.4221048162709888E-3</v>
      </c>
      <c r="G9">
        <f t="shared" si="1"/>
        <v>7.7451152966026707E-3</v>
      </c>
      <c r="H9">
        <f t="shared" si="5"/>
        <v>148.10500350000001</v>
      </c>
      <c r="I9">
        <f t="shared" si="2"/>
        <v>5.7040130960649303E-3</v>
      </c>
      <c r="J9">
        <v>-3.7572056316917492E-2</v>
      </c>
      <c r="K9">
        <f t="shared" si="6"/>
        <v>1.8701867559518421</v>
      </c>
      <c r="L9">
        <f t="shared" si="7"/>
        <v>0.84000150000002805</v>
      </c>
      <c r="M9">
        <v>-5.66999899999999</v>
      </c>
      <c r="N9">
        <f t="shared" si="8"/>
        <v>1.0151690817859058E-2</v>
      </c>
      <c r="U9">
        <v>-7.5668758851632906E-3</v>
      </c>
      <c r="V9">
        <v>24</v>
      </c>
      <c r="AE9" t="s">
        <v>28</v>
      </c>
      <c r="AF9">
        <v>0.14468151047447531</v>
      </c>
    </row>
    <row r="10" spans="1:32" x14ac:dyDescent="0.35">
      <c r="A10" s="1">
        <v>43536</v>
      </c>
      <c r="B10">
        <v>180.91000399999999</v>
      </c>
      <c r="C10">
        <v>113.62</v>
      </c>
      <c r="D10">
        <f t="shared" si="3"/>
        <v>2.0100099999999941</v>
      </c>
      <c r="E10">
        <f t="shared" si="4"/>
        <v>0.79000000000000625</v>
      </c>
      <c r="F10">
        <f t="shared" si="0"/>
        <v>1.1235383272287836E-2</v>
      </c>
      <c r="G10">
        <f t="shared" si="1"/>
        <v>7.0016839493043182E-3</v>
      </c>
      <c r="H10">
        <f t="shared" si="5"/>
        <v>147.26500199999998</v>
      </c>
      <c r="I10">
        <f t="shared" si="2"/>
        <v>9.5979503567946E-3</v>
      </c>
      <c r="J10">
        <v>-3.7335761201311032E-2</v>
      </c>
      <c r="K10">
        <f t="shared" si="6"/>
        <v>1.9292103400510918</v>
      </c>
      <c r="L10">
        <f t="shared" si="7"/>
        <v>1.4000049999999931</v>
      </c>
      <c r="M10">
        <v>-5.299997999999988</v>
      </c>
      <c r="N10">
        <f t="shared" si="8"/>
        <v>1.4347557712906836E-2</v>
      </c>
      <c r="U10">
        <v>2.0785581464684011E-3</v>
      </c>
      <c r="V10">
        <v>72</v>
      </c>
      <c r="AE10" t="s">
        <v>29</v>
      </c>
      <c r="AF10">
        <v>-7.5084914106585091E-2</v>
      </c>
    </row>
    <row r="11" spans="1:32" x14ac:dyDescent="0.35">
      <c r="A11" s="1">
        <v>43535</v>
      </c>
      <c r="B11">
        <v>178.89999399999999</v>
      </c>
      <c r="C11">
        <v>112.83</v>
      </c>
      <c r="D11">
        <f t="shared" si="3"/>
        <v>5.9899900000000059</v>
      </c>
      <c r="E11">
        <f t="shared" si="4"/>
        <v>2.3199999999999932</v>
      </c>
      <c r="F11">
        <f t="shared" si="0"/>
        <v>3.4642240827199369E-2</v>
      </c>
      <c r="G11">
        <f t="shared" si="1"/>
        <v>2.0993575242059481E-2</v>
      </c>
      <c r="H11">
        <f t="shared" si="5"/>
        <v>145.86499699999999</v>
      </c>
      <c r="I11">
        <f t="shared" si="2"/>
        <v>2.9320407461429471E-2</v>
      </c>
      <c r="J11">
        <v>-3.6308763363716454E-2</v>
      </c>
      <c r="K11">
        <f t="shared" si="6"/>
        <v>2.2032340810134525</v>
      </c>
      <c r="L11">
        <f t="shared" si="7"/>
        <v>4.1549949999999853</v>
      </c>
      <c r="M11">
        <v>-4.6900030000000186</v>
      </c>
      <c r="N11">
        <f t="shared" si="8"/>
        <v>2.4136371091540404E-2</v>
      </c>
      <c r="U11">
        <v>1.1723992178100093E-2</v>
      </c>
      <c r="V11">
        <v>77</v>
      </c>
      <c r="AE11" t="s">
        <v>30</v>
      </c>
      <c r="AF11">
        <v>6.9596596367890215E-2</v>
      </c>
    </row>
    <row r="12" spans="1:32" x14ac:dyDescent="0.35">
      <c r="A12" s="1">
        <v>43532</v>
      </c>
      <c r="B12">
        <v>172.91000399999999</v>
      </c>
      <c r="C12">
        <v>110.51</v>
      </c>
      <c r="D12">
        <f t="shared" si="3"/>
        <v>0.41000399999998649</v>
      </c>
      <c r="E12">
        <f t="shared" si="4"/>
        <v>0.12000000000000455</v>
      </c>
      <c r="F12">
        <f t="shared" si="0"/>
        <v>2.3768347826086172E-3</v>
      </c>
      <c r="G12">
        <f t="shared" si="1"/>
        <v>1.0870549868647935E-3</v>
      </c>
      <c r="H12">
        <f t="shared" si="5"/>
        <v>141.710002</v>
      </c>
      <c r="I12">
        <f t="shared" si="2"/>
        <v>1.8735338824278677E-3</v>
      </c>
      <c r="J12">
        <v>-3.2789374859660436E-2</v>
      </c>
      <c r="K12">
        <f t="shared" si="6"/>
        <v>3.378819244000566</v>
      </c>
      <c r="L12">
        <f t="shared" si="7"/>
        <v>0.26500200000000973</v>
      </c>
      <c r="M12">
        <v>-4.4450004999999919</v>
      </c>
      <c r="N12">
        <f t="shared" si="8"/>
        <v>2.9225638744663447E-2</v>
      </c>
      <c r="U12">
        <v>2.1369426209731771E-2</v>
      </c>
      <c r="V12">
        <v>25</v>
      </c>
      <c r="AE12" t="s">
        <v>31</v>
      </c>
      <c r="AF12">
        <v>0.18083517610266392</v>
      </c>
    </row>
    <row r="13" spans="1:32" x14ac:dyDescent="0.35">
      <c r="A13" s="1">
        <v>43531</v>
      </c>
      <c r="B13">
        <v>172.5</v>
      </c>
      <c r="C13">
        <v>110.39</v>
      </c>
      <c r="D13">
        <f t="shared" si="3"/>
        <v>-2.0200040000000001</v>
      </c>
      <c r="E13">
        <f t="shared" si="4"/>
        <v>-1.3599999999999994</v>
      </c>
      <c r="F13">
        <f t="shared" si="0"/>
        <v>-1.1574627284560457E-2</v>
      </c>
      <c r="G13">
        <f t="shared" si="1"/>
        <v>-1.2170022371364648E-2</v>
      </c>
      <c r="H13">
        <f t="shared" si="5"/>
        <v>141.44499999999999</v>
      </c>
      <c r="I13">
        <f t="shared" si="2"/>
        <v>-1.1807049124154782E-2</v>
      </c>
      <c r="J13">
        <v>-3.2133652508574057E-2</v>
      </c>
      <c r="K13">
        <f t="shared" si="6"/>
        <v>3.6418182814901292</v>
      </c>
      <c r="L13">
        <f t="shared" si="7"/>
        <v>-1.6900019999999927</v>
      </c>
      <c r="M13">
        <v>-4.3700039999999944</v>
      </c>
      <c r="N13">
        <f t="shared" si="8"/>
        <v>3.0926010771092433E-2</v>
      </c>
      <c r="U13">
        <v>3.1014860241363462E-2</v>
      </c>
      <c r="V13">
        <v>13</v>
      </c>
      <c r="AE13" t="s">
        <v>32</v>
      </c>
      <c r="AF13">
        <v>249</v>
      </c>
    </row>
    <row r="14" spans="1:32" x14ac:dyDescent="0.35">
      <c r="A14" s="1">
        <v>43530</v>
      </c>
      <c r="B14">
        <v>174.520004</v>
      </c>
      <c r="C14">
        <v>111.75</v>
      </c>
      <c r="D14">
        <f t="shared" si="3"/>
        <v>-1.0099950000000035</v>
      </c>
      <c r="E14">
        <f t="shared" si="4"/>
        <v>4.9999999999997158E-2</v>
      </c>
      <c r="F14">
        <f t="shared" si="0"/>
        <v>-5.7539737124934608E-3</v>
      </c>
      <c r="G14">
        <f t="shared" si="1"/>
        <v>4.4762757385852421E-4</v>
      </c>
      <c r="H14">
        <f t="shared" si="5"/>
        <v>143.13500199999999</v>
      </c>
      <c r="I14">
        <f t="shared" si="2"/>
        <v>-3.342251865551303E-3</v>
      </c>
      <c r="J14">
        <v>-3.1704711466170182E-2</v>
      </c>
      <c r="K14">
        <f t="shared" si="6"/>
        <v>3.8217760194153967</v>
      </c>
      <c r="L14">
        <f t="shared" si="7"/>
        <v>-0.4799975000000245</v>
      </c>
      <c r="M14">
        <v>-4.0950009999999963</v>
      </c>
      <c r="N14">
        <f t="shared" si="8"/>
        <v>3.7746153193612228E-2</v>
      </c>
      <c r="U14">
        <v>4.0660294272995154E-2</v>
      </c>
      <c r="V14">
        <v>6</v>
      </c>
      <c r="AE14" t="s">
        <v>33</v>
      </c>
      <c r="AF14">
        <v>6.9596596367890215E-2</v>
      </c>
    </row>
    <row r="15" spans="1:32" x14ac:dyDescent="0.35">
      <c r="A15" s="1">
        <v>43529</v>
      </c>
      <c r="B15">
        <v>175.529999</v>
      </c>
      <c r="C15">
        <v>111.7</v>
      </c>
      <c r="D15">
        <f t="shared" si="3"/>
        <v>-0.32000700000000393</v>
      </c>
      <c r="E15">
        <f t="shared" si="4"/>
        <v>-0.56000000000000227</v>
      </c>
      <c r="F15">
        <f t="shared" si="0"/>
        <v>-1.8197724713185618E-3</v>
      </c>
      <c r="G15">
        <f t="shared" si="1"/>
        <v>-4.988419739889562E-3</v>
      </c>
      <c r="H15">
        <f t="shared" si="5"/>
        <v>143.61499950000001</v>
      </c>
      <c r="I15">
        <f t="shared" si="2"/>
        <v>-3.0544131813317783E-3</v>
      </c>
      <c r="J15">
        <v>-3.0456293587561308E-2</v>
      </c>
      <c r="K15">
        <f t="shared" si="6"/>
        <v>4.3819277825944729</v>
      </c>
      <c r="L15">
        <f t="shared" si="7"/>
        <v>-0.44000349999998889</v>
      </c>
      <c r="M15">
        <v>-3.9999969999999934</v>
      </c>
      <c r="N15">
        <f t="shared" si="8"/>
        <v>4.0317226896326698E-2</v>
      </c>
      <c r="U15">
        <v>5.0305728304626832E-2</v>
      </c>
      <c r="V15">
        <v>1</v>
      </c>
      <c r="AE15" t="s">
        <v>34</v>
      </c>
      <c r="AF15">
        <v>-7.5084914106585091E-2</v>
      </c>
    </row>
    <row r="16" spans="1:32" ht="16" thickBot="1" x14ac:dyDescent="0.4">
      <c r="A16" s="1">
        <v>43528</v>
      </c>
      <c r="B16">
        <v>175.85000600000001</v>
      </c>
      <c r="C16">
        <v>112.26</v>
      </c>
      <c r="D16">
        <f t="shared" si="3"/>
        <v>0.88000500000001125</v>
      </c>
      <c r="E16">
        <f t="shared" si="4"/>
        <v>-0.26999999999999602</v>
      </c>
      <c r="F16">
        <f t="shared" si="0"/>
        <v>5.0294621647742422E-3</v>
      </c>
      <c r="G16">
        <f t="shared" si="1"/>
        <v>-2.3993601706211324E-3</v>
      </c>
      <c r="H16">
        <f t="shared" si="5"/>
        <v>144.055003</v>
      </c>
      <c r="I16">
        <f t="shared" si="2"/>
        <v>2.1217565143591115E-3</v>
      </c>
      <c r="J16">
        <v>-2.477561628204672E-2</v>
      </c>
      <c r="K16">
        <f t="shared" si="6"/>
        <v>7.6300598090469238</v>
      </c>
      <c r="L16">
        <f t="shared" si="7"/>
        <v>0.30500250000000051</v>
      </c>
      <c r="M16">
        <v>-3.6999964999999975</v>
      </c>
      <c r="N16">
        <f t="shared" si="8"/>
        <v>4.9151740501835621E-2</v>
      </c>
      <c r="U16">
        <v>5.9951162336258509E-2</v>
      </c>
      <c r="V16">
        <v>1</v>
      </c>
      <c r="AE16" s="2" t="s">
        <v>35</v>
      </c>
      <c r="AF16" s="2">
        <v>2.1212661066434373E-3</v>
      </c>
    </row>
    <row r="17" spans="1:32" ht="16" thickBot="1" x14ac:dyDescent="0.4">
      <c r="A17" s="1">
        <v>43525</v>
      </c>
      <c r="B17">
        <v>174.970001</v>
      </c>
      <c r="C17">
        <v>112.53</v>
      </c>
      <c r="D17">
        <f t="shared" si="3"/>
        <v>1.8200070000000039</v>
      </c>
      <c r="E17">
        <f t="shared" si="4"/>
        <v>0.5</v>
      </c>
      <c r="F17">
        <f t="shared" si="0"/>
        <v>1.0511158319762945E-2</v>
      </c>
      <c r="G17">
        <f t="shared" si="1"/>
        <v>4.4630902436847272E-3</v>
      </c>
      <c r="H17">
        <f t="shared" si="5"/>
        <v>143.7500005</v>
      </c>
      <c r="I17">
        <f t="shared" si="2"/>
        <v>8.1352375650868159E-3</v>
      </c>
      <c r="J17">
        <v>-2.4735077377211302E-2</v>
      </c>
      <c r="K17">
        <f t="shared" si="6"/>
        <v>7.6572605540512697</v>
      </c>
      <c r="L17">
        <f t="shared" si="7"/>
        <v>1.1600035000000162</v>
      </c>
      <c r="M17">
        <v>-3.6899990000000003</v>
      </c>
      <c r="N17">
        <f t="shared" si="8"/>
        <v>4.9464481008992096E-2</v>
      </c>
      <c r="U17" s="2" t="s">
        <v>6</v>
      </c>
      <c r="V17" s="2">
        <v>1</v>
      </c>
    </row>
    <row r="18" spans="1:32" ht="16" thickBot="1" x14ac:dyDescent="0.4">
      <c r="A18" s="1">
        <v>43524</v>
      </c>
      <c r="B18">
        <v>173.14999399999999</v>
      </c>
      <c r="C18">
        <v>112.03</v>
      </c>
      <c r="D18">
        <f t="shared" si="3"/>
        <v>-1.7200009999999963</v>
      </c>
      <c r="E18">
        <f t="shared" si="4"/>
        <v>-0.14000000000000057</v>
      </c>
      <c r="F18">
        <f t="shared" si="0"/>
        <v>-9.8358840806279917E-3</v>
      </c>
      <c r="G18">
        <f t="shared" si="1"/>
        <v>-1.2481055540697207E-3</v>
      </c>
      <c r="H18">
        <f t="shared" si="5"/>
        <v>142.58999699999998</v>
      </c>
      <c r="I18">
        <f t="shared" si="2"/>
        <v>-6.4799367070780892E-3</v>
      </c>
      <c r="J18">
        <v>-2.358453784709539E-2</v>
      </c>
      <c r="K18">
        <f t="shared" si="6"/>
        <v>8.4510666820840221</v>
      </c>
      <c r="L18">
        <f t="shared" si="7"/>
        <v>-0.93000050000000556</v>
      </c>
      <c r="M18">
        <v>-3.6049964999999986</v>
      </c>
      <c r="N18">
        <f t="shared" si="8"/>
        <v>5.2169815214184311E-2</v>
      </c>
    </row>
    <row r="19" spans="1:32" x14ac:dyDescent="0.35">
      <c r="A19" s="1">
        <v>43523</v>
      </c>
      <c r="B19">
        <v>174.86999499999999</v>
      </c>
      <c r="C19">
        <v>112.17</v>
      </c>
      <c r="D19">
        <f t="shared" si="3"/>
        <v>0.53999299999998129</v>
      </c>
      <c r="E19">
        <f t="shared" si="4"/>
        <v>-0.18999999999999773</v>
      </c>
      <c r="F19">
        <f t="shared" si="0"/>
        <v>3.0975333781042536E-3</v>
      </c>
      <c r="G19">
        <f t="shared" si="1"/>
        <v>-1.6909932360270356E-3</v>
      </c>
      <c r="H19">
        <f t="shared" si="5"/>
        <v>143.51999749999999</v>
      </c>
      <c r="I19">
        <f t="shared" si="2"/>
        <v>1.2208064374703363E-3</v>
      </c>
      <c r="J19">
        <v>-2.286636355163316E-2</v>
      </c>
      <c r="K19">
        <f t="shared" si="6"/>
        <v>8.967019037655426</v>
      </c>
      <c r="L19">
        <f t="shared" si="7"/>
        <v>0.17499649999999178</v>
      </c>
      <c r="M19">
        <v>-3.5949955000000102</v>
      </c>
      <c r="N19">
        <f t="shared" si="8"/>
        <v>5.2493500674224071E-2</v>
      </c>
      <c r="U19" s="3" t="s">
        <v>5</v>
      </c>
      <c r="V19" s="3" t="s">
        <v>7</v>
      </c>
      <c r="AE19" s="4" t="s">
        <v>36</v>
      </c>
      <c r="AF19" s="4"/>
    </row>
    <row r="20" spans="1:32" x14ac:dyDescent="0.35">
      <c r="A20" s="1">
        <v>43522</v>
      </c>
      <c r="B20">
        <v>174.33000200000001</v>
      </c>
      <c r="C20">
        <v>112.36</v>
      </c>
      <c r="D20">
        <f t="shared" si="3"/>
        <v>0.10000600000000759</v>
      </c>
      <c r="E20">
        <f t="shared" si="4"/>
        <v>0.76999999999999602</v>
      </c>
      <c r="F20">
        <f t="shared" si="0"/>
        <v>5.7398841930758919E-4</v>
      </c>
      <c r="G20">
        <f t="shared" si="1"/>
        <v>6.9002598799175197E-3</v>
      </c>
      <c r="H20">
        <f t="shared" si="5"/>
        <v>143.345001</v>
      </c>
      <c r="I20">
        <f t="shared" si="2"/>
        <v>3.0438948015379212E-3</v>
      </c>
      <c r="J20">
        <v>-2.2235606976585678E-2</v>
      </c>
      <c r="K20">
        <f t="shared" si="6"/>
        <v>9.4322628155321393</v>
      </c>
      <c r="L20">
        <f t="shared" si="7"/>
        <v>0.4350029999999947</v>
      </c>
      <c r="M20">
        <v>-3.5849989999999821</v>
      </c>
      <c r="N20">
        <f t="shared" si="8"/>
        <v>5.2818160995436611E-2</v>
      </c>
      <c r="U20">
        <v>-9.7249979999999852</v>
      </c>
      <c r="V20">
        <v>1</v>
      </c>
      <c r="AE20" t="s">
        <v>20</v>
      </c>
      <c r="AF20">
        <v>8.3433732931726998E-2</v>
      </c>
    </row>
    <row r="21" spans="1:32" x14ac:dyDescent="0.35">
      <c r="A21" s="1">
        <v>43521</v>
      </c>
      <c r="B21">
        <v>174.229996</v>
      </c>
      <c r="C21">
        <v>111.59</v>
      </c>
      <c r="D21">
        <f t="shared" si="3"/>
        <v>1.2599950000000035</v>
      </c>
      <c r="E21">
        <f t="shared" si="4"/>
        <v>0.62000000000000455</v>
      </c>
      <c r="F21">
        <f t="shared" si="0"/>
        <v>7.2844712534863403E-3</v>
      </c>
      <c r="G21">
        <f t="shared" si="1"/>
        <v>5.5870956114265529E-3</v>
      </c>
      <c r="H21">
        <f t="shared" si="5"/>
        <v>142.909998</v>
      </c>
      <c r="I21">
        <f t="shared" si="2"/>
        <v>6.6210995047506814E-3</v>
      </c>
      <c r="J21">
        <v>-2.218028191999975E-2</v>
      </c>
      <c r="K21">
        <f t="shared" si="6"/>
        <v>9.4735851405085025</v>
      </c>
      <c r="L21">
        <f t="shared" si="7"/>
        <v>0.93999750000000404</v>
      </c>
      <c r="M21">
        <v>-3.3599999999999852</v>
      </c>
      <c r="N21">
        <f t="shared" si="8"/>
        <v>6.0412313958473525E-2</v>
      </c>
      <c r="R21" s="10" t="s">
        <v>40</v>
      </c>
      <c r="S21" s="10"/>
      <c r="U21">
        <v>-8.5176649333333181</v>
      </c>
      <c r="V21">
        <v>0</v>
      </c>
      <c r="AE21" t="s">
        <v>21</v>
      </c>
      <c r="AF21">
        <v>0.15496799960516569</v>
      </c>
    </row>
    <row r="22" spans="1:32" x14ac:dyDescent="0.35">
      <c r="A22" s="1">
        <v>43518</v>
      </c>
      <c r="B22">
        <v>172.970001</v>
      </c>
      <c r="C22">
        <v>110.97</v>
      </c>
      <c r="D22">
        <f t="shared" si="3"/>
        <v>1.910002999999989</v>
      </c>
      <c r="E22">
        <f t="shared" si="4"/>
        <v>1.5600000000000023</v>
      </c>
      <c r="F22">
        <f t="shared" si="0"/>
        <v>1.1165690531575879E-2</v>
      </c>
      <c r="G22">
        <f t="shared" si="1"/>
        <v>1.4258294488620805E-2</v>
      </c>
      <c r="H22">
        <f t="shared" si="5"/>
        <v>141.9700005</v>
      </c>
      <c r="I22">
        <f t="shared" si="2"/>
        <v>1.2372100491119063E-2</v>
      </c>
      <c r="J22">
        <v>-2.1321998414305664E-2</v>
      </c>
      <c r="K22">
        <f t="shared" si="6"/>
        <v>10.124650132648885</v>
      </c>
      <c r="L22">
        <f t="shared" si="7"/>
        <v>1.7350014999999814</v>
      </c>
      <c r="M22">
        <v>-3.2849989999999991</v>
      </c>
      <c r="N22">
        <f t="shared" si="8"/>
        <v>6.3059837915970196E-2</v>
      </c>
      <c r="R22" s="5" t="s">
        <v>4</v>
      </c>
      <c r="S22" s="5" t="s">
        <v>3</v>
      </c>
      <c r="U22">
        <v>-7.3103318666666528</v>
      </c>
      <c r="V22">
        <v>1</v>
      </c>
      <c r="AE22" t="s">
        <v>22</v>
      </c>
      <c r="AF22">
        <v>0.27500100000000316</v>
      </c>
    </row>
    <row r="23" spans="1:32" x14ac:dyDescent="0.35">
      <c r="A23" s="1">
        <v>43517</v>
      </c>
      <c r="B23">
        <v>171.05999800000001</v>
      </c>
      <c r="C23">
        <v>109.41</v>
      </c>
      <c r="D23">
        <f t="shared" si="3"/>
        <v>-0.97000099999999634</v>
      </c>
      <c r="E23">
        <f t="shared" si="4"/>
        <v>2.2599999999999909</v>
      </c>
      <c r="F23">
        <f t="shared" si="0"/>
        <v>-5.638557261166968E-3</v>
      </c>
      <c r="G23">
        <f t="shared" si="1"/>
        <v>2.1091927204852923E-2</v>
      </c>
      <c r="H23">
        <f t="shared" si="5"/>
        <v>140.23499900000002</v>
      </c>
      <c r="I23">
        <f t="shared" si="2"/>
        <v>4.6206712680732656E-3</v>
      </c>
      <c r="J23">
        <v>-2.0980621680473478E-2</v>
      </c>
      <c r="K23">
        <f t="shared" si="6"/>
        <v>10.388551722963996</v>
      </c>
      <c r="L23">
        <f t="shared" si="7"/>
        <v>0.64499950000001149</v>
      </c>
      <c r="M23">
        <v>-3.2300009999999872</v>
      </c>
      <c r="N23">
        <f t="shared" si="8"/>
        <v>6.5035662831257016E-2</v>
      </c>
      <c r="R23" s="5">
        <v>-4.3700039999999944</v>
      </c>
      <c r="S23" s="5">
        <f>5%*249</f>
        <v>12.450000000000001</v>
      </c>
      <c r="U23">
        <v>-6.1029987999999857</v>
      </c>
      <c r="V23">
        <v>3</v>
      </c>
      <c r="AE23" t="s">
        <v>24</v>
      </c>
      <c r="AF23">
        <v>2.4453537871860243</v>
      </c>
    </row>
    <row r="24" spans="1:32" x14ac:dyDescent="0.35">
      <c r="A24" s="1">
        <v>43516</v>
      </c>
      <c r="B24">
        <v>172.029999</v>
      </c>
      <c r="C24">
        <v>107.15</v>
      </c>
      <c r="D24">
        <f t="shared" si="3"/>
        <v>1.1000060000000076</v>
      </c>
      <c r="E24">
        <f t="shared" si="4"/>
        <v>-1.019999999999996</v>
      </c>
      <c r="F24">
        <f t="shared" si="0"/>
        <v>6.4354182709175419E-3</v>
      </c>
      <c r="G24">
        <f t="shared" si="1"/>
        <v>-9.4296015531108064E-3</v>
      </c>
      <c r="H24">
        <f t="shared" si="5"/>
        <v>139.5899995</v>
      </c>
      <c r="I24">
        <f t="shared" si="2"/>
        <v>2.8665711933581375E-4</v>
      </c>
      <c r="J24">
        <v>-2.026049197943644E-2</v>
      </c>
      <c r="K24">
        <f t="shared" si="6"/>
        <v>10.953604031764124</v>
      </c>
      <c r="L24">
        <f t="shared" si="7"/>
        <v>4.0003000000012889E-2</v>
      </c>
      <c r="M24">
        <v>-3.1199984999999799</v>
      </c>
      <c r="N24">
        <f t="shared" si="8"/>
        <v>6.9069899940255711E-2</v>
      </c>
      <c r="U24">
        <v>-4.8956657333333196</v>
      </c>
      <c r="V24">
        <v>4</v>
      </c>
      <c r="AE24" t="s">
        <v>25</v>
      </c>
      <c r="AF24">
        <v>5.9797551445050319</v>
      </c>
    </row>
    <row r="25" spans="1:32" x14ac:dyDescent="0.35">
      <c r="A25" s="1">
        <v>43515</v>
      </c>
      <c r="B25">
        <v>170.929993</v>
      </c>
      <c r="C25">
        <v>108.17</v>
      </c>
      <c r="D25">
        <f t="shared" si="3"/>
        <v>0.50999500000000353</v>
      </c>
      <c r="E25">
        <f t="shared" si="4"/>
        <v>-4.9999999999997158E-2</v>
      </c>
      <c r="F25">
        <f t="shared" si="0"/>
        <v>2.9925771974249381E-3</v>
      </c>
      <c r="G25">
        <f t="shared" si="1"/>
        <v>-4.6202180742928442E-4</v>
      </c>
      <c r="H25">
        <f t="shared" si="5"/>
        <v>139.54999649999999</v>
      </c>
      <c r="I25">
        <f t="shared" si="2"/>
        <v>1.650857749431911E-3</v>
      </c>
      <c r="J25">
        <v>-2.021925588233308E-2</v>
      </c>
      <c r="K25">
        <f t="shared" si="6"/>
        <v>10.986281194547184</v>
      </c>
      <c r="L25">
        <f t="shared" si="7"/>
        <v>0.22999749999999608</v>
      </c>
      <c r="M25">
        <v>-3.1000020000000177</v>
      </c>
      <c r="N25">
        <f t="shared" si="8"/>
        <v>6.9814452493263512E-2</v>
      </c>
      <c r="U25">
        <v>-3.6883326666666534</v>
      </c>
      <c r="V25">
        <v>7</v>
      </c>
      <c r="AE25" t="s">
        <v>26</v>
      </c>
      <c r="AF25">
        <v>2.1775010033295761</v>
      </c>
    </row>
    <row r="26" spans="1:32" x14ac:dyDescent="0.35">
      <c r="A26" s="1">
        <v>43511</v>
      </c>
      <c r="B26">
        <v>170.41999799999999</v>
      </c>
      <c r="C26">
        <v>108.22</v>
      </c>
      <c r="D26">
        <f t="shared" si="3"/>
        <v>-0.38000500000001125</v>
      </c>
      <c r="E26">
        <f t="shared" si="4"/>
        <v>1.3199999999999932</v>
      </c>
      <c r="F26">
        <f t="shared" si="0"/>
        <v>-2.2248535908984219E-3</v>
      </c>
      <c r="G26">
        <f t="shared" si="1"/>
        <v>1.2347988774555596E-2</v>
      </c>
      <c r="H26">
        <f t="shared" si="5"/>
        <v>139.319999</v>
      </c>
      <c r="I26">
        <f t="shared" si="2"/>
        <v>3.3849297437708466E-3</v>
      </c>
      <c r="J26">
        <v>-1.9578507650262492E-2</v>
      </c>
      <c r="K26">
        <f t="shared" si="6"/>
        <v>11.498093177583298</v>
      </c>
      <c r="L26">
        <f t="shared" si="7"/>
        <v>0.46999749999997675</v>
      </c>
      <c r="M26">
        <v>-2.7750020000000006</v>
      </c>
      <c r="N26">
        <f t="shared" si="8"/>
        <v>8.2326340008374049E-2</v>
      </c>
      <c r="U26">
        <v>-2.4809995999999863</v>
      </c>
      <c r="V26">
        <v>12</v>
      </c>
      <c r="AE26" t="s">
        <v>27</v>
      </c>
      <c r="AF26">
        <v>-0.44731721049484557</v>
      </c>
    </row>
    <row r="27" spans="1:32" x14ac:dyDescent="0.35">
      <c r="A27" s="1">
        <v>43510</v>
      </c>
      <c r="B27">
        <v>170.800003</v>
      </c>
      <c r="C27">
        <v>106.9</v>
      </c>
      <c r="D27">
        <f t="shared" si="3"/>
        <v>0.62001000000000772</v>
      </c>
      <c r="E27">
        <f t="shared" si="4"/>
        <v>9.0000000000003411E-2</v>
      </c>
      <c r="F27">
        <f t="shared" si="0"/>
        <v>3.6432602274229014E-3</v>
      </c>
      <c r="G27">
        <f t="shared" si="1"/>
        <v>8.4261773242208981E-4</v>
      </c>
      <c r="H27">
        <f t="shared" si="5"/>
        <v>138.85000150000002</v>
      </c>
      <c r="I27">
        <f t="shared" si="2"/>
        <v>2.5633055992748846E-3</v>
      </c>
      <c r="J27">
        <v>-1.9360491828620961E-2</v>
      </c>
      <c r="K27">
        <f t="shared" si="6"/>
        <v>11.673857411641018</v>
      </c>
      <c r="L27">
        <f t="shared" si="7"/>
        <v>0.35500500000000557</v>
      </c>
      <c r="M27">
        <v>-2.7300040000000081</v>
      </c>
      <c r="N27">
        <f t="shared" si="8"/>
        <v>8.4109350364275901E-2</v>
      </c>
      <c r="U27">
        <v>-1.273666533333321</v>
      </c>
      <c r="V27">
        <v>21</v>
      </c>
      <c r="AE27" t="s">
        <v>28</v>
      </c>
      <c r="AF27">
        <v>18.109995999999995</v>
      </c>
    </row>
    <row r="28" spans="1:32" x14ac:dyDescent="0.35">
      <c r="A28" s="1">
        <v>43509</v>
      </c>
      <c r="B28">
        <v>170.179993</v>
      </c>
      <c r="C28">
        <v>106.81</v>
      </c>
      <c r="D28">
        <f t="shared" si="3"/>
        <v>-0.71000599999999281</v>
      </c>
      <c r="E28">
        <f t="shared" si="4"/>
        <v>-7.9999999999998295E-2</v>
      </c>
      <c r="F28">
        <f t="shared" si="0"/>
        <v>-4.154754544764161E-3</v>
      </c>
      <c r="G28">
        <f t="shared" si="1"/>
        <v>-7.4843296847224526E-4</v>
      </c>
      <c r="H28">
        <f t="shared" si="5"/>
        <v>138.49499650000001</v>
      </c>
      <c r="I28">
        <f t="shared" si="2"/>
        <v>-2.8439988582473446E-3</v>
      </c>
      <c r="J28">
        <v>-1.8603852867679429E-2</v>
      </c>
      <c r="K28">
        <f t="shared" si="6"/>
        <v>12.289356655142452</v>
      </c>
      <c r="L28">
        <f t="shared" si="7"/>
        <v>-0.39500299999997424</v>
      </c>
      <c r="M28">
        <v>-2.6849964999999827</v>
      </c>
      <c r="N28">
        <f t="shared" si="8"/>
        <v>8.5902146535265719E-2</v>
      </c>
      <c r="U28">
        <v>-6.6333466666653962E-2</v>
      </c>
      <c r="V28">
        <v>57</v>
      </c>
      <c r="AE28" t="s">
        <v>29</v>
      </c>
      <c r="AF28">
        <v>-9.7249979999999852</v>
      </c>
    </row>
    <row r="29" spans="1:32" x14ac:dyDescent="0.35">
      <c r="A29" s="1">
        <v>43508</v>
      </c>
      <c r="B29">
        <v>170.88999899999999</v>
      </c>
      <c r="C29">
        <v>106.89</v>
      </c>
      <c r="D29">
        <f t="shared" si="3"/>
        <v>1.4600059999999928</v>
      </c>
      <c r="E29">
        <f t="shared" si="4"/>
        <v>1.6400000000000006</v>
      </c>
      <c r="F29">
        <f t="shared" si="0"/>
        <v>8.6171637863432654E-3</v>
      </c>
      <c r="G29">
        <f t="shared" si="1"/>
        <v>1.5581947743467939E-2</v>
      </c>
      <c r="H29">
        <f t="shared" si="5"/>
        <v>138.88999949999999</v>
      </c>
      <c r="I29">
        <f t="shared" si="2"/>
        <v>1.1285882040924648E-2</v>
      </c>
      <c r="J29">
        <v>-1.7383640635027509E-2</v>
      </c>
      <c r="K29">
        <f t="shared" si="6"/>
        <v>13.295735525257623</v>
      </c>
      <c r="L29">
        <f t="shared" si="7"/>
        <v>1.5500030000000038</v>
      </c>
      <c r="M29">
        <v>-2.5850055000000225</v>
      </c>
      <c r="N29">
        <f t="shared" si="8"/>
        <v>8.9913550142133356E-2</v>
      </c>
      <c r="U29">
        <v>1.1409996000000131</v>
      </c>
      <c r="V29">
        <v>68</v>
      </c>
      <c r="AE29" t="s">
        <v>30</v>
      </c>
      <c r="AF29">
        <v>8.3849980000000102</v>
      </c>
    </row>
    <row r="30" spans="1:32" x14ac:dyDescent="0.35">
      <c r="A30" s="1">
        <v>43507</v>
      </c>
      <c r="B30">
        <v>169.429993</v>
      </c>
      <c r="C30">
        <v>105.25</v>
      </c>
      <c r="D30">
        <f t="shared" si="3"/>
        <v>-0.98001099999999042</v>
      </c>
      <c r="E30">
        <f t="shared" si="4"/>
        <v>-0.42000000000000171</v>
      </c>
      <c r="F30">
        <f t="shared" si="0"/>
        <v>-5.7509006337444282E-3</v>
      </c>
      <c r="G30">
        <f t="shared" si="1"/>
        <v>-3.9746380240371125E-3</v>
      </c>
      <c r="H30">
        <f t="shared" si="5"/>
        <v>137.33999649999998</v>
      </c>
      <c r="I30">
        <f t="shared" si="2"/>
        <v>-5.0710336848589967E-3</v>
      </c>
      <c r="J30">
        <v>-1.7236912338211011E-2</v>
      </c>
      <c r="K30">
        <f t="shared" si="6"/>
        <v>13.417540100579334</v>
      </c>
      <c r="L30">
        <f t="shared" si="7"/>
        <v>-0.70000550000000317</v>
      </c>
      <c r="M30">
        <v>-2.4200000000000159</v>
      </c>
      <c r="N30">
        <f t="shared" si="8"/>
        <v>9.659169577532116E-2</v>
      </c>
      <c r="U30">
        <v>2.3483326666666784</v>
      </c>
      <c r="V30">
        <v>44</v>
      </c>
      <c r="AE30" t="s">
        <v>31</v>
      </c>
      <c r="AF30">
        <v>20.774999500000021</v>
      </c>
    </row>
    <row r="31" spans="1:32" x14ac:dyDescent="0.35">
      <c r="A31" s="1">
        <v>43504</v>
      </c>
      <c r="B31">
        <v>170.41000399999999</v>
      </c>
      <c r="C31">
        <v>105.67</v>
      </c>
      <c r="D31">
        <f t="shared" si="3"/>
        <v>-0.52999800000000619</v>
      </c>
      <c r="E31">
        <f t="shared" si="4"/>
        <v>0.40000000000000568</v>
      </c>
      <c r="F31">
        <f t="shared" si="0"/>
        <v>-3.1004913642156515E-3</v>
      </c>
      <c r="G31">
        <f t="shared" si="1"/>
        <v>3.7997530160540104E-3</v>
      </c>
      <c r="H31">
        <f t="shared" si="5"/>
        <v>138.04000199999999</v>
      </c>
      <c r="I31">
        <f t="shared" si="2"/>
        <v>-4.7064914035951715E-4</v>
      </c>
      <c r="J31">
        <v>-1.7016130338963011E-2</v>
      </c>
      <c r="K31">
        <f t="shared" si="6"/>
        <v>13.601025656942628</v>
      </c>
      <c r="L31">
        <f t="shared" si="7"/>
        <v>-6.4999000000000251E-2</v>
      </c>
      <c r="M31">
        <v>-2.3849999999999909</v>
      </c>
      <c r="N31">
        <f t="shared" si="8"/>
        <v>9.8013166185790784E-2</v>
      </c>
      <c r="U31">
        <v>3.5556657333333455</v>
      </c>
      <c r="V31">
        <v>14</v>
      </c>
      <c r="AE31" t="s">
        <v>32</v>
      </c>
      <c r="AF31">
        <v>249</v>
      </c>
    </row>
    <row r="32" spans="1:32" x14ac:dyDescent="0.35">
      <c r="A32" s="1">
        <v>43503</v>
      </c>
      <c r="B32">
        <v>170.94000199999999</v>
      </c>
      <c r="C32">
        <v>105.27</v>
      </c>
      <c r="D32">
        <f t="shared" si="3"/>
        <v>-3.3000030000000038</v>
      </c>
      <c r="E32">
        <f t="shared" si="4"/>
        <v>-0.76000000000000512</v>
      </c>
      <c r="F32">
        <f t="shared" si="0"/>
        <v>-1.8939410613538515E-2</v>
      </c>
      <c r="G32">
        <f t="shared" si="1"/>
        <v>-7.1677827030086306E-3</v>
      </c>
      <c r="H32">
        <f t="shared" si="5"/>
        <v>138.10500099999999</v>
      </c>
      <c r="I32">
        <f t="shared" si="2"/>
        <v>-1.4486041772468643E-2</v>
      </c>
      <c r="J32">
        <v>-1.6717485134528275E-2</v>
      </c>
      <c r="K32">
        <f t="shared" si="6"/>
        <v>13.849521528616286</v>
      </c>
      <c r="L32">
        <f t="shared" si="7"/>
        <v>-2.0300014999999973</v>
      </c>
      <c r="M32">
        <v>-2.3550030000000106</v>
      </c>
      <c r="N32">
        <f t="shared" si="8"/>
        <v>9.9231839156274732E-2</v>
      </c>
      <c r="U32">
        <v>4.7629988000000125</v>
      </c>
      <c r="V32">
        <v>8</v>
      </c>
      <c r="AE32" t="s">
        <v>33</v>
      </c>
      <c r="AF32">
        <v>8.3849980000000102</v>
      </c>
    </row>
    <row r="33" spans="1:32" x14ac:dyDescent="0.35">
      <c r="A33" s="1">
        <v>43502</v>
      </c>
      <c r="B33">
        <v>174.240005</v>
      </c>
      <c r="C33">
        <v>106.03</v>
      </c>
      <c r="D33">
        <f t="shared" si="3"/>
        <v>6.0012000000000398E-2</v>
      </c>
      <c r="E33">
        <f t="shared" si="4"/>
        <v>-1.1899999999999977</v>
      </c>
      <c r="F33">
        <f t="shared" si="0"/>
        <v>3.445401447455587E-4</v>
      </c>
      <c r="G33">
        <f t="shared" si="1"/>
        <v>-1.1098675620220088E-2</v>
      </c>
      <c r="H33">
        <f t="shared" si="5"/>
        <v>140.13500249999998</v>
      </c>
      <c r="I33">
        <f t="shared" si="2"/>
        <v>-4.0155935611555817E-3</v>
      </c>
      <c r="J33">
        <v>-1.6184951288666653E-2</v>
      </c>
      <c r="K33">
        <f t="shared" si="6"/>
        <v>14.293056384287549</v>
      </c>
      <c r="L33">
        <f t="shared" si="7"/>
        <v>-0.56499400000001287</v>
      </c>
      <c r="M33">
        <v>-2.339997000000011</v>
      </c>
      <c r="N33">
        <f t="shared" si="8"/>
        <v>9.9841494047156767E-2</v>
      </c>
      <c r="U33">
        <v>5.9703318666666778</v>
      </c>
      <c r="V33">
        <v>7</v>
      </c>
      <c r="AE33" t="s">
        <v>34</v>
      </c>
      <c r="AF33">
        <v>-9.7249979999999852</v>
      </c>
    </row>
    <row r="34" spans="1:32" ht="16" thickBot="1" x14ac:dyDescent="0.4">
      <c r="A34" s="1">
        <v>43501</v>
      </c>
      <c r="B34">
        <v>174.179993</v>
      </c>
      <c r="C34">
        <v>107.22</v>
      </c>
      <c r="D34">
        <f t="shared" si="3"/>
        <v>2.9299929999999961</v>
      </c>
      <c r="E34">
        <f t="shared" si="4"/>
        <v>1.480000000000004</v>
      </c>
      <c r="F34">
        <f t="shared" si="0"/>
        <v>1.7109448175182458E-2</v>
      </c>
      <c r="G34">
        <f t="shared" si="1"/>
        <v>1.3996595422735049E-2</v>
      </c>
      <c r="H34">
        <f t="shared" si="5"/>
        <v>140.6999965</v>
      </c>
      <c r="I34">
        <f t="shared" si="2"/>
        <v>1.592112711650235E-2</v>
      </c>
      <c r="J34">
        <v>-1.4862018972638589E-2</v>
      </c>
      <c r="K34">
        <f t="shared" si="6"/>
        <v>15.392173931321786</v>
      </c>
      <c r="L34">
        <f t="shared" si="7"/>
        <v>2.2049964999999929</v>
      </c>
      <c r="M34">
        <v>-2.2699999999999818</v>
      </c>
      <c r="N34">
        <f t="shared" si="8"/>
        <v>0.10268384347981294</v>
      </c>
      <c r="U34">
        <v>7.1776649333333431</v>
      </c>
      <c r="V34">
        <v>1</v>
      </c>
      <c r="AE34" s="2" t="s">
        <v>35</v>
      </c>
      <c r="AF34" s="2">
        <v>0.30522119911347162</v>
      </c>
    </row>
    <row r="35" spans="1:32" ht="16" thickBot="1" x14ac:dyDescent="0.4">
      <c r="A35" s="1">
        <v>43500</v>
      </c>
      <c r="B35">
        <v>171.25</v>
      </c>
      <c r="C35">
        <v>105.74</v>
      </c>
      <c r="D35">
        <f t="shared" si="3"/>
        <v>4.7299959999999999</v>
      </c>
      <c r="E35">
        <f t="shared" si="4"/>
        <v>2.9599999999999937</v>
      </c>
      <c r="F35">
        <f t="shared" si="0"/>
        <v>2.8404971693370844E-2</v>
      </c>
      <c r="G35">
        <f t="shared" si="1"/>
        <v>2.8799377310760786E-2</v>
      </c>
      <c r="H35">
        <f t="shared" si="5"/>
        <v>138.495</v>
      </c>
      <c r="I35">
        <f t="shared" si="2"/>
        <v>2.8555499018856338E-2</v>
      </c>
      <c r="J35">
        <v>-1.4751599987032099E-2</v>
      </c>
      <c r="K35">
        <f t="shared" si="6"/>
        <v>15.483428496258837</v>
      </c>
      <c r="L35">
        <f t="shared" si="7"/>
        <v>3.8449980000000039</v>
      </c>
      <c r="M35">
        <v>-2.2650029999999788</v>
      </c>
      <c r="N35">
        <f t="shared" si="8"/>
        <v>0.10288658597446403</v>
      </c>
      <c r="U35" s="2" t="s">
        <v>6</v>
      </c>
      <c r="V35" s="2">
        <v>1</v>
      </c>
    </row>
    <row r="36" spans="1:32" x14ac:dyDescent="0.35">
      <c r="A36" s="1">
        <v>43497</v>
      </c>
      <c r="B36">
        <v>166.520004</v>
      </c>
      <c r="C36">
        <v>102.78</v>
      </c>
      <c r="D36">
        <f t="shared" si="3"/>
        <v>8.0002000000007456E-2</v>
      </c>
      <c r="E36">
        <f t="shared" si="4"/>
        <v>-1.6500000000000057</v>
      </c>
      <c r="F36">
        <f t="shared" si="0"/>
        <v>4.806656995834899E-4</v>
      </c>
      <c r="G36">
        <f t="shared" si="1"/>
        <v>-1.5800057454754435E-2</v>
      </c>
      <c r="H36">
        <f t="shared" si="5"/>
        <v>134.650002</v>
      </c>
      <c r="I36">
        <f t="shared" si="2"/>
        <v>-5.7961309425471124E-3</v>
      </c>
      <c r="J36">
        <v>-1.4694087896022338E-2</v>
      </c>
      <c r="K36">
        <f t="shared" si="6"/>
        <v>15.530914618622207</v>
      </c>
      <c r="L36">
        <f t="shared" si="7"/>
        <v>-0.78499899999999911</v>
      </c>
      <c r="M36">
        <v>-2.265001500000011</v>
      </c>
      <c r="N36">
        <f t="shared" si="8"/>
        <v>0.10288664682902393</v>
      </c>
    </row>
    <row r="37" spans="1:32" x14ac:dyDescent="0.35">
      <c r="A37" s="1">
        <v>43496</v>
      </c>
      <c r="B37">
        <v>166.44000199999999</v>
      </c>
      <c r="C37">
        <v>104.43</v>
      </c>
      <c r="D37">
        <f t="shared" si="3"/>
        <v>1.1900019999999927</v>
      </c>
      <c r="E37">
        <f t="shared" si="4"/>
        <v>-1.9499999999999886</v>
      </c>
      <c r="F37">
        <f t="shared" si="0"/>
        <v>7.201222390317656E-3</v>
      </c>
      <c r="G37">
        <f t="shared" si="1"/>
        <v>-1.8330513254371017E-2</v>
      </c>
      <c r="H37">
        <f t="shared" si="5"/>
        <v>135.435001</v>
      </c>
      <c r="I37">
        <f t="shared" si="2"/>
        <v>-2.79791628317931E-3</v>
      </c>
      <c r="J37">
        <v>-1.4486041772468643E-2</v>
      </c>
      <c r="K37">
        <f t="shared" si="6"/>
        <v>15.702418667314259</v>
      </c>
      <c r="L37">
        <f t="shared" si="7"/>
        <v>-0.37999899999999798</v>
      </c>
      <c r="M37">
        <v>-2.1800060000000201</v>
      </c>
      <c r="N37">
        <f t="shared" si="8"/>
        <v>0.10632881687665996</v>
      </c>
    </row>
    <row r="38" spans="1:32" x14ac:dyDescent="0.35">
      <c r="A38" s="1">
        <v>43495</v>
      </c>
      <c r="B38">
        <v>165.25</v>
      </c>
      <c r="C38">
        <v>106.38</v>
      </c>
      <c r="D38">
        <f t="shared" si="3"/>
        <v>10.570007000000004</v>
      </c>
      <c r="E38">
        <f t="shared" si="4"/>
        <v>3.4399999999999977</v>
      </c>
      <c r="F38">
        <f t="shared" si="0"/>
        <v>6.833467467250276E-2</v>
      </c>
      <c r="G38">
        <f t="shared" si="1"/>
        <v>3.3417524771711657E-2</v>
      </c>
      <c r="H38">
        <f t="shared" si="5"/>
        <v>135.815</v>
      </c>
      <c r="I38">
        <f t="shared" si="2"/>
        <v>5.4382452374338711E-2</v>
      </c>
      <c r="J38">
        <v>-1.4475194675107583E-2</v>
      </c>
      <c r="K38">
        <f t="shared" si="6"/>
        <v>15.711348089131874</v>
      </c>
      <c r="L38">
        <f t="shared" si="7"/>
        <v>7.0050034999999866</v>
      </c>
      <c r="M38">
        <v>-2.10999750000002</v>
      </c>
      <c r="N38">
        <f t="shared" si="8"/>
        <v>0.10915087938795039</v>
      </c>
      <c r="R38" s="9" t="s">
        <v>41</v>
      </c>
      <c r="S38" s="9"/>
    </row>
    <row r="39" spans="1:32" ht="16" thickBot="1" x14ac:dyDescent="0.4">
      <c r="A39" s="1">
        <v>43494</v>
      </c>
      <c r="B39">
        <v>154.679993</v>
      </c>
      <c r="C39">
        <v>102.94</v>
      </c>
      <c r="D39">
        <f t="shared" si="3"/>
        <v>-1.6200100000000077</v>
      </c>
      <c r="E39">
        <f t="shared" si="4"/>
        <v>-2.1400000000000006</v>
      </c>
      <c r="F39">
        <f t="shared" si="0"/>
        <v>-1.0364747081930687E-2</v>
      </c>
      <c r="G39">
        <f t="shared" si="1"/>
        <v>-2.0365435858393611E-2</v>
      </c>
      <c r="H39">
        <f t="shared" si="5"/>
        <v>128.80999650000001</v>
      </c>
      <c r="I39">
        <f t="shared" si="2"/>
        <v>-1.4385224412136707E-2</v>
      </c>
      <c r="J39">
        <v>-1.4385224412136707E-2</v>
      </c>
      <c r="K39">
        <f t="shared" si="6"/>
        <v>15.78536190598289</v>
      </c>
      <c r="L39">
        <f t="shared" si="7"/>
        <v>-1.8800049999999828</v>
      </c>
      <c r="M39">
        <v>-2.0300014999999973</v>
      </c>
      <c r="N39">
        <f t="shared" si="8"/>
        <v>0.11235410238423493</v>
      </c>
      <c r="R39" s="9"/>
      <c r="S39" s="9"/>
    </row>
    <row r="40" spans="1:32" x14ac:dyDescent="0.35">
      <c r="A40" s="1">
        <v>43493</v>
      </c>
      <c r="B40">
        <v>156.300003</v>
      </c>
      <c r="C40">
        <v>105.08</v>
      </c>
      <c r="D40">
        <f t="shared" si="3"/>
        <v>-1.4599919999999997</v>
      </c>
      <c r="E40">
        <f t="shared" si="4"/>
        <v>-2.0900000000000034</v>
      </c>
      <c r="F40">
        <f t="shared" si="0"/>
        <v>-9.2545134778940618E-3</v>
      </c>
      <c r="G40">
        <f t="shared" si="1"/>
        <v>-1.9501726229355261E-2</v>
      </c>
      <c r="H40">
        <f t="shared" si="5"/>
        <v>130.69000149999999</v>
      </c>
      <c r="I40">
        <f t="shared" si="2"/>
        <v>-1.3399736032154575E-2</v>
      </c>
      <c r="J40">
        <v>-1.3850107290116489E-2</v>
      </c>
      <c r="K40">
        <f t="shared" si="6"/>
        <v>16.223491296126777</v>
      </c>
      <c r="L40">
        <f t="shared" si="7"/>
        <v>-1.7749960000000158</v>
      </c>
      <c r="M40">
        <v>-1.9250030000000038</v>
      </c>
      <c r="N40">
        <f t="shared" si="8"/>
        <v>0.11651143227927413</v>
      </c>
      <c r="T40" s="12" t="s">
        <v>57</v>
      </c>
      <c r="U40" s="12"/>
      <c r="W40" s="4" t="s">
        <v>53</v>
      </c>
      <c r="X40" s="4"/>
      <c r="Z40" s="4" t="s">
        <v>54</v>
      </c>
      <c r="AA40" s="4"/>
      <c r="AC40" s="5" t="s">
        <v>60</v>
      </c>
      <c r="AD40" s="5"/>
      <c r="AE40" s="5"/>
    </row>
    <row r="41" spans="1:32" x14ac:dyDescent="0.35">
      <c r="A41" s="1">
        <v>43490</v>
      </c>
      <c r="B41">
        <v>157.759995</v>
      </c>
      <c r="C41">
        <v>107.17</v>
      </c>
      <c r="D41">
        <f t="shared" si="3"/>
        <v>5.0599980000000073</v>
      </c>
      <c r="E41">
        <f t="shared" si="4"/>
        <v>0.96999999999999886</v>
      </c>
      <c r="F41">
        <f t="shared" si="0"/>
        <v>3.3136857232551269E-2</v>
      </c>
      <c r="G41">
        <f t="shared" si="1"/>
        <v>9.1337099811675971E-3</v>
      </c>
      <c r="H41">
        <f t="shared" si="5"/>
        <v>132.46499750000001</v>
      </c>
      <c r="I41">
        <f t="shared" si="2"/>
        <v>2.3290838431334688E-2</v>
      </c>
      <c r="J41">
        <v>-1.3399736032154575E-2</v>
      </c>
      <c r="K41">
        <f t="shared" si="6"/>
        <v>16.588966764981244</v>
      </c>
      <c r="L41">
        <f t="shared" si="7"/>
        <v>3.0149990000000173</v>
      </c>
      <c r="M41">
        <v>-1.8800049999999828</v>
      </c>
      <c r="N41">
        <f t="shared" si="8"/>
        <v>0.11827281575081763</v>
      </c>
      <c r="R41">
        <v>0.5</v>
      </c>
      <c r="T41" t="s">
        <v>8</v>
      </c>
      <c r="U41" t="s">
        <v>50</v>
      </c>
      <c r="AC41" s="7"/>
      <c r="AD41" s="5" t="s">
        <v>9</v>
      </c>
      <c r="AE41" s="5" t="s">
        <v>10</v>
      </c>
    </row>
    <row r="42" spans="1:32" x14ac:dyDescent="0.35">
      <c r="A42" s="1">
        <v>43489</v>
      </c>
      <c r="B42">
        <v>152.699997</v>
      </c>
      <c r="C42">
        <v>106.2</v>
      </c>
      <c r="D42">
        <f t="shared" si="3"/>
        <v>-1.2200009999999963</v>
      </c>
      <c r="E42">
        <f t="shared" si="4"/>
        <v>-0.50999999999999091</v>
      </c>
      <c r="F42">
        <f t="shared" si="0"/>
        <v>-7.9262020260680906E-3</v>
      </c>
      <c r="G42">
        <f t="shared" si="1"/>
        <v>-4.7793084059599934E-3</v>
      </c>
      <c r="H42">
        <f t="shared" si="5"/>
        <v>129.44999849999999</v>
      </c>
      <c r="I42">
        <f t="shared" si="2"/>
        <v>-6.637766232880129E-3</v>
      </c>
      <c r="J42">
        <v>-1.2794213087707538E-2</v>
      </c>
      <c r="K42">
        <f t="shared" si="6"/>
        <v>17.074555658537058</v>
      </c>
      <c r="L42">
        <f t="shared" si="7"/>
        <v>-0.86500050000000783</v>
      </c>
      <c r="M42">
        <v>-1.7749960000000158</v>
      </c>
      <c r="N42">
        <f t="shared" si="8"/>
        <v>0.12232564489539725</v>
      </c>
      <c r="R42">
        <v>0.5</v>
      </c>
      <c r="T42">
        <f>P2*X42+AA42*Q2</f>
        <v>8.3433732931726901E-2</v>
      </c>
      <c r="U42">
        <f>SQRT(MMULT(MMULT(P2:Q2,AD42:AE43),R41:R42))</f>
        <v>2.4404384982218672</v>
      </c>
      <c r="W42" t="s">
        <v>20</v>
      </c>
      <c r="X42">
        <v>7.3413650602409647E-2</v>
      </c>
      <c r="Z42" t="s">
        <v>20</v>
      </c>
      <c r="AA42">
        <v>9.3453815261044154E-2</v>
      </c>
      <c r="AC42" s="5" t="s">
        <v>9</v>
      </c>
      <c r="AD42" s="5">
        <f>VARP('Stock Portfolio'!$D$2:$D$250)</f>
        <v>12.38913162421345</v>
      </c>
      <c r="AE42" s="5">
        <v>4.2025487935762351</v>
      </c>
    </row>
    <row r="43" spans="1:32" x14ac:dyDescent="0.35">
      <c r="A43" s="1">
        <v>43488</v>
      </c>
      <c r="B43">
        <v>153.91999799999999</v>
      </c>
      <c r="C43">
        <v>106.71</v>
      </c>
      <c r="D43">
        <f t="shared" si="3"/>
        <v>0.61999499999998875</v>
      </c>
      <c r="E43">
        <f t="shared" si="4"/>
        <v>1.0299999999999869</v>
      </c>
      <c r="F43">
        <f t="shared" si="0"/>
        <v>4.0443247740835908E-3</v>
      </c>
      <c r="G43">
        <f t="shared" si="1"/>
        <v>9.7464042392125926E-3</v>
      </c>
      <c r="H43">
        <f t="shared" si="5"/>
        <v>130.314999</v>
      </c>
      <c r="I43">
        <f t="shared" si="2"/>
        <v>6.3711289709112787E-3</v>
      </c>
      <c r="J43">
        <v>-1.1917335385241793E-2</v>
      </c>
      <c r="K43">
        <f t="shared" si="6"/>
        <v>17.763268972416988</v>
      </c>
      <c r="L43">
        <f t="shared" si="7"/>
        <v>0.82499749999999494</v>
      </c>
      <c r="M43">
        <v>-1.7599944999999764</v>
      </c>
      <c r="N43">
        <f t="shared" si="8"/>
        <v>0.12289728013447301</v>
      </c>
      <c r="W43" t="s">
        <v>21</v>
      </c>
      <c r="X43">
        <v>0.2235087826106314</v>
      </c>
      <c r="Z43" t="s">
        <v>21</v>
      </c>
      <c r="AA43">
        <v>0.11051074686915932</v>
      </c>
      <c r="AC43" s="5" t="s">
        <v>10</v>
      </c>
      <c r="AD43" s="5">
        <v>4.2025487935762351</v>
      </c>
      <c r="AE43" s="5">
        <f>VARP('Stock Portfolio'!$E$2:$E$250)</f>
        <v>3.0287310430476917</v>
      </c>
    </row>
    <row r="44" spans="1:32" x14ac:dyDescent="0.35">
      <c r="A44" s="1">
        <v>43487</v>
      </c>
      <c r="B44">
        <v>153.300003</v>
      </c>
      <c r="C44">
        <v>105.68</v>
      </c>
      <c r="D44">
        <f t="shared" si="3"/>
        <v>-3.5200040000000001</v>
      </c>
      <c r="E44">
        <f t="shared" si="4"/>
        <v>-2.0299999999999869</v>
      </c>
      <c r="F44">
        <f t="shared" si="0"/>
        <v>-2.2446141071783016E-2</v>
      </c>
      <c r="G44">
        <f t="shared" si="1"/>
        <v>-1.884690372295968E-2</v>
      </c>
      <c r="H44">
        <f t="shared" si="5"/>
        <v>129.49000150000001</v>
      </c>
      <c r="I44">
        <f t="shared" si="2"/>
        <v>-2.0980621680473478E-2</v>
      </c>
      <c r="J44">
        <v>-1.1807049124154782E-2</v>
      </c>
      <c r="K44">
        <f t="shared" si="6"/>
        <v>17.84848837804979</v>
      </c>
      <c r="L44">
        <f t="shared" si="7"/>
        <v>-2.7750020000000006</v>
      </c>
      <c r="M44">
        <v>-1.6900019999999927</v>
      </c>
      <c r="N44">
        <f t="shared" si="8"/>
        <v>0.12553715536558055</v>
      </c>
      <c r="T44" s="12" t="s">
        <v>40</v>
      </c>
      <c r="U44" s="12"/>
      <c r="W44" t="s">
        <v>22</v>
      </c>
      <c r="X44">
        <v>0.37998900000002322</v>
      </c>
      <c r="Z44" t="s">
        <v>22</v>
      </c>
      <c r="AA44">
        <v>0.17999999999999261</v>
      </c>
    </row>
    <row r="45" spans="1:32" x14ac:dyDescent="0.35">
      <c r="A45" s="1">
        <v>43483</v>
      </c>
      <c r="B45">
        <v>156.820007</v>
      </c>
      <c r="C45">
        <v>107.71</v>
      </c>
      <c r="D45">
        <f t="shared" si="3"/>
        <v>0.96000599999999281</v>
      </c>
      <c r="E45">
        <f t="shared" si="4"/>
        <v>1.5899999999999892</v>
      </c>
      <c r="F45">
        <f t="shared" si="0"/>
        <v>6.1594122535646124E-3</v>
      </c>
      <c r="G45">
        <f t="shared" si="1"/>
        <v>1.4983038070109207E-2</v>
      </c>
      <c r="H45">
        <f t="shared" si="5"/>
        <v>132.26500350000001</v>
      </c>
      <c r="I45">
        <f t="shared" si="2"/>
        <v>9.7335903132544695E-3</v>
      </c>
      <c r="J45">
        <v>-1.1317190267423749E-2</v>
      </c>
      <c r="K45">
        <f t="shared" si="6"/>
        <v>18.22275214097678</v>
      </c>
      <c r="L45">
        <f t="shared" si="7"/>
        <v>1.2750029999999981</v>
      </c>
      <c r="M45">
        <v>-1.6899960000000078</v>
      </c>
      <c r="N45">
        <f t="shared" si="8"/>
        <v>0.1255373796519629</v>
      </c>
      <c r="T45" s="12">
        <f>T42-1.645*U42</f>
        <v>-3.9310875966432453</v>
      </c>
      <c r="U45" s="12"/>
      <c r="W45" t="s">
        <v>23</v>
      </c>
      <c r="X45">
        <v>-0.97000099999999634</v>
      </c>
      <c r="Z45" t="s">
        <v>23</v>
      </c>
      <c r="AA45">
        <v>4.9999999999997158E-2</v>
      </c>
    </row>
    <row r="46" spans="1:32" x14ac:dyDescent="0.35">
      <c r="A46" s="1">
        <v>43482</v>
      </c>
      <c r="B46">
        <v>155.86000100000001</v>
      </c>
      <c r="C46">
        <v>106.12</v>
      </c>
      <c r="D46">
        <f t="shared" si="3"/>
        <v>0.91999900000001844</v>
      </c>
      <c r="E46">
        <f t="shared" si="4"/>
        <v>0.74000000000000909</v>
      </c>
      <c r="F46">
        <f t="shared" si="0"/>
        <v>5.9377758366107323E-3</v>
      </c>
      <c r="G46">
        <f t="shared" si="1"/>
        <v>7.0222053520593011E-3</v>
      </c>
      <c r="H46">
        <f t="shared" si="5"/>
        <v>130.99000050000001</v>
      </c>
      <c r="I46">
        <f t="shared" si="2"/>
        <v>6.3767631655136034E-3</v>
      </c>
      <c r="J46">
        <v>-1.1121781420281425E-2</v>
      </c>
      <c r="K46">
        <f t="shared" si="6"/>
        <v>18.36999503437924</v>
      </c>
      <c r="L46">
        <f t="shared" si="7"/>
        <v>0.82999950000001377</v>
      </c>
      <c r="M46">
        <v>-1.6250034999999912</v>
      </c>
      <c r="N46">
        <f t="shared" si="8"/>
        <v>0.12794514775583649</v>
      </c>
      <c r="W46" t="s">
        <v>24</v>
      </c>
      <c r="X46">
        <v>3.526909100064465</v>
      </c>
      <c r="Z46" t="s">
        <v>24</v>
      </c>
      <c r="AA46">
        <v>1.7438301718405012</v>
      </c>
    </row>
    <row r="47" spans="1:32" x14ac:dyDescent="0.35">
      <c r="A47" s="1">
        <v>43481</v>
      </c>
      <c r="B47">
        <v>154.94000199999999</v>
      </c>
      <c r="C47">
        <v>105.38</v>
      </c>
      <c r="D47">
        <f t="shared" si="3"/>
        <v>1.8699949999999887</v>
      </c>
      <c r="E47">
        <f t="shared" si="4"/>
        <v>0.36999999999999034</v>
      </c>
      <c r="F47">
        <f t="shared" si="0"/>
        <v>1.2216599689578564E-2</v>
      </c>
      <c r="G47">
        <f t="shared" si="1"/>
        <v>3.5234739548613498E-3</v>
      </c>
      <c r="H47">
        <f t="shared" si="5"/>
        <v>130.16000099999999</v>
      </c>
      <c r="I47">
        <f t="shared" si="2"/>
        <v>8.6794596219922013E-3</v>
      </c>
      <c r="J47">
        <v>-1.0531778133083954E-2</v>
      </c>
      <c r="K47">
        <f t="shared" si="6"/>
        <v>18.806820943929885</v>
      </c>
      <c r="L47">
        <f t="shared" si="7"/>
        <v>1.1199974999999824</v>
      </c>
      <c r="M47">
        <v>-1.5250015000000019</v>
      </c>
      <c r="N47">
        <f t="shared" si="8"/>
        <v>0.13155805146188204</v>
      </c>
      <c r="W47" t="s">
        <v>25</v>
      </c>
      <c r="X47">
        <v>12.439087800117536</v>
      </c>
      <c r="Z47" t="s">
        <v>25</v>
      </c>
      <c r="AA47">
        <v>3.0409436682212716</v>
      </c>
    </row>
    <row r="48" spans="1:32" x14ac:dyDescent="0.35">
      <c r="A48" s="1">
        <v>43480</v>
      </c>
      <c r="B48">
        <v>153.070007</v>
      </c>
      <c r="C48">
        <v>105.01</v>
      </c>
      <c r="D48">
        <f t="shared" si="3"/>
        <v>3.0700070000000039</v>
      </c>
      <c r="E48">
        <f t="shared" si="4"/>
        <v>2.960000000000008</v>
      </c>
      <c r="F48">
        <f t="shared" si="0"/>
        <v>2.0466713333333358E-2</v>
      </c>
      <c r="G48">
        <f t="shared" si="1"/>
        <v>2.9005389514943733E-2</v>
      </c>
      <c r="H48">
        <f t="shared" si="5"/>
        <v>129.04000350000001</v>
      </c>
      <c r="I48">
        <f t="shared" si="2"/>
        <v>2.3923852410236111E-2</v>
      </c>
      <c r="J48">
        <v>-1.0496150562025006E-2</v>
      </c>
      <c r="K48">
        <f t="shared" si="6"/>
        <v>18.832806377233528</v>
      </c>
      <c r="L48">
        <f t="shared" si="7"/>
        <v>3.0150035000000059</v>
      </c>
      <c r="M48">
        <v>-1.5199964999999906</v>
      </c>
      <c r="N48">
        <f t="shared" si="8"/>
        <v>0.13173571823648042</v>
      </c>
      <c r="W48" t="s">
        <v>26</v>
      </c>
      <c r="X48">
        <v>3.2680520033479379</v>
      </c>
      <c r="Z48" t="s">
        <v>26</v>
      </c>
      <c r="AA48">
        <v>1.7730215520876742</v>
      </c>
    </row>
    <row r="49" spans="1:31" x14ac:dyDescent="0.35">
      <c r="A49" s="1">
        <v>43479</v>
      </c>
      <c r="B49">
        <v>150</v>
      </c>
      <c r="C49">
        <v>102.05</v>
      </c>
      <c r="D49">
        <f t="shared" si="3"/>
        <v>-2.2899930000000097</v>
      </c>
      <c r="E49">
        <f t="shared" si="4"/>
        <v>-0.75</v>
      </c>
      <c r="F49">
        <f t="shared" si="0"/>
        <v>-1.5037054995465196E-2</v>
      </c>
      <c r="G49">
        <f t="shared" si="1"/>
        <v>-7.2957198443579768E-3</v>
      </c>
      <c r="H49">
        <f t="shared" si="5"/>
        <v>126.02500000000001</v>
      </c>
      <c r="I49">
        <f t="shared" si="2"/>
        <v>-1.1917335385241793E-2</v>
      </c>
      <c r="J49">
        <v>-8.9743977198010264E-3</v>
      </c>
      <c r="K49">
        <f t="shared" si="6"/>
        <v>19.8955603486237</v>
      </c>
      <c r="L49">
        <f t="shared" si="7"/>
        <v>-1.5199964999999906</v>
      </c>
      <c r="M49">
        <v>-1.4149974999999984</v>
      </c>
      <c r="N49">
        <f t="shared" si="8"/>
        <v>0.13538742839821244</v>
      </c>
      <c r="W49" t="s">
        <v>27</v>
      </c>
      <c r="X49">
        <v>-0.62602085112950312</v>
      </c>
      <c r="Z49" t="s">
        <v>27</v>
      </c>
      <c r="AA49">
        <v>-0.1694210540520697</v>
      </c>
    </row>
    <row r="50" spans="1:31" x14ac:dyDescent="0.35">
      <c r="A50" s="1">
        <v>43476</v>
      </c>
      <c r="B50">
        <v>152.28999300000001</v>
      </c>
      <c r="C50">
        <v>102.8</v>
      </c>
      <c r="D50">
        <f t="shared" si="3"/>
        <v>-1.5100099999999941</v>
      </c>
      <c r="E50">
        <f t="shared" si="4"/>
        <v>-0.79999999999999716</v>
      </c>
      <c r="F50">
        <f t="shared" si="0"/>
        <v>-9.8180102116122454E-3</v>
      </c>
      <c r="G50">
        <f t="shared" si="1"/>
        <v>-7.7220077220076953E-3</v>
      </c>
      <c r="H50">
        <f t="shared" si="5"/>
        <v>127.5449965</v>
      </c>
      <c r="I50">
        <f t="shared" si="2"/>
        <v>-8.9743977198010264E-3</v>
      </c>
      <c r="J50">
        <v>-8.9239954404076935E-3</v>
      </c>
      <c r="K50">
        <f t="shared" si="6"/>
        <v>19.929049513194212</v>
      </c>
      <c r="L50">
        <f t="shared" si="7"/>
        <v>-1.1550049999999885</v>
      </c>
      <c r="M50">
        <v>-1.3050005000000056</v>
      </c>
      <c r="N50">
        <f t="shared" si="8"/>
        <v>0.13904524354448214</v>
      </c>
      <c r="W50" t="s">
        <v>28</v>
      </c>
      <c r="X50">
        <v>26.94000299999999</v>
      </c>
      <c r="Z50" t="s">
        <v>28</v>
      </c>
      <c r="AA50">
        <v>12.530000000000015</v>
      </c>
    </row>
    <row r="51" spans="1:31" x14ac:dyDescent="0.35">
      <c r="A51" s="1">
        <v>43475</v>
      </c>
      <c r="B51">
        <v>153.800003</v>
      </c>
      <c r="C51">
        <v>103.6</v>
      </c>
      <c r="D51">
        <f t="shared" si="3"/>
        <v>0.49000499999999647</v>
      </c>
      <c r="E51">
        <f t="shared" si="4"/>
        <v>-0.67000000000000171</v>
      </c>
      <c r="F51">
        <f t="shared" si="0"/>
        <v>3.1961711981758453E-3</v>
      </c>
      <c r="G51">
        <f t="shared" si="1"/>
        <v>-6.4256257792270231E-3</v>
      </c>
      <c r="H51">
        <f t="shared" si="5"/>
        <v>128.70000149999998</v>
      </c>
      <c r="I51">
        <f t="shared" si="2"/>
        <v>-6.9879261354765382E-4</v>
      </c>
      <c r="J51">
        <v>-8.7033921226264375E-3</v>
      </c>
      <c r="K51">
        <f t="shared" si="6"/>
        <v>20.074225296736543</v>
      </c>
      <c r="L51">
        <f t="shared" si="7"/>
        <v>-8.9997500000009722E-2</v>
      </c>
      <c r="M51">
        <v>-1.2099959999999896</v>
      </c>
      <c r="N51">
        <f t="shared" si="8"/>
        <v>0.14205148898033612</v>
      </c>
      <c r="W51" t="s">
        <v>29</v>
      </c>
      <c r="X51">
        <v>-15.729996</v>
      </c>
      <c r="Z51" t="s">
        <v>29</v>
      </c>
      <c r="AA51">
        <v>-6.1000000000000085</v>
      </c>
    </row>
    <row r="52" spans="1:31" x14ac:dyDescent="0.35">
      <c r="A52" s="1">
        <v>43474</v>
      </c>
      <c r="B52">
        <v>153.30999800000001</v>
      </c>
      <c r="C52">
        <v>104.27</v>
      </c>
      <c r="D52">
        <f t="shared" si="3"/>
        <v>2.5599980000000073</v>
      </c>
      <c r="E52">
        <f t="shared" si="4"/>
        <v>1.4699999999999989</v>
      </c>
      <c r="F52">
        <f t="shared" si="0"/>
        <v>1.6981744610281971E-2</v>
      </c>
      <c r="G52">
        <f t="shared" si="1"/>
        <v>1.4299610894941623E-2</v>
      </c>
      <c r="H52">
        <f t="shared" si="5"/>
        <v>128.78999899999999</v>
      </c>
      <c r="I52">
        <f t="shared" si="2"/>
        <v>1.5894293038848265E-2</v>
      </c>
      <c r="J52">
        <v>-8.4561885901778995E-3</v>
      </c>
      <c r="K52">
        <f t="shared" si="6"/>
        <v>20.234135021104628</v>
      </c>
      <c r="L52">
        <f t="shared" si="7"/>
        <v>2.0149989999999889</v>
      </c>
      <c r="M52">
        <v>-1.1650015000000167</v>
      </c>
      <c r="N52">
        <f t="shared" si="8"/>
        <v>0.14342198761372543</v>
      </c>
      <c r="W52" t="s">
        <v>30</v>
      </c>
      <c r="X52">
        <v>11.21000699999999</v>
      </c>
      <c r="Z52" t="s">
        <v>30</v>
      </c>
      <c r="AA52">
        <v>6.4300000000000068</v>
      </c>
    </row>
    <row r="53" spans="1:31" x14ac:dyDescent="0.35">
      <c r="A53" s="1">
        <v>43473</v>
      </c>
      <c r="B53">
        <v>150.75</v>
      </c>
      <c r="C53">
        <v>102.8</v>
      </c>
      <c r="D53">
        <f t="shared" si="3"/>
        <v>2.8200070000000039</v>
      </c>
      <c r="E53">
        <f t="shared" si="4"/>
        <v>0.73999999999999488</v>
      </c>
      <c r="F53">
        <f t="shared" si="0"/>
        <v>1.9063118592860369E-2</v>
      </c>
      <c r="G53">
        <f t="shared" si="1"/>
        <v>7.25063688026646E-3</v>
      </c>
      <c r="H53">
        <f t="shared" si="5"/>
        <v>126.77500000000001</v>
      </c>
      <c r="I53">
        <f t="shared" si="2"/>
        <v>1.4240598022657704E-2</v>
      </c>
      <c r="J53">
        <v>-7.9435697600248444E-3</v>
      </c>
      <c r="K53">
        <f t="shared" si="6"/>
        <v>20.556020016613427</v>
      </c>
      <c r="L53">
        <f t="shared" si="7"/>
        <v>1.7800035000000065</v>
      </c>
      <c r="M53">
        <v>-1.1599994999999979</v>
      </c>
      <c r="N53">
        <f t="shared" si="8"/>
        <v>0.14357214477642102</v>
      </c>
      <c r="W53" t="s">
        <v>31</v>
      </c>
      <c r="X53">
        <v>18.279999000000004</v>
      </c>
      <c r="Z53" t="s">
        <v>31</v>
      </c>
      <c r="AA53">
        <v>23.269999999999996</v>
      </c>
    </row>
    <row r="54" spans="1:31" x14ac:dyDescent="0.35">
      <c r="A54" s="1">
        <v>43472</v>
      </c>
      <c r="B54">
        <v>147.929993</v>
      </c>
      <c r="C54">
        <v>102.06</v>
      </c>
      <c r="D54">
        <f t="shared" si="3"/>
        <v>-0.33000200000000746</v>
      </c>
      <c r="E54">
        <f t="shared" si="4"/>
        <v>0.12999999999999545</v>
      </c>
      <c r="F54">
        <f t="shared" si="0"/>
        <v>-2.2258330711531957E-3</v>
      </c>
      <c r="G54">
        <f t="shared" si="1"/>
        <v>1.2753850681840031E-3</v>
      </c>
      <c r="H54">
        <f t="shared" si="5"/>
        <v>124.9949965</v>
      </c>
      <c r="I54">
        <f t="shared" si="2"/>
        <v>-7.9940047162961895E-4</v>
      </c>
      <c r="J54">
        <v>-7.5701400238004368E-3</v>
      </c>
      <c r="K54">
        <f t="shared" si="6"/>
        <v>20.781884713499771</v>
      </c>
      <c r="L54">
        <f t="shared" si="7"/>
        <v>-0.100001000000006</v>
      </c>
      <c r="M54">
        <v>-1.1550049999999885</v>
      </c>
      <c r="N54">
        <f t="shared" si="8"/>
        <v>0.1437216312314529</v>
      </c>
      <c r="W54" t="s">
        <v>32</v>
      </c>
      <c r="X54">
        <v>249</v>
      </c>
      <c r="Z54" t="s">
        <v>32</v>
      </c>
      <c r="AA54">
        <v>249</v>
      </c>
    </row>
    <row r="55" spans="1:31" x14ac:dyDescent="0.35">
      <c r="A55" s="1">
        <v>43469</v>
      </c>
      <c r="B55">
        <v>148.259995</v>
      </c>
      <c r="C55">
        <v>101.93</v>
      </c>
      <c r="D55">
        <f t="shared" si="3"/>
        <v>6.0699930000000109</v>
      </c>
      <c r="E55">
        <f t="shared" si="4"/>
        <v>4.5300000000000011</v>
      </c>
      <c r="F55">
        <f t="shared" si="0"/>
        <v>4.2689309477610182E-2</v>
      </c>
      <c r="G55">
        <f t="shared" si="1"/>
        <v>4.6509240246406583E-2</v>
      </c>
      <c r="H55">
        <f t="shared" si="5"/>
        <v>125.09499750000001</v>
      </c>
      <c r="I55">
        <f t="shared" si="2"/>
        <v>4.4242217586358268E-2</v>
      </c>
      <c r="J55">
        <v>-7.5249215705352158E-3</v>
      </c>
      <c r="K55">
        <f t="shared" si="6"/>
        <v>20.808724419108223</v>
      </c>
      <c r="L55">
        <f t="shared" si="7"/>
        <v>5.299996500000006</v>
      </c>
      <c r="M55">
        <v>-1.1549995000000024</v>
      </c>
      <c r="N55">
        <f t="shared" si="8"/>
        <v>0.14372179560158405</v>
      </c>
      <c r="W55" t="s">
        <v>33</v>
      </c>
      <c r="X55">
        <v>11.21000699999999</v>
      </c>
      <c r="Z55" t="s">
        <v>33</v>
      </c>
      <c r="AA55">
        <v>6.4300000000000068</v>
      </c>
    </row>
    <row r="56" spans="1:31" x14ac:dyDescent="0.35">
      <c r="A56" s="1">
        <v>43468</v>
      </c>
      <c r="B56">
        <v>142.19000199999999</v>
      </c>
      <c r="C56">
        <v>97.4</v>
      </c>
      <c r="D56">
        <f t="shared" si="3"/>
        <v>-15.729996</v>
      </c>
      <c r="E56">
        <f t="shared" si="4"/>
        <v>-3.7199999999999989</v>
      </c>
      <c r="F56">
        <f t="shared" si="0"/>
        <v>-9.9607372082160237E-2</v>
      </c>
      <c r="G56">
        <f t="shared" si="1"/>
        <v>-3.6787974683544292E-2</v>
      </c>
      <c r="H56">
        <f t="shared" si="5"/>
        <v>119.795001</v>
      </c>
      <c r="I56">
        <f t="shared" si="2"/>
        <v>-7.5084914106585091E-2</v>
      </c>
      <c r="J56">
        <v>-7.1845010582452552E-3</v>
      </c>
      <c r="K56">
        <f t="shared" si="6"/>
        <v>21.007151569305478</v>
      </c>
      <c r="L56">
        <f t="shared" si="7"/>
        <v>-9.7249979999999852</v>
      </c>
      <c r="M56">
        <v>-1.1200019999999995</v>
      </c>
      <c r="N56">
        <f t="shared" si="8"/>
        <v>0.144756640214184</v>
      </c>
      <c r="W56" t="s">
        <v>34</v>
      </c>
      <c r="X56">
        <v>-15.729996</v>
      </c>
      <c r="Z56" t="s">
        <v>34</v>
      </c>
      <c r="AA56">
        <v>-6.1000000000000085</v>
      </c>
    </row>
    <row r="57" spans="1:31" ht="16" thickBot="1" x14ac:dyDescent="0.4">
      <c r="A57" s="1">
        <v>43467</v>
      </c>
      <c r="B57">
        <v>157.91999799999999</v>
      </c>
      <c r="C57">
        <v>101.12</v>
      </c>
      <c r="D57">
        <f t="shared" si="3"/>
        <v>0.17999299999999607</v>
      </c>
      <c r="E57">
        <f t="shared" si="4"/>
        <v>-0.44999999999998863</v>
      </c>
      <c r="F57">
        <f t="shared" si="0"/>
        <v>1.1410738829379147E-3</v>
      </c>
      <c r="G57">
        <f t="shared" si="1"/>
        <v>-4.4304420596631752E-3</v>
      </c>
      <c r="H57">
        <f t="shared" si="5"/>
        <v>129.51999899999998</v>
      </c>
      <c r="I57">
        <f t="shared" si="2"/>
        <v>-1.0412517635022258E-3</v>
      </c>
      <c r="J57">
        <v>-7.0214650369793971E-3</v>
      </c>
      <c r="K57">
        <f t="shared" si="6"/>
        <v>21.099871012887977</v>
      </c>
      <c r="L57">
        <f t="shared" si="7"/>
        <v>-0.13500350000001049</v>
      </c>
      <c r="M57">
        <v>-1.080001999999979</v>
      </c>
      <c r="N57">
        <f t="shared" si="8"/>
        <v>0.14591177989526774</v>
      </c>
      <c r="W57" s="2" t="s">
        <v>35</v>
      </c>
      <c r="X57" s="2">
        <v>0.44021745660150557</v>
      </c>
      <c r="Z57" s="2" t="s">
        <v>35</v>
      </c>
      <c r="AA57" s="2">
        <v>0.21765927649753164</v>
      </c>
    </row>
    <row r="58" spans="1:31" ht="16" thickBot="1" x14ac:dyDescent="0.4">
      <c r="A58" s="1">
        <v>43465</v>
      </c>
      <c r="B58">
        <v>157.740005</v>
      </c>
      <c r="C58">
        <v>101.57</v>
      </c>
      <c r="D58">
        <f t="shared" si="3"/>
        <v>1.5100089999999966</v>
      </c>
      <c r="E58">
        <f t="shared" si="4"/>
        <v>1.1799999999999926</v>
      </c>
      <c r="F58">
        <f t="shared" si="0"/>
        <v>9.6652950051921947E-3</v>
      </c>
      <c r="G58">
        <f t="shared" si="1"/>
        <v>1.1754158780754982E-2</v>
      </c>
      <c r="H58">
        <f t="shared" si="5"/>
        <v>129.65500249999999</v>
      </c>
      <c r="I58">
        <f t="shared" si="2"/>
        <v>1.0482460610746697E-2</v>
      </c>
      <c r="J58">
        <v>-6.9484723830802973E-3</v>
      </c>
      <c r="K58">
        <f t="shared" si="6"/>
        <v>21.140887889107674</v>
      </c>
      <c r="L58">
        <f t="shared" si="7"/>
        <v>1.3450044999999875</v>
      </c>
      <c r="M58">
        <v>-1.0799939999999992</v>
      </c>
      <c r="N58">
        <f t="shared" si="8"/>
        <v>0.14591200792204573</v>
      </c>
    </row>
    <row r="59" spans="1:31" x14ac:dyDescent="0.35">
      <c r="A59" s="1">
        <v>43462</v>
      </c>
      <c r="B59">
        <v>156.229996</v>
      </c>
      <c r="C59">
        <v>100.39</v>
      </c>
      <c r="D59">
        <f t="shared" si="3"/>
        <v>8.0002000000007456E-2</v>
      </c>
      <c r="E59">
        <f t="shared" si="4"/>
        <v>-0.79000000000000625</v>
      </c>
      <c r="F59">
        <f t="shared" si="0"/>
        <v>5.123407177332806E-4</v>
      </c>
      <c r="G59">
        <f t="shared" si="1"/>
        <v>-7.8078671674244532E-3</v>
      </c>
      <c r="H59">
        <f t="shared" si="5"/>
        <v>128.30999800000001</v>
      </c>
      <c r="I59">
        <f t="shared" si="2"/>
        <v>-2.7590953894009907E-3</v>
      </c>
      <c r="J59">
        <v>-6.8936672495090905E-3</v>
      </c>
      <c r="K59">
        <f t="shared" si="6"/>
        <v>21.171481779729945</v>
      </c>
      <c r="L59">
        <f t="shared" si="7"/>
        <v>-0.35499899999999229</v>
      </c>
      <c r="M59">
        <v>-1.0649944999999832</v>
      </c>
      <c r="N59">
        <f t="shared" si="8"/>
        <v>0.14633740565472067</v>
      </c>
      <c r="R59">
        <v>0.65</v>
      </c>
      <c r="T59" s="12" t="s">
        <v>61</v>
      </c>
      <c r="U59" s="12"/>
      <c r="W59" s="4" t="s">
        <v>55</v>
      </c>
      <c r="X59" s="4"/>
      <c r="Z59" s="4" t="s">
        <v>56</v>
      </c>
      <c r="AA59" s="4"/>
      <c r="AC59" s="3"/>
      <c r="AD59" s="3" t="s">
        <v>58</v>
      </c>
      <c r="AE59" s="3" t="s">
        <v>59</v>
      </c>
    </row>
    <row r="60" spans="1:31" ht="16" thickBot="1" x14ac:dyDescent="0.4">
      <c r="A60" s="1">
        <v>43461</v>
      </c>
      <c r="B60">
        <v>156.14999399999999</v>
      </c>
      <c r="C60">
        <v>101.18</v>
      </c>
      <c r="D60">
        <f t="shared" si="3"/>
        <v>-1.0200040000000001</v>
      </c>
      <c r="E60">
        <f t="shared" si="4"/>
        <v>0.62000000000000455</v>
      </c>
      <c r="F60">
        <f t="shared" si="0"/>
        <v>-6.4898136602381338E-3</v>
      </c>
      <c r="G60">
        <f t="shared" si="1"/>
        <v>6.165473349244277E-3</v>
      </c>
      <c r="H60">
        <f t="shared" si="5"/>
        <v>128.664997</v>
      </c>
      <c r="I60">
        <f t="shared" si="2"/>
        <v>-1.5520273274515137E-3</v>
      </c>
      <c r="J60">
        <v>-6.8763311163716574E-3</v>
      </c>
      <c r="K60">
        <f t="shared" si="6"/>
        <v>21.181122952698853</v>
      </c>
      <c r="L60">
        <f t="shared" si="7"/>
        <v>-0.200002000000012</v>
      </c>
      <c r="M60">
        <v>-1.0550039999999683</v>
      </c>
      <c r="N60">
        <f t="shared" si="8"/>
        <v>0.14661835894607703</v>
      </c>
      <c r="R60">
        <v>0.35</v>
      </c>
      <c r="T60" t="s">
        <v>8</v>
      </c>
      <c r="U60" t="s">
        <v>50</v>
      </c>
      <c r="AC60" t="s">
        <v>58</v>
      </c>
      <c r="AD60">
        <f>VARP('Stock Portfolio'!$F$2:$F$250)</f>
        <v>3.6684322491750275E-4</v>
      </c>
      <c r="AE60" s="2">
        <v>2.2205882031011166E-4</v>
      </c>
    </row>
    <row r="61" spans="1:31" ht="16" thickBot="1" x14ac:dyDescent="0.4">
      <c r="A61" s="1">
        <v>43460</v>
      </c>
      <c r="B61">
        <v>157.16999799999999</v>
      </c>
      <c r="C61">
        <v>100.56</v>
      </c>
      <c r="D61">
        <f t="shared" si="3"/>
        <v>10.339995999999985</v>
      </c>
      <c r="E61">
        <f t="shared" si="4"/>
        <v>6.4300000000000068</v>
      </c>
      <c r="F61">
        <f t="shared" si="0"/>
        <v>7.0421547770597892E-2</v>
      </c>
      <c r="G61">
        <f t="shared" si="1"/>
        <v>6.8309784340805341E-2</v>
      </c>
      <c r="H61">
        <f t="shared" si="5"/>
        <v>128.86499900000001</v>
      </c>
      <c r="I61">
        <f t="shared" si="2"/>
        <v>6.9596596367890215E-2</v>
      </c>
      <c r="J61">
        <v>-6.6972714662739885E-3</v>
      </c>
      <c r="K61">
        <f t="shared" si="6"/>
        <v>21.279672781160247</v>
      </c>
      <c r="L61">
        <f t="shared" si="7"/>
        <v>8.3849980000000102</v>
      </c>
      <c r="M61">
        <v>-1.0200010000000361</v>
      </c>
      <c r="N61">
        <f t="shared" si="8"/>
        <v>0.1475874623876523</v>
      </c>
      <c r="T61">
        <f>P4*X61+AA61*Q4</f>
        <v>7.4352708677263499E-4</v>
      </c>
      <c r="U61">
        <f>SQRT(MMULT(MMULT(P4:Q4,AD60:AE61),R59:R60))</f>
        <v>1.7043412824919099E-2</v>
      </c>
      <c r="W61" t="s">
        <v>20</v>
      </c>
      <c r="X61">
        <v>5.8863616263647137E-4</v>
      </c>
      <c r="Z61" t="s">
        <v>20</v>
      </c>
      <c r="AA61">
        <v>1.0311816601683676E-3</v>
      </c>
      <c r="AC61" s="2" t="s">
        <v>59</v>
      </c>
      <c r="AD61" s="2">
        <v>2.2205882031011166E-4</v>
      </c>
      <c r="AE61" s="2">
        <f>VARP('Stock Portfolio'!$G$2:$G$250)</f>
        <v>2.8122363226017275E-4</v>
      </c>
    </row>
    <row r="62" spans="1:31" x14ac:dyDescent="0.35">
      <c r="A62" s="1">
        <v>43458</v>
      </c>
      <c r="B62">
        <v>146.83000200000001</v>
      </c>
      <c r="C62">
        <v>94.13</v>
      </c>
      <c r="D62">
        <f t="shared" si="3"/>
        <v>-3.8999939999999924</v>
      </c>
      <c r="E62">
        <f t="shared" si="4"/>
        <v>-4.1000000000000085</v>
      </c>
      <c r="F62">
        <f t="shared" si="0"/>
        <v>-2.5874040360221281E-2</v>
      </c>
      <c r="G62">
        <f t="shared" si="1"/>
        <v>-4.1738776341240034E-2</v>
      </c>
      <c r="H62">
        <f t="shared" si="5"/>
        <v>120.480001</v>
      </c>
      <c r="I62">
        <f t="shared" si="2"/>
        <v>-3.2133652508574057E-2</v>
      </c>
      <c r="J62">
        <v>-6.6540042380346682E-3</v>
      </c>
      <c r="K62">
        <f t="shared" si="6"/>
        <v>21.303201913382402</v>
      </c>
      <c r="L62">
        <f t="shared" si="7"/>
        <v>-3.9999969999999934</v>
      </c>
      <c r="M62">
        <v>-1.0100030000000118</v>
      </c>
      <c r="N62">
        <f t="shared" si="8"/>
        <v>0.14785985917951022</v>
      </c>
      <c r="W62" t="s">
        <v>21</v>
      </c>
      <c r="X62">
        <v>1.2162263572570301E-3</v>
      </c>
      <c r="Z62" t="s">
        <v>21</v>
      </c>
      <c r="AA62">
        <v>1.06487851847692E-3</v>
      </c>
    </row>
    <row r="63" spans="1:31" x14ac:dyDescent="0.35">
      <c r="A63" s="1">
        <v>43455</v>
      </c>
      <c r="B63">
        <v>150.729996</v>
      </c>
      <c r="C63">
        <v>98.23</v>
      </c>
      <c r="D63">
        <f t="shared" si="3"/>
        <v>-6.1000060000000076</v>
      </c>
      <c r="E63">
        <f t="shared" si="4"/>
        <v>-3.2800000000000011</v>
      </c>
      <c r="F63">
        <f t="shared" si="0"/>
        <v>-3.8895657222525616E-2</v>
      </c>
      <c r="G63">
        <f t="shared" si="1"/>
        <v>-3.2312087479066109E-2</v>
      </c>
      <c r="H63">
        <f t="shared" si="5"/>
        <v>124.47999799999999</v>
      </c>
      <c r="I63">
        <f t="shared" si="2"/>
        <v>-3.6308763363716454E-2</v>
      </c>
      <c r="J63">
        <v>-6.637766232880129E-3</v>
      </c>
      <c r="K63">
        <f t="shared" si="6"/>
        <v>21.312003562134702</v>
      </c>
      <c r="L63">
        <f t="shared" si="7"/>
        <v>-4.6900030000000186</v>
      </c>
      <c r="M63">
        <v>-0.96999999999999886</v>
      </c>
      <c r="N63">
        <f t="shared" si="8"/>
        <v>0.14892977479071395</v>
      </c>
      <c r="T63" s="12" t="s">
        <v>37</v>
      </c>
      <c r="U63" s="12"/>
      <c r="W63" t="s">
        <v>22</v>
      </c>
      <c r="X63">
        <v>2.0008898530696848E-3</v>
      </c>
      <c r="Z63" t="s">
        <v>22</v>
      </c>
      <c r="AA63">
        <v>1.6439857521235439E-3</v>
      </c>
    </row>
    <row r="64" spans="1:31" x14ac:dyDescent="0.35">
      <c r="A64" s="1">
        <v>43454</v>
      </c>
      <c r="B64">
        <v>156.83000200000001</v>
      </c>
      <c r="C64">
        <v>101.51</v>
      </c>
      <c r="D64">
        <f t="shared" si="3"/>
        <v>-4.0599969999999814</v>
      </c>
      <c r="E64">
        <f t="shared" si="4"/>
        <v>-2.1799999999999926</v>
      </c>
      <c r="F64">
        <f t="shared" si="0"/>
        <v>-2.5234613868075056E-2</v>
      </c>
      <c r="G64">
        <f t="shared" si="1"/>
        <v>-2.1024206770180274E-2</v>
      </c>
      <c r="H64">
        <f t="shared" si="5"/>
        <v>129.17000100000001</v>
      </c>
      <c r="I64">
        <f t="shared" si="2"/>
        <v>-2.358453784709539E-2</v>
      </c>
      <c r="J64">
        <v>-6.4799367070780892E-3</v>
      </c>
      <c r="K64">
        <f t="shared" si="6"/>
        <v>21.396731299522791</v>
      </c>
      <c r="L64">
        <f t="shared" si="7"/>
        <v>-3.1199984999999799</v>
      </c>
      <c r="M64">
        <v>-0.94000149999999394</v>
      </c>
      <c r="N64">
        <f t="shared" si="8"/>
        <v>0.14971079221226719</v>
      </c>
      <c r="T64" s="12">
        <f>T61-1.645*U61</f>
        <v>-2.7292887010219282E-2</v>
      </c>
      <c r="U64" s="12"/>
      <c r="W64" t="s">
        <v>23</v>
      </c>
      <c r="X64" t="e">
        <v>#N/A</v>
      </c>
      <c r="Z64" t="s">
        <v>23</v>
      </c>
      <c r="AA64" t="e">
        <v>#N/A</v>
      </c>
    </row>
    <row r="65" spans="1:27" x14ac:dyDescent="0.35">
      <c r="A65" s="1">
        <v>43453</v>
      </c>
      <c r="B65">
        <v>160.88999899999999</v>
      </c>
      <c r="C65">
        <v>103.69</v>
      </c>
      <c r="D65">
        <f t="shared" si="3"/>
        <v>-5.180008000000015</v>
      </c>
      <c r="E65">
        <f t="shared" si="4"/>
        <v>-0.28000000000000114</v>
      </c>
      <c r="F65">
        <f t="shared" si="0"/>
        <v>-3.1191713022568939E-2</v>
      </c>
      <c r="G65">
        <f t="shared" si="1"/>
        <v>-2.6930845436183622E-3</v>
      </c>
      <c r="H65">
        <f t="shared" si="5"/>
        <v>132.28999949999999</v>
      </c>
      <c r="I65">
        <f t="shared" si="2"/>
        <v>-2.021925588233308E-2</v>
      </c>
      <c r="J65">
        <v>-6.384215881942581E-3</v>
      </c>
      <c r="K65">
        <f t="shared" si="6"/>
        <v>21.447385180514168</v>
      </c>
      <c r="L65">
        <f t="shared" si="7"/>
        <v>-2.7300040000000081</v>
      </c>
      <c r="M65">
        <v>-0.93500099999999975</v>
      </c>
      <c r="N65">
        <f t="shared" si="8"/>
        <v>0.1498391774352871</v>
      </c>
      <c r="W65" t="s">
        <v>24</v>
      </c>
      <c r="X65">
        <v>1.9191728204348599E-2</v>
      </c>
      <c r="Z65" t="s">
        <v>24</v>
      </c>
      <c r="AA65">
        <v>1.6803499591432923E-2</v>
      </c>
    </row>
    <row r="66" spans="1:27" x14ac:dyDescent="0.35">
      <c r="A66" s="1">
        <v>43452</v>
      </c>
      <c r="B66">
        <v>166.070007</v>
      </c>
      <c r="C66">
        <v>103.97</v>
      </c>
      <c r="D66">
        <f t="shared" si="3"/>
        <v>2.1300050000000113</v>
      </c>
      <c r="E66">
        <f t="shared" si="4"/>
        <v>1.0799999999999983</v>
      </c>
      <c r="F66">
        <f t="shared" ref="F66:F129" si="9">(B66-B67)/B67</f>
        <v>1.2992588593478309E-2</v>
      </c>
      <c r="G66">
        <f t="shared" ref="G66:G129" si="10">(C66-C67)/C67</f>
        <v>1.0496646904461058E-2</v>
      </c>
      <c r="H66">
        <f t="shared" si="5"/>
        <v>135.0200035</v>
      </c>
      <c r="I66">
        <f t="shared" ref="I66:I129" si="11">(H66-H67)/H67</f>
        <v>1.2030150192780885E-2</v>
      </c>
      <c r="J66">
        <v>-6.3412524510869919E-3</v>
      </c>
      <c r="K66">
        <f t="shared" si="6"/>
        <v>21.469939493526876</v>
      </c>
      <c r="L66">
        <f t="shared" si="7"/>
        <v>1.6050025000000119</v>
      </c>
      <c r="M66">
        <v>-0.93000050000000556</v>
      </c>
      <c r="N66">
        <f t="shared" si="8"/>
        <v>0.14996704312212306</v>
      </c>
      <c r="W66" t="s">
        <v>25</v>
      </c>
      <c r="X66">
        <v>3.6832243146958947E-4</v>
      </c>
      <c r="Z66" t="s">
        <v>25</v>
      </c>
      <c r="AA66">
        <v>2.8235759851928639E-4</v>
      </c>
    </row>
    <row r="67" spans="1:27" x14ac:dyDescent="0.35">
      <c r="A67" s="1">
        <v>43451</v>
      </c>
      <c r="B67">
        <v>163.94000199999999</v>
      </c>
      <c r="C67">
        <v>102.89</v>
      </c>
      <c r="D67">
        <f t="shared" ref="D67:D130" si="12">B67-B68</f>
        <v>-1.5399940000000072</v>
      </c>
      <c r="E67">
        <f t="shared" ref="E67:E130" si="13">C67-C68</f>
        <v>-3.1400000000000006</v>
      </c>
      <c r="F67">
        <f t="shared" si="9"/>
        <v>-9.3062245420891063E-3</v>
      </c>
      <c r="G67">
        <f t="shared" si="10"/>
        <v>-2.9614260115061779E-2</v>
      </c>
      <c r="H67">
        <f t="shared" ref="H67:H130" si="14">$P$2*B67+$Q$2*C67</f>
        <v>133.41500099999999</v>
      </c>
      <c r="I67">
        <f t="shared" si="11"/>
        <v>-1.7236912338211011E-2</v>
      </c>
      <c r="J67">
        <v>-6.3214627402971629E-3</v>
      </c>
      <c r="K67">
        <f t="shared" ref="K67:K130" si="15">_xlfn.NORM.DIST(J67,$T$61,$U$61,FALSE)</f>
        <v>21.480290466509551</v>
      </c>
      <c r="L67">
        <f t="shared" ref="L67:L130" si="16">H67-H68</f>
        <v>-2.339997000000011</v>
      </c>
      <c r="M67">
        <v>-0.91499899999999457</v>
      </c>
      <c r="N67">
        <f t="shared" ref="N67:N130" si="17">_xlfn.NORM.DIST(M67,$T$42,$U$42,FALSE)</f>
        <v>0.15034750781708509</v>
      </c>
      <c r="W67" t="s">
        <v>26</v>
      </c>
      <c r="X67">
        <v>4.380834477976066</v>
      </c>
      <c r="Z67" t="s">
        <v>26</v>
      </c>
      <c r="AA67">
        <v>1.942361120914085</v>
      </c>
    </row>
    <row r="68" spans="1:27" x14ac:dyDescent="0.35">
      <c r="A68" s="1">
        <v>43448</v>
      </c>
      <c r="B68">
        <v>165.479996</v>
      </c>
      <c r="C68">
        <v>106.03</v>
      </c>
      <c r="D68">
        <f t="shared" si="12"/>
        <v>-5.4700009999999963</v>
      </c>
      <c r="E68">
        <f t="shared" si="13"/>
        <v>-3.4200000000000017</v>
      </c>
      <c r="F68">
        <f t="shared" si="9"/>
        <v>-3.1997666545732648E-2</v>
      </c>
      <c r="G68">
        <f t="shared" si="10"/>
        <v>-3.1247144814984026E-2</v>
      </c>
      <c r="H68">
        <f t="shared" si="14"/>
        <v>135.754998</v>
      </c>
      <c r="I68">
        <f t="shared" si="11"/>
        <v>-3.1704711466170182E-2</v>
      </c>
      <c r="J68">
        <v>-6.2183424941841528E-3</v>
      </c>
      <c r="K68">
        <f t="shared" si="15"/>
        <v>21.533838333167768</v>
      </c>
      <c r="L68">
        <f t="shared" si="16"/>
        <v>-4.4450004999999919</v>
      </c>
      <c r="M68">
        <v>-0.90999999999999659</v>
      </c>
      <c r="N68">
        <f t="shared" si="17"/>
        <v>0.15047324258823255</v>
      </c>
      <c r="W68" t="s">
        <v>27</v>
      </c>
      <c r="X68">
        <v>-0.4707151716467427</v>
      </c>
      <c r="Z68" t="s">
        <v>27</v>
      </c>
      <c r="AA68">
        <v>-4.7129576097111242E-2</v>
      </c>
    </row>
    <row r="69" spans="1:27" x14ac:dyDescent="0.35">
      <c r="A69" s="1">
        <v>43447</v>
      </c>
      <c r="B69">
        <v>170.949997</v>
      </c>
      <c r="C69">
        <v>109.45</v>
      </c>
      <c r="D69">
        <f t="shared" si="12"/>
        <v>1.8499909999999886</v>
      </c>
      <c r="E69">
        <f t="shared" si="13"/>
        <v>0.37000000000000455</v>
      </c>
      <c r="F69">
        <f t="shared" si="9"/>
        <v>1.0940218417260072E-2</v>
      </c>
      <c r="G69">
        <f t="shared" si="10"/>
        <v>3.3920058672534336E-3</v>
      </c>
      <c r="H69">
        <f t="shared" si="14"/>
        <v>140.19999849999999</v>
      </c>
      <c r="I69">
        <f t="shared" si="11"/>
        <v>7.9804117913492081E-3</v>
      </c>
      <c r="J69">
        <v>-6.2118057813699548E-3</v>
      </c>
      <c r="K69">
        <f t="shared" si="15"/>
        <v>21.537210613572913</v>
      </c>
      <c r="L69">
        <f t="shared" si="16"/>
        <v>1.1099954999999966</v>
      </c>
      <c r="M69">
        <v>-0.90499450000001502</v>
      </c>
      <c r="N69">
        <f t="shared" si="17"/>
        <v>0.15059861306485442</v>
      </c>
      <c r="W69" t="s">
        <v>28</v>
      </c>
      <c r="X69">
        <v>0.17002891985275814</v>
      </c>
      <c r="Z69" t="s">
        <v>28</v>
      </c>
      <c r="AA69">
        <v>0.12264792793603078</v>
      </c>
    </row>
    <row r="70" spans="1:27" x14ac:dyDescent="0.35">
      <c r="A70" s="1">
        <v>43446</v>
      </c>
      <c r="B70">
        <v>169.10000600000001</v>
      </c>
      <c r="C70">
        <v>109.08</v>
      </c>
      <c r="D70">
        <f t="shared" si="12"/>
        <v>0.47000099999999634</v>
      </c>
      <c r="E70">
        <f t="shared" si="13"/>
        <v>0.48999999999999488</v>
      </c>
      <c r="F70">
        <f t="shared" si="9"/>
        <v>2.7871730182300373E-3</v>
      </c>
      <c r="G70">
        <f t="shared" si="10"/>
        <v>4.5123860392300846E-3</v>
      </c>
      <c r="H70">
        <f t="shared" si="14"/>
        <v>139.090003</v>
      </c>
      <c r="I70">
        <f t="shared" si="11"/>
        <v>3.462957155635204E-3</v>
      </c>
      <c r="J70">
        <v>-6.1379235010576667E-3</v>
      </c>
      <c r="K70">
        <f t="shared" si="15"/>
        <v>21.575142455505354</v>
      </c>
      <c r="L70">
        <f t="shared" si="16"/>
        <v>0.48000049999998851</v>
      </c>
      <c r="M70">
        <v>-0.900000499999976</v>
      </c>
      <c r="N70">
        <f t="shared" si="17"/>
        <v>0.1507231677111692</v>
      </c>
      <c r="W70" t="s">
        <v>29</v>
      </c>
      <c r="X70">
        <v>-9.9607372082160237E-2</v>
      </c>
      <c r="Z70" t="s">
        <v>29</v>
      </c>
      <c r="AA70">
        <v>-5.4338143595225444E-2</v>
      </c>
    </row>
    <row r="71" spans="1:27" x14ac:dyDescent="0.35">
      <c r="A71" s="1">
        <v>43445</v>
      </c>
      <c r="B71">
        <v>168.63000500000001</v>
      </c>
      <c r="C71">
        <v>108.59</v>
      </c>
      <c r="D71">
        <f t="shared" si="12"/>
        <v>-0.97000099999999634</v>
      </c>
      <c r="E71">
        <f t="shared" si="13"/>
        <v>1</v>
      </c>
      <c r="F71">
        <f t="shared" si="9"/>
        <v>-5.7193453165325734E-3</v>
      </c>
      <c r="G71">
        <f t="shared" si="10"/>
        <v>9.2945441026117664E-3</v>
      </c>
      <c r="H71">
        <f t="shared" si="14"/>
        <v>138.61000250000001</v>
      </c>
      <c r="I71">
        <f t="shared" si="11"/>
        <v>1.0822540261417375E-4</v>
      </c>
      <c r="J71">
        <v>-5.9545230110202262E-3</v>
      </c>
      <c r="K71">
        <f t="shared" si="15"/>
        <v>21.667830999183032</v>
      </c>
      <c r="L71">
        <f t="shared" si="16"/>
        <v>1.499949999998762E-2</v>
      </c>
      <c r="M71">
        <v>-0.89999449999999115</v>
      </c>
      <c r="N71">
        <f t="shared" si="17"/>
        <v>0.15072331703865036</v>
      </c>
      <c r="W71" t="s">
        <v>30</v>
      </c>
      <c r="X71">
        <v>7.0421547770597892E-2</v>
      </c>
      <c r="Z71" t="s">
        <v>30</v>
      </c>
      <c r="AA71">
        <v>6.8309784340805341E-2</v>
      </c>
    </row>
    <row r="72" spans="1:27" x14ac:dyDescent="0.35">
      <c r="A72" s="1">
        <v>43444</v>
      </c>
      <c r="B72">
        <v>169.60000600000001</v>
      </c>
      <c r="C72">
        <v>107.59</v>
      </c>
      <c r="D72">
        <f t="shared" si="12"/>
        <v>1.1100010000000111</v>
      </c>
      <c r="E72">
        <f t="shared" si="13"/>
        <v>2.7700000000000102</v>
      </c>
      <c r="F72">
        <f t="shared" si="9"/>
        <v>6.5879338065187379E-3</v>
      </c>
      <c r="G72">
        <f t="shared" si="10"/>
        <v>2.6426254531578042E-2</v>
      </c>
      <c r="H72">
        <f t="shared" si="14"/>
        <v>138.59500300000002</v>
      </c>
      <c r="I72">
        <f t="shared" si="11"/>
        <v>1.4196337232513862E-2</v>
      </c>
      <c r="J72">
        <v>-5.7961309425471124E-3</v>
      </c>
      <c r="K72">
        <f t="shared" si="15"/>
        <v>21.74617441404142</v>
      </c>
      <c r="L72">
        <f t="shared" si="16"/>
        <v>1.9400005000000249</v>
      </c>
      <c r="M72">
        <v>-0.88499649999999974</v>
      </c>
      <c r="N72">
        <f t="shared" si="17"/>
        <v>0.1510941942603321</v>
      </c>
      <c r="W72" t="s">
        <v>31</v>
      </c>
      <c r="X72">
        <v>0.14657040449648137</v>
      </c>
      <c r="Z72" t="s">
        <v>31</v>
      </c>
      <c r="AA72">
        <v>0.25676423338192356</v>
      </c>
    </row>
    <row r="73" spans="1:27" x14ac:dyDescent="0.35">
      <c r="A73" s="1">
        <v>43441</v>
      </c>
      <c r="B73">
        <v>168.490005</v>
      </c>
      <c r="C73">
        <v>104.82</v>
      </c>
      <c r="D73">
        <f t="shared" si="12"/>
        <v>-6.2299959999999999</v>
      </c>
      <c r="E73">
        <f t="shared" si="13"/>
        <v>-4.3700000000000045</v>
      </c>
      <c r="F73">
        <f t="shared" si="9"/>
        <v>-3.5657028184197415E-2</v>
      </c>
      <c r="G73">
        <f t="shared" si="10"/>
        <v>-4.0021980034801764E-2</v>
      </c>
      <c r="H73">
        <f t="shared" si="14"/>
        <v>136.65500249999999</v>
      </c>
      <c r="I73">
        <f t="shared" si="11"/>
        <v>-3.7335761201311032E-2</v>
      </c>
      <c r="J73">
        <v>-5.7648794594691161E-3</v>
      </c>
      <c r="K73">
        <f t="shared" si="15"/>
        <v>21.761443354361671</v>
      </c>
      <c r="L73">
        <f t="shared" si="16"/>
        <v>-5.299997999999988</v>
      </c>
      <c r="M73">
        <v>-0.86500050000000783</v>
      </c>
      <c r="N73">
        <f t="shared" si="17"/>
        <v>0.15158117918898056</v>
      </c>
      <c r="W73" t="s">
        <v>32</v>
      </c>
      <c r="X73">
        <v>249</v>
      </c>
      <c r="Z73" t="s">
        <v>32</v>
      </c>
      <c r="AA73">
        <v>249</v>
      </c>
    </row>
    <row r="74" spans="1:27" x14ac:dyDescent="0.35">
      <c r="A74" s="1">
        <v>43440</v>
      </c>
      <c r="B74">
        <v>174.720001</v>
      </c>
      <c r="C74">
        <v>109.19</v>
      </c>
      <c r="D74">
        <f t="shared" si="12"/>
        <v>-1.9700009999999963</v>
      </c>
      <c r="E74">
        <f t="shared" si="13"/>
        <v>0.67000000000000171</v>
      </c>
      <c r="F74">
        <f t="shared" si="9"/>
        <v>-1.1149476358034092E-2</v>
      </c>
      <c r="G74">
        <f t="shared" si="10"/>
        <v>6.1739771470696809E-3</v>
      </c>
      <c r="H74">
        <f t="shared" si="14"/>
        <v>141.95500049999998</v>
      </c>
      <c r="I74">
        <f t="shared" si="11"/>
        <v>-4.5580484235612784E-3</v>
      </c>
      <c r="J74">
        <v>-5.4626596571028894E-3</v>
      </c>
      <c r="K74">
        <f t="shared" si="15"/>
        <v>21.905856599580911</v>
      </c>
      <c r="L74">
        <f t="shared" si="16"/>
        <v>-0.65000050000000442</v>
      </c>
      <c r="M74">
        <v>-0.83999750000000972</v>
      </c>
      <c r="N74">
        <f t="shared" si="17"/>
        <v>0.15217793930791912</v>
      </c>
      <c r="W74" t="s">
        <v>33</v>
      </c>
      <c r="X74">
        <v>7.0421547770597892E-2</v>
      </c>
      <c r="Z74" t="s">
        <v>33</v>
      </c>
      <c r="AA74">
        <v>6.8309784340805341E-2</v>
      </c>
    </row>
    <row r="75" spans="1:27" x14ac:dyDescent="0.35">
      <c r="A75" s="1">
        <v>43438</v>
      </c>
      <c r="B75">
        <v>176.69000199999999</v>
      </c>
      <c r="C75">
        <v>108.52</v>
      </c>
      <c r="D75">
        <f t="shared" si="12"/>
        <v>-8.1300050000000113</v>
      </c>
      <c r="E75">
        <f t="shared" si="13"/>
        <v>-3.5700000000000074</v>
      </c>
      <c r="F75">
        <f t="shared" si="9"/>
        <v>-4.3988771194019116E-2</v>
      </c>
      <c r="G75">
        <f t="shared" si="10"/>
        <v>-3.1849406726737507E-2</v>
      </c>
      <c r="H75">
        <f t="shared" si="14"/>
        <v>142.60500099999999</v>
      </c>
      <c r="I75">
        <f t="shared" si="11"/>
        <v>-3.9405896480949637E-2</v>
      </c>
      <c r="J75">
        <v>-5.3504222027612441E-3</v>
      </c>
      <c r="K75">
        <f t="shared" si="15"/>
        <v>21.957973784931141</v>
      </c>
      <c r="L75">
        <f t="shared" si="16"/>
        <v>-5.8500025000000164</v>
      </c>
      <c r="M75">
        <v>-0.83499599999998964</v>
      </c>
      <c r="N75">
        <f t="shared" si="17"/>
        <v>0.15229567578404229</v>
      </c>
      <c r="W75" t="s">
        <v>34</v>
      </c>
      <c r="X75">
        <v>-9.9607372082160237E-2</v>
      </c>
      <c r="Z75" t="s">
        <v>34</v>
      </c>
      <c r="AA75">
        <v>-5.4338143595225444E-2</v>
      </c>
    </row>
    <row r="76" spans="1:27" ht="16" thickBot="1" x14ac:dyDescent="0.4">
      <c r="A76" s="1">
        <v>43437</v>
      </c>
      <c r="B76">
        <v>184.820007</v>
      </c>
      <c r="C76">
        <v>112.09</v>
      </c>
      <c r="D76">
        <f t="shared" si="12"/>
        <v>6.2400049999999965</v>
      </c>
      <c r="E76">
        <f t="shared" si="13"/>
        <v>1.2000000000000028</v>
      </c>
      <c r="F76">
        <f t="shared" si="9"/>
        <v>3.4942350375827616E-2</v>
      </c>
      <c r="G76">
        <f t="shared" si="10"/>
        <v>1.0821534854360203E-2</v>
      </c>
      <c r="H76">
        <f t="shared" si="14"/>
        <v>148.4550035</v>
      </c>
      <c r="I76">
        <f t="shared" si="11"/>
        <v>2.5702162395397313E-2</v>
      </c>
      <c r="J76">
        <v>-5.1877606025387876E-3</v>
      </c>
      <c r="K76">
        <f t="shared" si="15"/>
        <v>22.032029597360733</v>
      </c>
      <c r="L76">
        <f t="shared" si="16"/>
        <v>3.7200024999999926</v>
      </c>
      <c r="M76">
        <v>-0.82999849999998787</v>
      </c>
      <c r="N76">
        <f t="shared" si="17"/>
        <v>0.15241276968979847</v>
      </c>
      <c r="W76" s="2" t="s">
        <v>35</v>
      </c>
      <c r="X76" s="2">
        <v>2.3954498225517915E-3</v>
      </c>
      <c r="Z76" s="2" t="s">
        <v>35</v>
      </c>
      <c r="AA76" s="2">
        <v>2.0973588040615601E-3</v>
      </c>
    </row>
    <row r="77" spans="1:27" x14ac:dyDescent="0.35">
      <c r="A77" s="1">
        <v>43434</v>
      </c>
      <c r="B77">
        <v>178.58000200000001</v>
      </c>
      <c r="C77">
        <v>110.89</v>
      </c>
      <c r="D77">
        <f t="shared" si="12"/>
        <v>-0.97000099999999634</v>
      </c>
      <c r="E77">
        <f t="shared" si="13"/>
        <v>0.70000000000000284</v>
      </c>
      <c r="F77">
        <f t="shared" si="9"/>
        <v>-5.4024003552926494E-3</v>
      </c>
      <c r="G77">
        <f t="shared" si="10"/>
        <v>6.3526635810872388E-3</v>
      </c>
      <c r="H77">
        <f t="shared" si="14"/>
        <v>144.73500100000001</v>
      </c>
      <c r="I77">
        <f t="shared" si="11"/>
        <v>-9.3187339409249361E-4</v>
      </c>
      <c r="J77">
        <v>-5.0710336848589967E-3</v>
      </c>
      <c r="K77">
        <f t="shared" si="15"/>
        <v>22.084086624534809</v>
      </c>
      <c r="L77">
        <f t="shared" si="16"/>
        <v>-0.13500049999998964</v>
      </c>
      <c r="M77">
        <v>-0.78499899999999911</v>
      </c>
      <c r="N77">
        <f t="shared" si="17"/>
        <v>0.15344220880317971</v>
      </c>
    </row>
    <row r="78" spans="1:27" x14ac:dyDescent="0.35">
      <c r="A78" s="1">
        <v>43433</v>
      </c>
      <c r="B78">
        <v>179.550003</v>
      </c>
      <c r="C78">
        <v>110.19</v>
      </c>
      <c r="D78">
        <f t="shared" si="12"/>
        <v>-1.3899989999999889</v>
      </c>
      <c r="E78">
        <f t="shared" si="13"/>
        <v>-0.93000000000000682</v>
      </c>
      <c r="F78">
        <f t="shared" si="9"/>
        <v>-7.6820989534419756E-3</v>
      </c>
      <c r="G78">
        <f t="shared" si="10"/>
        <v>-8.3693304535637763E-3</v>
      </c>
      <c r="H78">
        <f t="shared" si="14"/>
        <v>144.8700015</v>
      </c>
      <c r="I78">
        <f t="shared" si="11"/>
        <v>-7.9435697600248444E-3</v>
      </c>
      <c r="J78">
        <v>-5.0359562501078401E-3</v>
      </c>
      <c r="K78">
        <f t="shared" si="15"/>
        <v>22.099551666840018</v>
      </c>
      <c r="L78">
        <f t="shared" si="16"/>
        <v>-1.1599994999999979</v>
      </c>
      <c r="M78">
        <v>-0.70500250000000619</v>
      </c>
      <c r="N78">
        <f t="shared" si="17"/>
        <v>0.15515915538662473</v>
      </c>
    </row>
    <row r="79" spans="1:27" x14ac:dyDescent="0.35">
      <c r="A79" s="1">
        <v>43432</v>
      </c>
      <c r="B79">
        <v>180.94000199999999</v>
      </c>
      <c r="C79">
        <v>111.12</v>
      </c>
      <c r="D79">
        <f t="shared" si="12"/>
        <v>6.6999969999999962</v>
      </c>
      <c r="E79">
        <f t="shared" si="13"/>
        <v>3.980000000000004</v>
      </c>
      <c r="F79">
        <f t="shared" si="9"/>
        <v>3.84526905861831E-2</v>
      </c>
      <c r="G79">
        <f t="shared" si="10"/>
        <v>3.7147657270860591E-2</v>
      </c>
      <c r="H79">
        <f t="shared" si="14"/>
        <v>146.030001</v>
      </c>
      <c r="I79">
        <f t="shared" si="11"/>
        <v>3.7955777987849618E-2</v>
      </c>
      <c r="J79">
        <v>-4.6140416294507209E-3</v>
      </c>
      <c r="K79">
        <f t="shared" si="15"/>
        <v>22.279022003956868</v>
      </c>
      <c r="L79">
        <f t="shared" si="16"/>
        <v>5.3399985000000072</v>
      </c>
      <c r="M79">
        <v>-0.70499750000001882</v>
      </c>
      <c r="N79">
        <f t="shared" si="17"/>
        <v>0.15515925808817899</v>
      </c>
    </row>
    <row r="80" spans="1:27" x14ac:dyDescent="0.35">
      <c r="A80" s="1">
        <v>43431</v>
      </c>
      <c r="B80">
        <v>174.240005</v>
      </c>
      <c r="C80">
        <v>107.14</v>
      </c>
      <c r="D80">
        <f t="shared" si="12"/>
        <v>-0.37998999999999228</v>
      </c>
      <c r="E80">
        <f t="shared" si="13"/>
        <v>0.67000000000000171</v>
      </c>
      <c r="F80">
        <f t="shared" si="9"/>
        <v>-2.1760967293578968E-3</v>
      </c>
      <c r="G80">
        <f t="shared" si="10"/>
        <v>6.2928524466986163E-3</v>
      </c>
      <c r="H80">
        <f t="shared" si="14"/>
        <v>140.69000249999999</v>
      </c>
      <c r="I80">
        <f t="shared" si="11"/>
        <v>1.0317336268051633E-3</v>
      </c>
      <c r="J80">
        <v>-4.5580484235612784E-3</v>
      </c>
      <c r="K80">
        <f t="shared" si="15"/>
        <v>22.301921913942358</v>
      </c>
      <c r="L80">
        <f t="shared" si="16"/>
        <v>0.14500499999999761</v>
      </c>
      <c r="M80">
        <v>-0.70000550000000317</v>
      </c>
      <c r="N80">
        <f t="shared" si="17"/>
        <v>0.15526150409356224</v>
      </c>
    </row>
    <row r="81" spans="1:14" x14ac:dyDescent="0.35">
      <c r="A81" s="1">
        <v>43430</v>
      </c>
      <c r="B81">
        <v>174.61999499999999</v>
      </c>
      <c r="C81">
        <v>106.47</v>
      </c>
      <c r="D81">
        <f t="shared" si="12"/>
        <v>2.330001999999979</v>
      </c>
      <c r="E81">
        <f t="shared" si="13"/>
        <v>3.4000000000000057</v>
      </c>
      <c r="F81">
        <f t="shared" si="9"/>
        <v>1.3523722181589379E-2</v>
      </c>
      <c r="G81">
        <f t="shared" si="10"/>
        <v>3.29872901911323E-2</v>
      </c>
      <c r="H81">
        <f t="shared" si="14"/>
        <v>140.54499749999999</v>
      </c>
      <c r="I81">
        <f t="shared" si="11"/>
        <v>2.0809130395351063E-2</v>
      </c>
      <c r="J81">
        <v>-4.4312943788588806E-3</v>
      </c>
      <c r="K81">
        <f t="shared" si="15"/>
        <v>22.352957062361455</v>
      </c>
      <c r="L81">
        <f t="shared" si="16"/>
        <v>2.8650009999999781</v>
      </c>
      <c r="M81">
        <v>-0.6900049999999851</v>
      </c>
      <c r="N81">
        <f t="shared" si="17"/>
        <v>0.15546457991104659</v>
      </c>
    </row>
    <row r="82" spans="1:14" x14ac:dyDescent="0.35">
      <c r="A82" s="1">
        <v>43427</v>
      </c>
      <c r="B82">
        <v>172.28999300000001</v>
      </c>
      <c r="C82">
        <v>103.07</v>
      </c>
      <c r="D82">
        <f t="shared" si="12"/>
        <v>-4.4900059999999939</v>
      </c>
      <c r="E82">
        <f t="shared" si="13"/>
        <v>-4.0000000000006253E-2</v>
      </c>
      <c r="F82">
        <f t="shared" si="9"/>
        <v>-2.5398834853483588E-2</v>
      </c>
      <c r="G82">
        <f t="shared" si="10"/>
        <v>-3.8793521481918583E-4</v>
      </c>
      <c r="H82">
        <f t="shared" si="14"/>
        <v>137.67999650000002</v>
      </c>
      <c r="I82">
        <f t="shared" si="11"/>
        <v>-1.6184951288666653E-2</v>
      </c>
      <c r="J82">
        <v>-4.4157558485485504E-3</v>
      </c>
      <c r="K82">
        <f t="shared" si="15"/>
        <v>22.359136296709</v>
      </c>
      <c r="L82">
        <f t="shared" si="16"/>
        <v>-2.2650029999999788</v>
      </c>
      <c r="M82">
        <v>-0.65500700000001189</v>
      </c>
      <c r="N82">
        <f t="shared" si="17"/>
        <v>0.15615671534476086</v>
      </c>
    </row>
    <row r="83" spans="1:14" x14ac:dyDescent="0.35">
      <c r="A83" s="1">
        <v>43425</v>
      </c>
      <c r="B83">
        <v>176.779999</v>
      </c>
      <c r="C83">
        <v>103.11</v>
      </c>
      <c r="D83">
        <f t="shared" si="12"/>
        <v>-0.19999699999999621</v>
      </c>
      <c r="E83">
        <f t="shared" si="13"/>
        <v>1.4000000000000057</v>
      </c>
      <c r="F83">
        <f t="shared" si="9"/>
        <v>-1.1300542689581495E-3</v>
      </c>
      <c r="G83">
        <f t="shared" si="10"/>
        <v>1.3764624913971152E-2</v>
      </c>
      <c r="H83">
        <f t="shared" si="14"/>
        <v>139.94499949999999</v>
      </c>
      <c r="I83">
        <f t="shared" si="11"/>
        <v>4.3058703836645106E-3</v>
      </c>
      <c r="J83">
        <v>-4.1635540177468707E-3</v>
      </c>
      <c r="K83">
        <f t="shared" si="15"/>
        <v>22.457058694308781</v>
      </c>
      <c r="L83">
        <f t="shared" si="16"/>
        <v>0.60000149999999053</v>
      </c>
      <c r="M83">
        <v>-0.65000050000000442</v>
      </c>
      <c r="N83">
        <f t="shared" si="17"/>
        <v>0.15625335033728102</v>
      </c>
    </row>
    <row r="84" spans="1:14" x14ac:dyDescent="0.35">
      <c r="A84" s="1">
        <v>43424</v>
      </c>
      <c r="B84">
        <v>176.979996</v>
      </c>
      <c r="C84">
        <v>101.71</v>
      </c>
      <c r="D84">
        <f t="shared" si="12"/>
        <v>-8.8800050000000113</v>
      </c>
      <c r="E84">
        <f t="shared" si="13"/>
        <v>-2.9100000000000108</v>
      </c>
      <c r="F84">
        <f t="shared" si="9"/>
        <v>-4.7777923986990677E-2</v>
      </c>
      <c r="G84">
        <f t="shared" si="10"/>
        <v>-2.7814949340470376E-2</v>
      </c>
      <c r="H84">
        <f t="shared" si="14"/>
        <v>139.344998</v>
      </c>
      <c r="I84">
        <f t="shared" si="11"/>
        <v>-4.0588009361787379E-2</v>
      </c>
      <c r="J84">
        <v>-4.064201196136305E-3</v>
      </c>
      <c r="K84">
        <f t="shared" si="15"/>
        <v>22.494399617985984</v>
      </c>
      <c r="L84">
        <f t="shared" si="16"/>
        <v>-5.8950025000000039</v>
      </c>
      <c r="M84">
        <v>-0.63500450000000797</v>
      </c>
      <c r="N84">
        <f t="shared" si="17"/>
        <v>0.15653921763698081</v>
      </c>
    </row>
    <row r="85" spans="1:14" x14ac:dyDescent="0.35">
      <c r="A85" s="1">
        <v>43423</v>
      </c>
      <c r="B85">
        <v>185.86000100000001</v>
      </c>
      <c r="C85">
        <v>104.62</v>
      </c>
      <c r="D85">
        <f t="shared" si="12"/>
        <v>-7.6699979999999925</v>
      </c>
      <c r="E85">
        <f t="shared" si="13"/>
        <v>-3.6700000000000017</v>
      </c>
      <c r="F85">
        <f t="shared" si="9"/>
        <v>-3.9632088253149803E-2</v>
      </c>
      <c r="G85">
        <f t="shared" si="10"/>
        <v>-3.3890479268630543E-2</v>
      </c>
      <c r="H85">
        <f t="shared" si="14"/>
        <v>145.24000050000001</v>
      </c>
      <c r="I85">
        <f t="shared" si="11"/>
        <v>-3.7572056316917492E-2</v>
      </c>
      <c r="J85">
        <v>-4.0155935611555817E-3</v>
      </c>
      <c r="K85">
        <f t="shared" si="15"/>
        <v>22.512412305540526</v>
      </c>
      <c r="L85">
        <f t="shared" si="16"/>
        <v>-5.66999899999999</v>
      </c>
      <c r="M85">
        <v>-0.6249960000000101</v>
      </c>
      <c r="N85">
        <f t="shared" si="17"/>
        <v>0.15672700682153703</v>
      </c>
    </row>
    <row r="86" spans="1:14" x14ac:dyDescent="0.35">
      <c r="A86" s="1">
        <v>43420</v>
      </c>
      <c r="B86">
        <v>193.529999</v>
      </c>
      <c r="C86">
        <v>108.29</v>
      </c>
      <c r="D86">
        <f t="shared" si="12"/>
        <v>2.1199950000000172</v>
      </c>
      <c r="E86">
        <f t="shared" si="13"/>
        <v>1.0100000000000051</v>
      </c>
      <c r="F86">
        <f t="shared" si="9"/>
        <v>1.1075675020622315E-2</v>
      </c>
      <c r="G86">
        <f t="shared" si="10"/>
        <v>9.4146159582401672E-3</v>
      </c>
      <c r="H86">
        <f t="shared" si="14"/>
        <v>150.9099995</v>
      </c>
      <c r="I86">
        <f t="shared" si="11"/>
        <v>1.0479075155123063E-2</v>
      </c>
      <c r="J86">
        <v>-3.8146468262846575E-3</v>
      </c>
      <c r="K86">
        <f t="shared" si="15"/>
        <v>22.585081390504001</v>
      </c>
      <c r="L86">
        <f t="shared" si="16"/>
        <v>1.564997500000004</v>
      </c>
      <c r="M86">
        <v>-0.60500300000001062</v>
      </c>
      <c r="N86">
        <f t="shared" si="17"/>
        <v>0.15709489868895002</v>
      </c>
    </row>
    <row r="87" spans="1:14" x14ac:dyDescent="0.35">
      <c r="A87" s="1">
        <v>43419</v>
      </c>
      <c r="B87">
        <v>191.41000399999999</v>
      </c>
      <c r="C87">
        <v>107.28</v>
      </c>
      <c r="D87">
        <f t="shared" si="12"/>
        <v>4.6100009999999827</v>
      </c>
      <c r="E87">
        <f t="shared" si="13"/>
        <v>2.3100000000000023</v>
      </c>
      <c r="F87">
        <f t="shared" si="9"/>
        <v>2.4678805813509449E-2</v>
      </c>
      <c r="G87">
        <f t="shared" si="10"/>
        <v>2.2006287510717371E-2</v>
      </c>
      <c r="H87">
        <f t="shared" si="14"/>
        <v>149.34500199999999</v>
      </c>
      <c r="I87">
        <f t="shared" si="11"/>
        <v>2.3717314764533946E-2</v>
      </c>
      <c r="J87">
        <v>-3.7520396893659263E-3</v>
      </c>
      <c r="K87">
        <f t="shared" si="15"/>
        <v>22.607128025723963</v>
      </c>
      <c r="L87">
        <f t="shared" si="16"/>
        <v>3.4600005000000067</v>
      </c>
      <c r="M87">
        <v>-0.56499400000001287</v>
      </c>
      <c r="N87">
        <f t="shared" si="17"/>
        <v>0.15780189452908094</v>
      </c>
    </row>
    <row r="88" spans="1:14" x14ac:dyDescent="0.35">
      <c r="A88" s="1">
        <v>43418</v>
      </c>
      <c r="B88">
        <v>186.800003</v>
      </c>
      <c r="C88">
        <v>104.97</v>
      </c>
      <c r="D88">
        <f t="shared" si="12"/>
        <v>-5.4299929999999961</v>
      </c>
      <c r="E88">
        <f t="shared" si="13"/>
        <v>-1.9699999999999989</v>
      </c>
      <c r="F88">
        <f t="shared" si="9"/>
        <v>-2.8247376127500914E-2</v>
      </c>
      <c r="G88">
        <f t="shared" si="10"/>
        <v>-1.8421544791471844E-2</v>
      </c>
      <c r="H88">
        <f t="shared" si="14"/>
        <v>145.88500149999999</v>
      </c>
      <c r="I88">
        <f t="shared" si="11"/>
        <v>-2.4735077377211302E-2</v>
      </c>
      <c r="J88">
        <v>-3.5896284687417317E-3</v>
      </c>
      <c r="K88">
        <f t="shared" si="15"/>
        <v>22.662994623075328</v>
      </c>
      <c r="L88">
        <f t="shared" si="16"/>
        <v>-3.6999964999999975</v>
      </c>
      <c r="M88">
        <v>-0.52500050000000442</v>
      </c>
      <c r="N88">
        <f t="shared" si="17"/>
        <v>0.15846922377818401</v>
      </c>
    </row>
    <row r="89" spans="1:14" x14ac:dyDescent="0.35">
      <c r="A89" s="1">
        <v>43417</v>
      </c>
      <c r="B89">
        <v>192.229996</v>
      </c>
      <c r="C89">
        <v>106.94</v>
      </c>
      <c r="D89">
        <f t="shared" si="12"/>
        <v>-1.9400019999999927</v>
      </c>
      <c r="E89">
        <f t="shared" si="13"/>
        <v>6.9999999999993179E-2</v>
      </c>
      <c r="F89">
        <f t="shared" si="9"/>
        <v>-9.9912551886620141E-3</v>
      </c>
      <c r="G89">
        <f t="shared" si="10"/>
        <v>6.5500140357437238E-4</v>
      </c>
      <c r="H89">
        <f t="shared" si="14"/>
        <v>149.58499799999998</v>
      </c>
      <c r="I89">
        <f t="shared" si="11"/>
        <v>-6.2118057813699548E-3</v>
      </c>
      <c r="J89">
        <v>-3.5795895774001214E-3</v>
      </c>
      <c r="K89">
        <f t="shared" si="15"/>
        <v>22.666384807414119</v>
      </c>
      <c r="L89">
        <f t="shared" si="16"/>
        <v>-0.93500099999999975</v>
      </c>
      <c r="M89">
        <v>-0.51500400000000468</v>
      </c>
      <c r="N89">
        <f t="shared" si="17"/>
        <v>0.15862981001651122</v>
      </c>
    </row>
    <row r="90" spans="1:14" x14ac:dyDescent="0.35">
      <c r="A90" s="1">
        <v>43416</v>
      </c>
      <c r="B90">
        <v>194.16999799999999</v>
      </c>
      <c r="C90">
        <v>106.87</v>
      </c>
      <c r="D90">
        <f t="shared" si="12"/>
        <v>-10.300003000000004</v>
      </c>
      <c r="E90">
        <f t="shared" si="13"/>
        <v>-2.6999999999999886</v>
      </c>
      <c r="F90">
        <f t="shared" si="9"/>
        <v>-5.0374152441071317E-2</v>
      </c>
      <c r="G90">
        <f t="shared" si="10"/>
        <v>-2.4641781509537181E-2</v>
      </c>
      <c r="H90">
        <f t="shared" si="14"/>
        <v>150.51999899999998</v>
      </c>
      <c r="I90">
        <f t="shared" si="11"/>
        <v>-4.1396009930594779E-2</v>
      </c>
      <c r="J90">
        <v>-3.4314397498809005E-3</v>
      </c>
      <c r="K90">
        <f t="shared" si="15"/>
        <v>22.715558400579457</v>
      </c>
      <c r="L90">
        <f t="shared" si="16"/>
        <v>-6.5000014999999962</v>
      </c>
      <c r="M90">
        <v>-0.50500500000001125</v>
      </c>
      <c r="N90">
        <f t="shared" si="17"/>
        <v>0.1587879339194084</v>
      </c>
    </row>
    <row r="91" spans="1:14" x14ac:dyDescent="0.35">
      <c r="A91" s="1">
        <v>43413</v>
      </c>
      <c r="B91">
        <v>204.470001</v>
      </c>
      <c r="C91">
        <v>109.57</v>
      </c>
      <c r="D91">
        <f t="shared" si="12"/>
        <v>-4.0200040000000001</v>
      </c>
      <c r="E91">
        <f t="shared" si="13"/>
        <v>-2.1800000000000068</v>
      </c>
      <c r="F91">
        <f t="shared" si="9"/>
        <v>-1.9281519034929279E-2</v>
      </c>
      <c r="G91">
        <f t="shared" si="10"/>
        <v>-1.9507829977628698E-2</v>
      </c>
      <c r="H91">
        <f t="shared" si="14"/>
        <v>157.02000049999998</v>
      </c>
      <c r="I91">
        <f t="shared" si="11"/>
        <v>-1.9360491828620961E-2</v>
      </c>
      <c r="J91">
        <v>-3.342251865551303E-3</v>
      </c>
      <c r="K91">
        <f t="shared" si="15"/>
        <v>22.744384164505338</v>
      </c>
      <c r="L91">
        <f t="shared" si="16"/>
        <v>-3.1000020000000177</v>
      </c>
      <c r="M91">
        <v>-0.4799975000000245</v>
      </c>
      <c r="N91">
        <f t="shared" si="17"/>
        <v>0.15917239353710891</v>
      </c>
    </row>
    <row r="92" spans="1:14" x14ac:dyDescent="0.35">
      <c r="A92" s="1">
        <v>43412</v>
      </c>
      <c r="B92">
        <v>208.490005</v>
      </c>
      <c r="C92">
        <v>111.75</v>
      </c>
      <c r="D92">
        <f t="shared" si="12"/>
        <v>-1.4599919999999997</v>
      </c>
      <c r="E92">
        <f t="shared" si="13"/>
        <v>-0.20999999999999375</v>
      </c>
      <c r="F92">
        <f t="shared" si="9"/>
        <v>-6.9539986704548499E-3</v>
      </c>
      <c r="G92">
        <f t="shared" si="10"/>
        <v>-1.8756698821006945E-3</v>
      </c>
      <c r="H92">
        <f t="shared" si="14"/>
        <v>160.1200025</v>
      </c>
      <c r="I92">
        <f t="shared" si="11"/>
        <v>-5.1877606025387876E-3</v>
      </c>
      <c r="J92">
        <v>-3.1675360347247971E-3</v>
      </c>
      <c r="K92">
        <f t="shared" si="15"/>
        <v>22.799149300614541</v>
      </c>
      <c r="L92">
        <f t="shared" si="16"/>
        <v>-0.83499599999998964</v>
      </c>
      <c r="M92">
        <v>-0.46999900000000139</v>
      </c>
      <c r="N92">
        <f t="shared" si="17"/>
        <v>0.1593216869812657</v>
      </c>
    </row>
    <row r="93" spans="1:14" x14ac:dyDescent="0.35">
      <c r="A93" s="1">
        <v>43411</v>
      </c>
      <c r="B93">
        <v>209.949997</v>
      </c>
      <c r="C93">
        <v>111.96</v>
      </c>
      <c r="D93">
        <f t="shared" si="12"/>
        <v>6.1799929999999961</v>
      </c>
      <c r="E93">
        <f t="shared" si="13"/>
        <v>4.2399999999999949</v>
      </c>
      <c r="F93">
        <f t="shared" si="9"/>
        <v>3.0328276383603525E-2</v>
      </c>
      <c r="G93">
        <f t="shared" si="10"/>
        <v>3.936130709246189E-2</v>
      </c>
      <c r="H93">
        <f t="shared" si="14"/>
        <v>160.95499849999999</v>
      </c>
      <c r="I93">
        <f t="shared" si="11"/>
        <v>3.3452094340722334E-2</v>
      </c>
      <c r="J93">
        <v>-3.0544131813317783E-3</v>
      </c>
      <c r="K93">
        <f t="shared" si="15"/>
        <v>22.833398474850025</v>
      </c>
      <c r="L93">
        <f t="shared" si="16"/>
        <v>5.2099964999999884</v>
      </c>
      <c r="M93">
        <v>-0.44000349999998889</v>
      </c>
      <c r="N93">
        <f t="shared" si="17"/>
        <v>0.15975431786980282</v>
      </c>
    </row>
    <row r="94" spans="1:14" x14ac:dyDescent="0.35">
      <c r="A94" s="1">
        <v>43410</v>
      </c>
      <c r="B94">
        <v>203.770004</v>
      </c>
      <c r="C94">
        <v>107.72</v>
      </c>
      <c r="D94">
        <f t="shared" si="12"/>
        <v>2.1800079999999866</v>
      </c>
      <c r="E94">
        <f t="shared" si="13"/>
        <v>0.20999999999999375</v>
      </c>
      <c r="F94">
        <f t="shared" si="9"/>
        <v>1.0814068372718191E-2</v>
      </c>
      <c r="G94">
        <f t="shared" si="10"/>
        <v>1.9533066691469979E-3</v>
      </c>
      <c r="H94">
        <f t="shared" si="14"/>
        <v>155.745002</v>
      </c>
      <c r="I94">
        <f t="shared" si="11"/>
        <v>7.7321515073716339E-3</v>
      </c>
      <c r="J94">
        <v>-2.8439988582473446E-3</v>
      </c>
      <c r="K94">
        <f t="shared" si="15"/>
        <v>22.894557651190638</v>
      </c>
      <c r="L94">
        <f t="shared" si="16"/>
        <v>1.1950039999999831</v>
      </c>
      <c r="M94">
        <v>-0.39500299999997424</v>
      </c>
      <c r="N94">
        <f t="shared" si="17"/>
        <v>0.16036013209193248</v>
      </c>
    </row>
    <row r="95" spans="1:14" x14ac:dyDescent="0.35">
      <c r="A95" s="1">
        <v>43409</v>
      </c>
      <c r="B95">
        <v>201.58999600000001</v>
      </c>
      <c r="C95">
        <v>107.51</v>
      </c>
      <c r="D95">
        <f t="shared" si="12"/>
        <v>-5.8899999999999864</v>
      </c>
      <c r="E95">
        <f t="shared" si="13"/>
        <v>1.3500000000000085</v>
      </c>
      <c r="F95">
        <f t="shared" si="9"/>
        <v>-2.8388278935575006E-2</v>
      </c>
      <c r="G95">
        <f t="shared" si="10"/>
        <v>1.271665410700837E-2</v>
      </c>
      <c r="H95">
        <f t="shared" si="14"/>
        <v>154.54999800000002</v>
      </c>
      <c r="I95">
        <f t="shared" si="11"/>
        <v>-1.4475194675107583E-2</v>
      </c>
      <c r="J95">
        <v>-2.79791628317931E-3</v>
      </c>
      <c r="K95">
        <f t="shared" si="15"/>
        <v>22.907507819646089</v>
      </c>
      <c r="L95">
        <f t="shared" si="16"/>
        <v>-2.2699999999999818</v>
      </c>
      <c r="M95">
        <v>-0.37999899999999798</v>
      </c>
      <c r="N95">
        <f t="shared" si="17"/>
        <v>0.1605504966511884</v>
      </c>
    </row>
    <row r="96" spans="1:14" x14ac:dyDescent="0.35">
      <c r="A96" s="1">
        <v>43406</v>
      </c>
      <c r="B96">
        <v>207.479996</v>
      </c>
      <c r="C96">
        <v>106.16</v>
      </c>
      <c r="D96">
        <f t="shared" si="12"/>
        <v>-14.740004999999996</v>
      </c>
      <c r="E96">
        <f t="shared" si="13"/>
        <v>0.23999999999999488</v>
      </c>
      <c r="F96">
        <f t="shared" si="9"/>
        <v>-6.6330685508366988E-2</v>
      </c>
      <c r="G96">
        <f t="shared" si="10"/>
        <v>2.265861027190284E-3</v>
      </c>
      <c r="H96">
        <f t="shared" si="14"/>
        <v>156.819998</v>
      </c>
      <c r="I96">
        <f t="shared" si="11"/>
        <v>-4.4188471249501787E-2</v>
      </c>
      <c r="J96">
        <v>-2.7590953894009907E-3</v>
      </c>
      <c r="K96">
        <f t="shared" si="15"/>
        <v>22.91829296178766</v>
      </c>
      <c r="L96">
        <f t="shared" si="16"/>
        <v>-7.2500024999999937</v>
      </c>
      <c r="M96">
        <v>-0.37000249999999824</v>
      </c>
      <c r="N96">
        <f t="shared" si="17"/>
        <v>0.16067408236329284</v>
      </c>
    </row>
    <row r="97" spans="1:14" x14ac:dyDescent="0.35">
      <c r="A97" s="1">
        <v>43405</v>
      </c>
      <c r="B97">
        <v>222.220001</v>
      </c>
      <c r="C97">
        <v>105.92</v>
      </c>
      <c r="D97">
        <f t="shared" si="12"/>
        <v>3.3599999999999852</v>
      </c>
      <c r="E97">
        <f t="shared" si="13"/>
        <v>-0.89000000000000057</v>
      </c>
      <c r="F97">
        <f t="shared" si="9"/>
        <v>1.5352279926198049E-2</v>
      </c>
      <c r="G97">
        <f t="shared" si="10"/>
        <v>-8.3325531317292433E-3</v>
      </c>
      <c r="H97">
        <f t="shared" si="14"/>
        <v>164.07000049999999</v>
      </c>
      <c r="I97">
        <f t="shared" si="11"/>
        <v>7.5843645175042397E-3</v>
      </c>
      <c r="J97">
        <v>-2.5833653342642571E-3</v>
      </c>
      <c r="K97">
        <f t="shared" si="15"/>
        <v>22.965686999572888</v>
      </c>
      <c r="L97">
        <f t="shared" si="16"/>
        <v>1.2349999999999852</v>
      </c>
      <c r="M97">
        <v>-0.35499899999999229</v>
      </c>
      <c r="N97">
        <f t="shared" si="17"/>
        <v>0.16085468234205397</v>
      </c>
    </row>
    <row r="98" spans="1:14" x14ac:dyDescent="0.35">
      <c r="A98" s="1">
        <v>43404</v>
      </c>
      <c r="B98">
        <v>218.86000100000001</v>
      </c>
      <c r="C98">
        <v>106.81</v>
      </c>
      <c r="D98">
        <f t="shared" si="12"/>
        <v>5.5599980000000073</v>
      </c>
      <c r="E98">
        <f t="shared" si="13"/>
        <v>3.0799999999999983</v>
      </c>
      <c r="F98">
        <f t="shared" si="9"/>
        <v>2.6066563158932573E-2</v>
      </c>
      <c r="G98">
        <f t="shared" si="10"/>
        <v>2.9692470837751839E-2</v>
      </c>
      <c r="H98">
        <f t="shared" si="14"/>
        <v>162.83500050000001</v>
      </c>
      <c r="I98">
        <f t="shared" si="11"/>
        <v>2.725293479557514E-2</v>
      </c>
      <c r="J98">
        <v>-1.9983907373280992E-3</v>
      </c>
      <c r="K98">
        <f t="shared" si="15"/>
        <v>23.106455181379278</v>
      </c>
      <c r="L98">
        <f t="shared" si="16"/>
        <v>4.3199989999999957</v>
      </c>
      <c r="M98">
        <v>-0.28500050000002375</v>
      </c>
      <c r="N98">
        <f t="shared" si="17"/>
        <v>0.16161920203725175</v>
      </c>
    </row>
    <row r="99" spans="1:14" x14ac:dyDescent="0.35">
      <c r="A99" s="1">
        <v>43403</v>
      </c>
      <c r="B99">
        <v>213.300003</v>
      </c>
      <c r="C99">
        <v>103.73</v>
      </c>
      <c r="D99">
        <f t="shared" si="12"/>
        <v>1.0599980000000073</v>
      </c>
      <c r="E99">
        <f t="shared" si="13"/>
        <v>-0.11999999999999034</v>
      </c>
      <c r="F99">
        <f t="shared" si="9"/>
        <v>4.9943364824176634E-3</v>
      </c>
      <c r="G99">
        <f t="shared" si="10"/>
        <v>-1.1555127587866186E-3</v>
      </c>
      <c r="H99">
        <f t="shared" si="14"/>
        <v>158.51500150000001</v>
      </c>
      <c r="I99">
        <f t="shared" si="11"/>
        <v>2.9738301911824221E-3</v>
      </c>
      <c r="J99">
        <v>-1.9511079299312825E-3</v>
      </c>
      <c r="K99">
        <f t="shared" si="15"/>
        <v>23.116681354823463</v>
      </c>
      <c r="L99">
        <f t="shared" si="16"/>
        <v>0.46999900000000139</v>
      </c>
      <c r="M99">
        <v>-0.2800034999999923</v>
      </c>
      <c r="N99">
        <f t="shared" si="17"/>
        <v>0.16166883132750814</v>
      </c>
    </row>
    <row r="100" spans="1:14" x14ac:dyDescent="0.35">
      <c r="A100" s="1">
        <v>43402</v>
      </c>
      <c r="B100">
        <v>212.240005</v>
      </c>
      <c r="C100">
        <v>103.85</v>
      </c>
      <c r="D100">
        <f t="shared" si="12"/>
        <v>-4.0599980000000073</v>
      </c>
      <c r="E100">
        <f t="shared" si="13"/>
        <v>-3.1099999999999994</v>
      </c>
      <c r="F100">
        <f t="shared" si="9"/>
        <v>-1.8770217030463967E-2</v>
      </c>
      <c r="G100">
        <f t="shared" si="10"/>
        <v>-2.907629020194465E-2</v>
      </c>
      <c r="H100">
        <f t="shared" si="14"/>
        <v>158.04500250000001</v>
      </c>
      <c r="I100">
        <f t="shared" si="11"/>
        <v>-2.218028191999975E-2</v>
      </c>
      <c r="J100">
        <v>-1.7657484591278739E-3</v>
      </c>
      <c r="K100">
        <f t="shared" si="15"/>
        <v>23.155095180431786</v>
      </c>
      <c r="L100">
        <f t="shared" si="16"/>
        <v>-3.5849989999999821</v>
      </c>
      <c r="M100">
        <v>-0.25000349999999116</v>
      </c>
      <c r="N100">
        <f t="shared" si="17"/>
        <v>0.16195283081284981</v>
      </c>
    </row>
    <row r="101" spans="1:14" x14ac:dyDescent="0.35">
      <c r="A101" s="1">
        <v>43399</v>
      </c>
      <c r="B101">
        <v>216.300003</v>
      </c>
      <c r="C101">
        <v>106.96</v>
      </c>
      <c r="D101">
        <f t="shared" si="12"/>
        <v>-3.5</v>
      </c>
      <c r="E101">
        <f t="shared" si="13"/>
        <v>-1.3400000000000034</v>
      </c>
      <c r="F101">
        <f t="shared" si="9"/>
        <v>-1.5923566661643768E-2</v>
      </c>
      <c r="G101">
        <f t="shared" si="10"/>
        <v>-1.2373037857802433E-2</v>
      </c>
      <c r="H101">
        <f t="shared" si="14"/>
        <v>161.63000149999999</v>
      </c>
      <c r="I101">
        <f t="shared" si="11"/>
        <v>-1.4751599987032099E-2</v>
      </c>
      <c r="J101">
        <v>-1.5520273274515137E-3</v>
      </c>
      <c r="K101">
        <f t="shared" si="15"/>
        <v>23.196060167327701</v>
      </c>
      <c r="L101">
        <f t="shared" si="16"/>
        <v>-2.4200000000000159</v>
      </c>
      <c r="M101">
        <v>-0.20499949999998535</v>
      </c>
      <c r="N101">
        <f t="shared" si="17"/>
        <v>0.16233379500719405</v>
      </c>
    </row>
    <row r="102" spans="1:14" x14ac:dyDescent="0.35">
      <c r="A102" s="1">
        <v>43398</v>
      </c>
      <c r="B102">
        <v>219.800003</v>
      </c>
      <c r="C102">
        <v>108.3</v>
      </c>
      <c r="D102">
        <f t="shared" si="12"/>
        <v>4.7100069999999903</v>
      </c>
      <c r="E102">
        <f t="shared" si="13"/>
        <v>5.980000000000004</v>
      </c>
      <c r="F102">
        <f t="shared" si="9"/>
        <v>2.1897843170725569E-2</v>
      </c>
      <c r="G102">
        <f t="shared" si="10"/>
        <v>5.8444096950742812E-2</v>
      </c>
      <c r="H102">
        <f t="shared" si="14"/>
        <v>164.05000150000001</v>
      </c>
      <c r="I102">
        <f t="shared" si="11"/>
        <v>3.3678860573754701E-2</v>
      </c>
      <c r="J102">
        <v>-1.4429979234856253E-3</v>
      </c>
      <c r="K102">
        <f t="shared" si="15"/>
        <v>23.215580039027351</v>
      </c>
      <c r="L102">
        <f t="shared" si="16"/>
        <v>5.3450035000000184</v>
      </c>
      <c r="M102">
        <v>-0.200002000000012</v>
      </c>
      <c r="N102">
        <f t="shared" si="17"/>
        <v>0.16237274834201965</v>
      </c>
    </row>
    <row r="103" spans="1:14" x14ac:dyDescent="0.35">
      <c r="A103" s="1">
        <v>43397</v>
      </c>
      <c r="B103">
        <v>215.08999600000001</v>
      </c>
      <c r="C103">
        <v>102.32</v>
      </c>
      <c r="D103">
        <f t="shared" si="12"/>
        <v>-7.6399999999999864</v>
      </c>
      <c r="E103">
        <f t="shared" si="13"/>
        <v>-5.7800000000000011</v>
      </c>
      <c r="F103">
        <f t="shared" si="9"/>
        <v>-3.4301621412501558E-2</v>
      </c>
      <c r="G103">
        <f t="shared" si="10"/>
        <v>-5.3469010175763193E-2</v>
      </c>
      <c r="H103">
        <f t="shared" si="14"/>
        <v>158.70499799999999</v>
      </c>
      <c r="I103">
        <f t="shared" si="11"/>
        <v>-4.0564640940236922E-2</v>
      </c>
      <c r="J103">
        <v>-1.3153590168859793E-3</v>
      </c>
      <c r="K103">
        <f t="shared" si="15"/>
        <v>23.237244196362141</v>
      </c>
      <c r="L103">
        <f t="shared" si="16"/>
        <v>-6.710000000000008</v>
      </c>
      <c r="M103">
        <v>-0.16999700000002349</v>
      </c>
      <c r="N103">
        <f t="shared" si="17"/>
        <v>0.16259248424130845</v>
      </c>
    </row>
    <row r="104" spans="1:14" x14ac:dyDescent="0.35">
      <c r="A104" s="1">
        <v>43396</v>
      </c>
      <c r="B104">
        <v>222.729996</v>
      </c>
      <c r="C104">
        <v>108.1</v>
      </c>
      <c r="D104">
        <f t="shared" si="12"/>
        <v>2.0800020000000075</v>
      </c>
      <c r="E104">
        <f t="shared" si="13"/>
        <v>-1.5300000000000011</v>
      </c>
      <c r="F104">
        <f t="shared" si="9"/>
        <v>9.4267031795160963E-3</v>
      </c>
      <c r="G104">
        <f t="shared" si="10"/>
        <v>-1.3956033932317808E-2</v>
      </c>
      <c r="H104">
        <f t="shared" si="14"/>
        <v>165.414998</v>
      </c>
      <c r="I104">
        <f t="shared" si="11"/>
        <v>1.6652598098327637E-3</v>
      </c>
      <c r="J104">
        <v>-1.0412517635022258E-3</v>
      </c>
      <c r="K104">
        <f t="shared" si="15"/>
        <v>23.279423694862796</v>
      </c>
      <c r="L104">
        <f t="shared" si="16"/>
        <v>0.27500100000000316</v>
      </c>
      <c r="M104">
        <v>-0.13500350000001049</v>
      </c>
      <c r="N104">
        <f t="shared" si="17"/>
        <v>0.16281803467622777</v>
      </c>
    </row>
    <row r="105" spans="1:14" x14ac:dyDescent="0.35">
      <c r="A105" s="1">
        <v>43395</v>
      </c>
      <c r="B105">
        <v>220.64999399999999</v>
      </c>
      <c r="C105">
        <v>109.63</v>
      </c>
      <c r="D105">
        <f t="shared" si="12"/>
        <v>1.3399959999999851</v>
      </c>
      <c r="E105">
        <f t="shared" si="13"/>
        <v>0.96999999999999886</v>
      </c>
      <c r="F105">
        <f t="shared" si="9"/>
        <v>6.1100543168122459E-3</v>
      </c>
      <c r="G105">
        <f t="shared" si="10"/>
        <v>8.9269280323946154E-3</v>
      </c>
      <c r="H105">
        <f t="shared" si="14"/>
        <v>165.13999699999999</v>
      </c>
      <c r="I105">
        <f t="shared" si="11"/>
        <v>7.0433149802926649E-3</v>
      </c>
      <c r="J105">
        <v>-9.3187339409249361E-4</v>
      </c>
      <c r="K105">
        <f t="shared" si="15"/>
        <v>23.294594220346994</v>
      </c>
      <c r="L105">
        <f t="shared" si="16"/>
        <v>1.1549979999999778</v>
      </c>
      <c r="M105">
        <v>-0.13500049999998964</v>
      </c>
      <c r="N105">
        <f t="shared" si="17"/>
        <v>0.16281805259101848</v>
      </c>
    </row>
    <row r="106" spans="1:14" x14ac:dyDescent="0.35">
      <c r="A106" s="1">
        <v>43392</v>
      </c>
      <c r="B106">
        <v>219.30999800000001</v>
      </c>
      <c r="C106">
        <v>108.66</v>
      </c>
      <c r="D106">
        <f t="shared" si="12"/>
        <v>3.2899940000000072</v>
      </c>
      <c r="E106">
        <f t="shared" si="13"/>
        <v>0.15999999999999659</v>
      </c>
      <c r="F106">
        <f t="shared" si="9"/>
        <v>1.5230043232477708E-2</v>
      </c>
      <c r="G106">
        <f t="shared" si="10"/>
        <v>1.4746543778801529E-3</v>
      </c>
      <c r="H106">
        <f t="shared" si="14"/>
        <v>163.98499900000002</v>
      </c>
      <c r="I106">
        <f t="shared" si="11"/>
        <v>1.0631067291617748E-2</v>
      </c>
      <c r="J106">
        <v>-7.9940047162961895E-4</v>
      </c>
      <c r="K106">
        <f t="shared" si="15"/>
        <v>23.311695508269075</v>
      </c>
      <c r="L106">
        <f t="shared" si="16"/>
        <v>1.7249970000000303</v>
      </c>
      <c r="M106">
        <v>-0.100001000000006</v>
      </c>
      <c r="N106">
        <f t="shared" si="17"/>
        <v>0.1630104235766226</v>
      </c>
    </row>
    <row r="107" spans="1:14" x14ac:dyDescent="0.35">
      <c r="A107" s="1">
        <v>43391</v>
      </c>
      <c r="B107">
        <v>216.020004</v>
      </c>
      <c r="C107">
        <v>108.5</v>
      </c>
      <c r="D107">
        <f t="shared" si="12"/>
        <v>-5.1699979999999925</v>
      </c>
      <c r="E107">
        <f t="shared" si="13"/>
        <v>-2.2099999999999937</v>
      </c>
      <c r="F107">
        <f t="shared" si="9"/>
        <v>-2.3373560980391839E-2</v>
      </c>
      <c r="G107">
        <f t="shared" si="10"/>
        <v>-1.9962063047601786E-2</v>
      </c>
      <c r="H107">
        <f t="shared" si="14"/>
        <v>162.26000199999999</v>
      </c>
      <c r="I107">
        <f t="shared" si="11"/>
        <v>-2.2235606976585678E-2</v>
      </c>
      <c r="J107">
        <v>-6.9879261354765382E-4</v>
      </c>
      <c r="K107">
        <f t="shared" si="15"/>
        <v>23.323750175180432</v>
      </c>
      <c r="L107">
        <f t="shared" si="16"/>
        <v>-3.6899990000000003</v>
      </c>
      <c r="M107">
        <v>-8.9997500000009722E-2</v>
      </c>
      <c r="N107">
        <f t="shared" si="17"/>
        <v>0.16305928564360286</v>
      </c>
    </row>
    <row r="108" spans="1:14" x14ac:dyDescent="0.35">
      <c r="A108" s="1">
        <v>43390</v>
      </c>
      <c r="B108">
        <v>221.19000199999999</v>
      </c>
      <c r="C108">
        <v>110.71</v>
      </c>
      <c r="D108">
        <f t="shared" si="12"/>
        <v>-0.95999199999999973</v>
      </c>
      <c r="E108">
        <f t="shared" si="13"/>
        <v>-0.29000000000000625</v>
      </c>
      <c r="F108">
        <f t="shared" si="9"/>
        <v>-4.321368561459424E-3</v>
      </c>
      <c r="G108">
        <f t="shared" si="10"/>
        <v>-2.6126126126126688E-3</v>
      </c>
      <c r="H108">
        <f t="shared" si="14"/>
        <v>165.95000099999999</v>
      </c>
      <c r="I108">
        <f t="shared" si="11"/>
        <v>-3.7520396893659263E-3</v>
      </c>
      <c r="J108">
        <v>-4.9860386430424083E-4</v>
      </c>
      <c r="K108">
        <f t="shared" si="15"/>
        <v>23.345335134295528</v>
      </c>
      <c r="L108">
        <f t="shared" si="16"/>
        <v>-0.6249960000000101</v>
      </c>
      <c r="M108">
        <v>-6.4999000000000251E-2</v>
      </c>
      <c r="N108">
        <f t="shared" si="17"/>
        <v>0.16316946818945044</v>
      </c>
    </row>
    <row r="109" spans="1:14" x14ac:dyDescent="0.35">
      <c r="A109" s="1">
        <v>43389</v>
      </c>
      <c r="B109">
        <v>222.14999399999999</v>
      </c>
      <c r="C109">
        <v>111</v>
      </c>
      <c r="D109">
        <f t="shared" si="12"/>
        <v>4.7899929999999813</v>
      </c>
      <c r="E109">
        <f t="shared" si="13"/>
        <v>3.4000000000000057</v>
      </c>
      <c r="F109">
        <f t="shared" si="9"/>
        <v>2.2037141046939823E-2</v>
      </c>
      <c r="G109">
        <f t="shared" si="10"/>
        <v>3.159851301115247E-2</v>
      </c>
      <c r="H109">
        <f t="shared" si="14"/>
        <v>166.574997</v>
      </c>
      <c r="I109">
        <f t="shared" si="11"/>
        <v>2.5203080301565969E-2</v>
      </c>
      <c r="J109">
        <v>-4.7064914035951715E-4</v>
      </c>
      <c r="K109">
        <f t="shared" si="15"/>
        <v>23.3480945716626</v>
      </c>
      <c r="L109">
        <f t="shared" si="16"/>
        <v>4.0949964999999793</v>
      </c>
      <c r="M109">
        <v>-6.4998000000002776E-2</v>
      </c>
      <c r="N109">
        <f t="shared" si="17"/>
        <v>0.16316947225604977</v>
      </c>
    </row>
    <row r="110" spans="1:14" x14ac:dyDescent="0.35">
      <c r="A110" s="1">
        <v>43388</v>
      </c>
      <c r="B110">
        <v>217.36000100000001</v>
      </c>
      <c r="C110">
        <v>107.6</v>
      </c>
      <c r="D110">
        <f t="shared" si="12"/>
        <v>-4.75</v>
      </c>
      <c r="E110">
        <f t="shared" si="13"/>
        <v>-1.9699999999999989</v>
      </c>
      <c r="F110">
        <f t="shared" si="9"/>
        <v>-2.1385799732628878E-2</v>
      </c>
      <c r="G110">
        <f t="shared" si="10"/>
        <v>-1.7979373916217935E-2</v>
      </c>
      <c r="H110">
        <f t="shared" si="14"/>
        <v>162.48000050000002</v>
      </c>
      <c r="I110">
        <f t="shared" si="11"/>
        <v>-2.026049197943644E-2</v>
      </c>
      <c r="J110">
        <v>-3.9056470834520474E-4</v>
      </c>
      <c r="K110">
        <f t="shared" si="15"/>
        <v>23.355653746300128</v>
      </c>
      <c r="L110">
        <f t="shared" si="16"/>
        <v>-3.3599999999999852</v>
      </c>
      <c r="M110">
        <v>-5.5001000000032718E-2</v>
      </c>
      <c r="N110">
        <f t="shared" si="17"/>
        <v>0.16320876161427481</v>
      </c>
    </row>
    <row r="111" spans="1:14" x14ac:dyDescent="0.35">
      <c r="A111" s="1">
        <v>43385</v>
      </c>
      <c r="B111">
        <v>222.11000100000001</v>
      </c>
      <c r="C111">
        <v>109.57</v>
      </c>
      <c r="D111">
        <f t="shared" si="12"/>
        <v>7.6600040000000149</v>
      </c>
      <c r="E111">
        <f t="shared" si="13"/>
        <v>3.6599999999999966</v>
      </c>
      <c r="F111">
        <f t="shared" si="9"/>
        <v>3.571930103594273E-2</v>
      </c>
      <c r="G111">
        <f t="shared" si="10"/>
        <v>3.4557643282031883E-2</v>
      </c>
      <c r="H111">
        <f t="shared" si="14"/>
        <v>165.8400005</v>
      </c>
      <c r="I111">
        <f t="shared" si="11"/>
        <v>3.5335260663022117E-2</v>
      </c>
      <c r="J111">
        <v>-3.842327763351725E-4</v>
      </c>
      <c r="K111">
        <f t="shared" si="15"/>
        <v>23.356229523707761</v>
      </c>
      <c r="L111">
        <f t="shared" si="16"/>
        <v>5.6600019999999915</v>
      </c>
      <c r="M111">
        <v>-5.000400000000127E-2</v>
      </c>
      <c r="N111">
        <f t="shared" si="17"/>
        <v>0.16322737721610792</v>
      </c>
    </row>
    <row r="112" spans="1:14" x14ac:dyDescent="0.35">
      <c r="A112" s="1">
        <v>43384</v>
      </c>
      <c r="B112">
        <v>214.449997</v>
      </c>
      <c r="C112">
        <v>105.91</v>
      </c>
      <c r="D112">
        <f t="shared" si="12"/>
        <v>-1.9100040000000149</v>
      </c>
      <c r="E112">
        <f t="shared" si="13"/>
        <v>-0.25</v>
      </c>
      <c r="F112">
        <f t="shared" si="9"/>
        <v>-8.8278979070628445E-3</v>
      </c>
      <c r="G112">
        <f t="shared" si="10"/>
        <v>-2.354935945742276E-3</v>
      </c>
      <c r="H112">
        <f t="shared" si="14"/>
        <v>160.17999850000001</v>
      </c>
      <c r="I112">
        <f t="shared" si="11"/>
        <v>-6.6972714662739885E-3</v>
      </c>
      <c r="J112">
        <v>-1.0939812421354021E-4</v>
      </c>
      <c r="K112">
        <f t="shared" si="15"/>
        <v>23.37812477906111</v>
      </c>
      <c r="L112">
        <f t="shared" si="16"/>
        <v>-1.080001999999979</v>
      </c>
      <c r="M112">
        <v>-1.5004500000003418E-2</v>
      </c>
      <c r="N112">
        <f t="shared" si="17"/>
        <v>0.16333862536756039</v>
      </c>
    </row>
    <row r="113" spans="1:14" x14ac:dyDescent="0.35">
      <c r="A113" s="1">
        <v>43383</v>
      </c>
      <c r="B113">
        <v>216.36000100000001</v>
      </c>
      <c r="C113">
        <v>106.16</v>
      </c>
      <c r="D113">
        <f t="shared" si="12"/>
        <v>-10.509993999999978</v>
      </c>
      <c r="E113">
        <f t="shared" si="13"/>
        <v>-6.1000000000000085</v>
      </c>
      <c r="F113">
        <f t="shared" si="9"/>
        <v>-4.6326064405299509E-2</v>
      </c>
      <c r="G113">
        <f t="shared" si="10"/>
        <v>-5.4338143595225444E-2</v>
      </c>
      <c r="H113">
        <f t="shared" si="14"/>
        <v>161.26000049999999</v>
      </c>
      <c r="I113">
        <f t="shared" si="11"/>
        <v>-4.8978250950642184E-2</v>
      </c>
      <c r="J113">
        <v>1.0822540261417375E-4</v>
      </c>
      <c r="K113">
        <f t="shared" si="15"/>
        <v>23.391161326943511</v>
      </c>
      <c r="L113">
        <f t="shared" si="16"/>
        <v>-8.3049970000000144</v>
      </c>
      <c r="M113">
        <v>1.499949999998762E-2</v>
      </c>
      <c r="N113">
        <f t="shared" si="17"/>
        <v>0.16340729714436916</v>
      </c>
    </row>
    <row r="114" spans="1:14" x14ac:dyDescent="0.35">
      <c r="A114" s="1">
        <v>43382</v>
      </c>
      <c r="B114">
        <v>226.86999499999999</v>
      </c>
      <c r="C114">
        <v>112.26</v>
      </c>
      <c r="D114">
        <f t="shared" si="12"/>
        <v>3.0999909999999886</v>
      </c>
      <c r="E114">
        <f t="shared" si="13"/>
        <v>1.4100000000000108</v>
      </c>
      <c r="F114">
        <f t="shared" si="9"/>
        <v>1.3853469833248913E-2</v>
      </c>
      <c r="G114">
        <f t="shared" si="10"/>
        <v>1.2719891745602263E-2</v>
      </c>
      <c r="H114">
        <f t="shared" si="14"/>
        <v>169.5649975</v>
      </c>
      <c r="I114">
        <f t="shared" si="11"/>
        <v>1.3477947959142375E-2</v>
      </c>
      <c r="J114">
        <v>1.3679854914479795E-4</v>
      </c>
      <c r="K114">
        <f t="shared" si="15"/>
        <v>23.392590260904658</v>
      </c>
      <c r="L114">
        <f t="shared" si="16"/>
        <v>2.2549955000000068</v>
      </c>
      <c r="M114">
        <v>2.0002000000005182E-2</v>
      </c>
      <c r="N114">
        <f t="shared" si="17"/>
        <v>0.16341634691473297</v>
      </c>
    </row>
    <row r="115" spans="1:14" x14ac:dyDescent="0.35">
      <c r="A115" s="1">
        <v>43381</v>
      </c>
      <c r="B115">
        <v>223.770004</v>
      </c>
      <c r="C115">
        <v>110.85</v>
      </c>
      <c r="D115">
        <f t="shared" si="12"/>
        <v>-0.51998900000000958</v>
      </c>
      <c r="E115">
        <f t="shared" si="13"/>
        <v>-1.2800000000000011</v>
      </c>
      <c r="F115">
        <f t="shared" si="9"/>
        <v>-2.3183780651328907E-3</v>
      </c>
      <c r="G115">
        <f t="shared" si="10"/>
        <v>-1.1415321501828246E-2</v>
      </c>
      <c r="H115">
        <f t="shared" si="14"/>
        <v>167.310002</v>
      </c>
      <c r="I115">
        <f t="shared" si="11"/>
        <v>-5.3504222027612441E-3</v>
      </c>
      <c r="J115">
        <v>2.8665711933581375E-4</v>
      </c>
      <c r="K115">
        <f t="shared" si="15"/>
        <v>23.399009064263272</v>
      </c>
      <c r="L115">
        <f t="shared" si="16"/>
        <v>-0.89999449999999115</v>
      </c>
      <c r="M115">
        <v>4.0003000000012889E-2</v>
      </c>
      <c r="N115">
        <f t="shared" si="17"/>
        <v>0.16344567242875932</v>
      </c>
    </row>
    <row r="116" spans="1:14" x14ac:dyDescent="0.35">
      <c r="A116" s="1">
        <v>43378</v>
      </c>
      <c r="B116">
        <v>224.28999300000001</v>
      </c>
      <c r="C116">
        <v>112.13</v>
      </c>
      <c r="D116">
        <f t="shared" si="12"/>
        <v>-3.7000119999999868</v>
      </c>
      <c r="E116">
        <f t="shared" si="13"/>
        <v>-0.6600000000000108</v>
      </c>
      <c r="F116">
        <f t="shared" si="9"/>
        <v>-1.6228834242097531E-2</v>
      </c>
      <c r="G116">
        <f t="shared" si="10"/>
        <v>-5.8515825871088816E-3</v>
      </c>
      <c r="H116">
        <f t="shared" si="14"/>
        <v>168.20999649999999</v>
      </c>
      <c r="I116">
        <f t="shared" si="11"/>
        <v>-1.2794213087707538E-2</v>
      </c>
      <c r="J116">
        <v>3.2355570767792787E-4</v>
      </c>
      <c r="K116">
        <f t="shared" si="15"/>
        <v>23.400312222663175</v>
      </c>
      <c r="L116">
        <f t="shared" si="16"/>
        <v>-2.1800060000000201</v>
      </c>
      <c r="M116">
        <v>4.4998500000019703E-2</v>
      </c>
      <c r="N116">
        <f t="shared" si="17"/>
        <v>0.16345128416828289</v>
      </c>
    </row>
    <row r="117" spans="1:14" x14ac:dyDescent="0.35">
      <c r="A117" s="1">
        <v>43377</v>
      </c>
      <c r="B117">
        <v>227.990005</v>
      </c>
      <c r="C117">
        <v>112.79</v>
      </c>
      <c r="D117">
        <f t="shared" si="12"/>
        <v>-4.0800020000000075</v>
      </c>
      <c r="E117">
        <f t="shared" si="13"/>
        <v>-2.3799999999999955</v>
      </c>
      <c r="F117">
        <f t="shared" si="9"/>
        <v>-1.7580910401747897E-2</v>
      </c>
      <c r="G117">
        <f t="shared" si="10"/>
        <v>-2.0665103759659593E-2</v>
      </c>
      <c r="H117">
        <f t="shared" si="14"/>
        <v>170.39000250000001</v>
      </c>
      <c r="I117">
        <f t="shared" si="11"/>
        <v>-1.8603852867679429E-2</v>
      </c>
      <c r="J117">
        <v>3.3616091564395763E-4</v>
      </c>
      <c r="K117">
        <f t="shared" si="15"/>
        <v>23.400732286387498</v>
      </c>
      <c r="L117">
        <f t="shared" si="16"/>
        <v>-3.2300009999999872</v>
      </c>
      <c r="M117">
        <v>5.4997999999983449E-2</v>
      </c>
      <c r="N117">
        <f t="shared" si="17"/>
        <v>0.16346046011065427</v>
      </c>
    </row>
    <row r="118" spans="1:14" x14ac:dyDescent="0.35">
      <c r="A118" s="1">
        <v>43376</v>
      </c>
      <c r="B118">
        <v>232.070007</v>
      </c>
      <c r="C118">
        <v>115.17</v>
      </c>
      <c r="D118">
        <f t="shared" si="12"/>
        <v>2.7900080000000003</v>
      </c>
      <c r="E118">
        <f t="shared" si="13"/>
        <v>1.9999999999996021E-2</v>
      </c>
      <c r="F118">
        <f t="shared" si="9"/>
        <v>1.2168562509458141E-2</v>
      </c>
      <c r="G118">
        <f t="shared" si="10"/>
        <v>1.7368649587491116E-4</v>
      </c>
      <c r="H118">
        <f t="shared" si="14"/>
        <v>173.6200035</v>
      </c>
      <c r="I118">
        <f t="shared" si="11"/>
        <v>8.158429893326399E-3</v>
      </c>
      <c r="J118">
        <v>1.0317336268051633E-3</v>
      </c>
      <c r="K118">
        <f t="shared" si="15"/>
        <v>23.404071075519177</v>
      </c>
      <c r="L118">
        <f t="shared" si="16"/>
        <v>1.405003999999991</v>
      </c>
      <c r="M118">
        <v>0.14500499999999761</v>
      </c>
      <c r="N118">
        <f t="shared" si="17"/>
        <v>0.16341953754256155</v>
      </c>
    </row>
    <row r="119" spans="1:14" x14ac:dyDescent="0.35">
      <c r="A119" s="1">
        <v>43375</v>
      </c>
      <c r="B119">
        <v>229.279999</v>
      </c>
      <c r="C119">
        <v>115.15</v>
      </c>
      <c r="D119">
        <f t="shared" si="12"/>
        <v>2.0200040000000001</v>
      </c>
      <c r="E119">
        <f t="shared" si="13"/>
        <v>-0.45999999999999375</v>
      </c>
      <c r="F119">
        <f t="shared" si="9"/>
        <v>8.8885155524182774E-3</v>
      </c>
      <c r="G119">
        <f t="shared" si="10"/>
        <v>-3.9788945592941242E-3</v>
      </c>
      <c r="H119">
        <f t="shared" si="14"/>
        <v>172.2149995</v>
      </c>
      <c r="I119">
        <f t="shared" si="11"/>
        <v>4.5498411139767193E-3</v>
      </c>
      <c r="J119">
        <v>1.2208064374703363E-3</v>
      </c>
      <c r="K119">
        <f t="shared" si="15"/>
        <v>23.398241184187622</v>
      </c>
      <c r="L119">
        <f t="shared" si="16"/>
        <v>0.78000199999999609</v>
      </c>
      <c r="M119">
        <v>0.17499649999999178</v>
      </c>
      <c r="N119">
        <f t="shared" si="17"/>
        <v>0.16335653988019511</v>
      </c>
    </row>
    <row r="120" spans="1:14" x14ac:dyDescent="0.35">
      <c r="A120" s="1">
        <v>43374</v>
      </c>
      <c r="B120">
        <v>227.259995</v>
      </c>
      <c r="C120">
        <v>115.61</v>
      </c>
      <c r="D120">
        <f t="shared" si="12"/>
        <v>1.5199900000000071</v>
      </c>
      <c r="E120">
        <f t="shared" si="13"/>
        <v>1.2399999999999949</v>
      </c>
      <c r="F120">
        <f t="shared" si="9"/>
        <v>6.7333656699440896E-3</v>
      </c>
      <c r="G120">
        <f t="shared" si="10"/>
        <v>1.0842004022033705E-2</v>
      </c>
      <c r="H120">
        <f t="shared" si="14"/>
        <v>171.43499750000001</v>
      </c>
      <c r="I120">
        <f t="shared" si="11"/>
        <v>8.1149920891036894E-3</v>
      </c>
      <c r="J120">
        <v>1.650857749431911E-3</v>
      </c>
      <c r="K120">
        <f t="shared" si="15"/>
        <v>23.374271335729301</v>
      </c>
      <c r="L120">
        <f t="shared" si="16"/>
        <v>1.3799950000000081</v>
      </c>
      <c r="M120">
        <v>0.22999749999999608</v>
      </c>
      <c r="N120">
        <f t="shared" si="17"/>
        <v>0.16317702087582392</v>
      </c>
    </row>
    <row r="121" spans="1:14" x14ac:dyDescent="0.35">
      <c r="A121" s="1">
        <v>43371</v>
      </c>
      <c r="B121">
        <v>225.740005</v>
      </c>
      <c r="C121">
        <v>114.37</v>
      </c>
      <c r="D121">
        <f t="shared" si="12"/>
        <v>0.79000800000000027</v>
      </c>
      <c r="E121">
        <f t="shared" si="13"/>
        <v>-3.9999999999992042E-2</v>
      </c>
      <c r="F121">
        <f t="shared" si="9"/>
        <v>3.5119271417460847E-3</v>
      </c>
      <c r="G121">
        <f t="shared" si="10"/>
        <v>-3.4961978847995842E-4</v>
      </c>
      <c r="H121">
        <f t="shared" si="14"/>
        <v>170.0550025</v>
      </c>
      <c r="I121">
        <f t="shared" si="11"/>
        <v>2.2100660261379591E-3</v>
      </c>
      <c r="J121">
        <v>1.6652598098327637E-3</v>
      </c>
      <c r="K121">
        <f t="shared" si="15"/>
        <v>23.373211500146635</v>
      </c>
      <c r="L121">
        <f t="shared" si="16"/>
        <v>0.3750039999999899</v>
      </c>
      <c r="M121">
        <v>0.23999950000001036</v>
      </c>
      <c r="N121">
        <f t="shared" si="17"/>
        <v>0.16313549172019942</v>
      </c>
    </row>
    <row r="122" spans="1:14" x14ac:dyDescent="0.35">
      <c r="A122" s="1">
        <v>43370</v>
      </c>
      <c r="B122">
        <v>224.949997</v>
      </c>
      <c r="C122">
        <v>114.41</v>
      </c>
      <c r="D122">
        <f t="shared" si="12"/>
        <v>4.5299990000000037</v>
      </c>
      <c r="E122">
        <f t="shared" si="13"/>
        <v>0.42999999999999261</v>
      </c>
      <c r="F122">
        <f t="shared" si="9"/>
        <v>2.0551669726446526E-2</v>
      </c>
      <c r="G122">
        <f t="shared" si="10"/>
        <v>3.7725916827512948E-3</v>
      </c>
      <c r="H122">
        <f t="shared" si="14"/>
        <v>169.67999850000001</v>
      </c>
      <c r="I122">
        <f t="shared" si="11"/>
        <v>1.483253298344828E-2</v>
      </c>
      <c r="J122">
        <v>1.6756545767434388E-3</v>
      </c>
      <c r="K122">
        <f t="shared" si="15"/>
        <v>23.372436217965419</v>
      </c>
      <c r="L122">
        <f t="shared" si="16"/>
        <v>2.4799995000000195</v>
      </c>
      <c r="M122">
        <v>0.240003999999999</v>
      </c>
      <c r="N122">
        <f t="shared" si="17"/>
        <v>0.16313547242149035</v>
      </c>
    </row>
    <row r="123" spans="1:14" x14ac:dyDescent="0.35">
      <c r="A123" s="1">
        <v>43369</v>
      </c>
      <c r="B123">
        <v>220.41999799999999</v>
      </c>
      <c r="C123">
        <v>113.98</v>
      </c>
      <c r="D123">
        <f t="shared" si="12"/>
        <v>-1.7700040000000001</v>
      </c>
      <c r="E123">
        <f t="shared" si="13"/>
        <v>-0.46999999999999886</v>
      </c>
      <c r="F123">
        <f t="shared" si="9"/>
        <v>-7.9661730233928363E-3</v>
      </c>
      <c r="G123">
        <f t="shared" si="10"/>
        <v>-4.1065967671472161E-3</v>
      </c>
      <c r="H123">
        <f t="shared" si="14"/>
        <v>167.19999899999999</v>
      </c>
      <c r="I123">
        <f t="shared" si="11"/>
        <v>-6.6540042380346682E-3</v>
      </c>
      <c r="J123">
        <v>1.7058745937043229E-3</v>
      </c>
      <c r="K123">
        <f t="shared" si="15"/>
        <v>23.370133063619548</v>
      </c>
      <c r="L123">
        <f t="shared" si="16"/>
        <v>-1.1200019999999995</v>
      </c>
      <c r="M123">
        <v>0.26500200000000973</v>
      </c>
      <c r="N123">
        <f t="shared" si="17"/>
        <v>0.16301974706750222</v>
      </c>
    </row>
    <row r="124" spans="1:14" x14ac:dyDescent="0.35">
      <c r="A124" s="1">
        <v>43368</v>
      </c>
      <c r="B124">
        <v>222.19000199999999</v>
      </c>
      <c r="C124">
        <v>114.45</v>
      </c>
      <c r="D124">
        <f t="shared" si="12"/>
        <v>1.400008999999983</v>
      </c>
      <c r="E124">
        <f t="shared" si="13"/>
        <v>-0.21999999999999886</v>
      </c>
      <c r="F124">
        <f t="shared" si="9"/>
        <v>6.3409078508371661E-3</v>
      </c>
      <c r="G124">
        <f t="shared" si="10"/>
        <v>-1.918548879393031E-3</v>
      </c>
      <c r="H124">
        <f t="shared" si="14"/>
        <v>168.32000099999999</v>
      </c>
      <c r="I124">
        <f t="shared" si="11"/>
        <v>3.5175848823200333E-3</v>
      </c>
      <c r="J124">
        <v>1.7375793818519599E-3</v>
      </c>
      <c r="K124">
        <f t="shared" si="15"/>
        <v>23.367638024587791</v>
      </c>
      <c r="L124">
        <f t="shared" si="16"/>
        <v>0.59000449999999205</v>
      </c>
      <c r="M124">
        <v>0.27000300000000266</v>
      </c>
      <c r="N124">
        <f t="shared" si="17"/>
        <v>0.16299455244382527</v>
      </c>
    </row>
    <row r="125" spans="1:14" x14ac:dyDescent="0.35">
      <c r="A125" s="1">
        <v>43367</v>
      </c>
      <c r="B125">
        <v>220.78999300000001</v>
      </c>
      <c r="C125">
        <v>114.67</v>
      </c>
      <c r="D125">
        <f t="shared" si="12"/>
        <v>3.1299890000000232</v>
      </c>
      <c r="E125">
        <f t="shared" si="13"/>
        <v>0.40999999999999659</v>
      </c>
      <c r="F125">
        <f t="shared" si="9"/>
        <v>1.4380175238809715E-2</v>
      </c>
      <c r="G125">
        <f t="shared" si="10"/>
        <v>3.5883073691580307E-3</v>
      </c>
      <c r="H125">
        <f t="shared" si="14"/>
        <v>167.7299965</v>
      </c>
      <c r="I125">
        <f t="shared" si="11"/>
        <v>1.0665187266025675E-2</v>
      </c>
      <c r="J125">
        <v>1.8735338824278677E-3</v>
      </c>
      <c r="K125">
        <f t="shared" si="15"/>
        <v>23.356025572253696</v>
      </c>
      <c r="L125">
        <f t="shared" si="16"/>
        <v>1.7699944999999957</v>
      </c>
      <c r="M125">
        <v>0.27499800000001073</v>
      </c>
      <c r="N125">
        <f t="shared" si="17"/>
        <v>0.16296870880794564</v>
      </c>
    </row>
    <row r="126" spans="1:14" x14ac:dyDescent="0.35">
      <c r="A126" s="1">
        <v>43364</v>
      </c>
      <c r="B126">
        <v>217.66000399999999</v>
      </c>
      <c r="C126">
        <v>114.26</v>
      </c>
      <c r="D126">
        <f t="shared" si="12"/>
        <v>-2.3699950000000172</v>
      </c>
      <c r="E126">
        <f t="shared" si="13"/>
        <v>0.69000000000001194</v>
      </c>
      <c r="F126">
        <f t="shared" si="9"/>
        <v>-1.0771235789534395E-2</v>
      </c>
      <c r="G126">
        <f t="shared" si="10"/>
        <v>6.075548120102245E-3</v>
      </c>
      <c r="H126">
        <f t="shared" si="14"/>
        <v>165.960002</v>
      </c>
      <c r="I126">
        <f t="shared" si="11"/>
        <v>-5.0359562501078401E-3</v>
      </c>
      <c r="J126">
        <v>1.8887272614891712E-3</v>
      </c>
      <c r="K126">
        <f t="shared" si="15"/>
        <v>23.354635881456971</v>
      </c>
      <c r="L126">
        <f t="shared" si="16"/>
        <v>-0.83999750000000972</v>
      </c>
      <c r="M126">
        <v>0.27500100000000316</v>
      </c>
      <c r="N126">
        <f t="shared" si="17"/>
        <v>0.16296869308233111</v>
      </c>
    </row>
    <row r="127" spans="1:14" x14ac:dyDescent="0.35">
      <c r="A127" s="1">
        <v>43363</v>
      </c>
      <c r="B127">
        <v>220.029999</v>
      </c>
      <c r="C127">
        <v>113.57</v>
      </c>
      <c r="D127">
        <f t="shared" si="12"/>
        <v>1.6600040000000149</v>
      </c>
      <c r="E127">
        <f t="shared" si="13"/>
        <v>1.8699999999999903</v>
      </c>
      <c r="F127">
        <f t="shared" si="9"/>
        <v>7.6017952924348191E-3</v>
      </c>
      <c r="G127">
        <f t="shared" si="10"/>
        <v>1.6741271262309673E-2</v>
      </c>
      <c r="H127">
        <f t="shared" si="14"/>
        <v>166.79999950000001</v>
      </c>
      <c r="I127">
        <f t="shared" si="11"/>
        <v>1.0694713404652305E-2</v>
      </c>
      <c r="J127">
        <v>2.1217565143591115E-3</v>
      </c>
      <c r="K127">
        <f t="shared" si="15"/>
        <v>23.331008704167978</v>
      </c>
      <c r="L127">
        <f t="shared" si="16"/>
        <v>1.7650020000000097</v>
      </c>
      <c r="M127">
        <v>0.30500250000000051</v>
      </c>
      <c r="N127">
        <f t="shared" si="17"/>
        <v>0.16279920133358683</v>
      </c>
    </row>
    <row r="128" spans="1:14" x14ac:dyDescent="0.35">
      <c r="A128" s="1">
        <v>43362</v>
      </c>
      <c r="B128">
        <v>218.36999499999999</v>
      </c>
      <c r="C128">
        <v>111.7</v>
      </c>
      <c r="D128">
        <f t="shared" si="12"/>
        <v>0.12998999999999228</v>
      </c>
      <c r="E128">
        <f t="shared" si="13"/>
        <v>-1.5099999999999909</v>
      </c>
      <c r="F128">
        <f t="shared" si="9"/>
        <v>5.9562865204292991E-4</v>
      </c>
      <c r="G128">
        <f t="shared" si="10"/>
        <v>-1.3338044342372502E-2</v>
      </c>
      <c r="H128">
        <f t="shared" si="14"/>
        <v>165.0349975</v>
      </c>
      <c r="I128">
        <f t="shared" si="11"/>
        <v>-4.1635540177468707E-3</v>
      </c>
      <c r="J128">
        <v>2.1801882850147965E-3</v>
      </c>
      <c r="K128">
        <f t="shared" si="15"/>
        <v>23.324404211115056</v>
      </c>
      <c r="L128">
        <f t="shared" si="16"/>
        <v>-0.6900049999999851</v>
      </c>
      <c r="M128">
        <v>0.31500449999998636</v>
      </c>
      <c r="N128">
        <f t="shared" si="17"/>
        <v>0.16273726824739465</v>
      </c>
    </row>
    <row r="129" spans="1:14" x14ac:dyDescent="0.35">
      <c r="A129" s="1">
        <v>43361</v>
      </c>
      <c r="B129">
        <v>218.240005</v>
      </c>
      <c r="C129">
        <v>113.21</v>
      </c>
      <c r="D129">
        <f t="shared" si="12"/>
        <v>0.35999999999998522</v>
      </c>
      <c r="E129">
        <f t="shared" si="13"/>
        <v>1.0699999999999932</v>
      </c>
      <c r="F129">
        <f t="shared" si="9"/>
        <v>1.6522856239148021E-3</v>
      </c>
      <c r="G129">
        <f t="shared" si="10"/>
        <v>9.5416443731049863E-3</v>
      </c>
      <c r="H129">
        <f t="shared" si="14"/>
        <v>165.72500249999999</v>
      </c>
      <c r="I129">
        <f t="shared" si="11"/>
        <v>4.3330706573377264E-3</v>
      </c>
      <c r="J129">
        <v>2.2100660261379591E-3</v>
      </c>
      <c r="K129">
        <f t="shared" si="15"/>
        <v>23.320921962689219</v>
      </c>
      <c r="L129">
        <f t="shared" si="16"/>
        <v>0.71499999999997499</v>
      </c>
      <c r="M129">
        <v>0.31999400000000833</v>
      </c>
      <c r="N129">
        <f t="shared" si="17"/>
        <v>0.16270535998380603</v>
      </c>
    </row>
    <row r="130" spans="1:14" x14ac:dyDescent="0.35">
      <c r="A130" s="1">
        <v>43360</v>
      </c>
      <c r="B130">
        <v>217.88000500000001</v>
      </c>
      <c r="C130">
        <v>112.14</v>
      </c>
      <c r="D130">
        <f t="shared" si="12"/>
        <v>-5.9599910000000023</v>
      </c>
      <c r="E130">
        <f t="shared" si="13"/>
        <v>-1.230000000000004</v>
      </c>
      <c r="F130">
        <f t="shared" ref="F130:F193" si="18">(B130-B131)/B131</f>
        <v>-2.6626121812475381E-2</v>
      </c>
      <c r="G130">
        <f t="shared" ref="G130:G193" si="19">(C130-C131)/C131</f>
        <v>-1.0849431066419722E-2</v>
      </c>
      <c r="H130">
        <f t="shared" si="14"/>
        <v>165.01000250000001</v>
      </c>
      <c r="I130">
        <f t="shared" ref="I130:I193" si="20">(H130-H131)/H131</f>
        <v>-2.1321998414305664E-2</v>
      </c>
      <c r="J130">
        <v>2.2980826852831617E-3</v>
      </c>
      <c r="K130">
        <f t="shared" si="15"/>
        <v>23.310250292301966</v>
      </c>
      <c r="L130">
        <f t="shared" si="16"/>
        <v>-3.5949955000000102</v>
      </c>
      <c r="M130">
        <v>0.33500300000002881</v>
      </c>
      <c r="N130">
        <f t="shared" si="17"/>
        <v>0.16260531635880954</v>
      </c>
    </row>
    <row r="131" spans="1:14" x14ac:dyDescent="0.35">
      <c r="A131" s="1">
        <v>43357</v>
      </c>
      <c r="B131">
        <v>223.83999600000001</v>
      </c>
      <c r="C131">
        <v>113.37</v>
      </c>
      <c r="D131">
        <f t="shared" ref="D131:D194" si="21">B131-B132</f>
        <v>-2.570007999999973</v>
      </c>
      <c r="E131">
        <f t="shared" ref="E131:E194" si="22">C131-C132</f>
        <v>0.46000000000000796</v>
      </c>
      <c r="F131">
        <f t="shared" si="18"/>
        <v>-1.1351123866417021E-2</v>
      </c>
      <c r="G131">
        <f t="shared" si="19"/>
        <v>4.0740412718094764E-3</v>
      </c>
      <c r="H131">
        <f t="shared" ref="H131:H194" si="23">$P$2*B131+$Q$2*C131</f>
        <v>168.60499800000002</v>
      </c>
      <c r="I131">
        <f t="shared" si="20"/>
        <v>-6.2183424941841528E-3</v>
      </c>
      <c r="J131">
        <v>2.3734896598832647E-3</v>
      </c>
      <c r="K131">
        <f t="shared" ref="K131:K194" si="24">_xlfn.NORM.DIST(J131,$T$61,$U$61,FALSE)</f>
        <v>23.300617120435763</v>
      </c>
      <c r="L131">
        <f t="shared" ref="L131:L194" si="25">H131-H132</f>
        <v>-1.0550039999999683</v>
      </c>
      <c r="M131">
        <v>0.35500500000000557</v>
      </c>
      <c r="N131">
        <f t="shared" ref="N131:N194" si="26">_xlfn.NORM.DIST(M131,$T$42,$U$42,FALSE)</f>
        <v>0.16246253547641457</v>
      </c>
    </row>
    <row r="132" spans="1:14" x14ac:dyDescent="0.35">
      <c r="A132" s="1">
        <v>43356</v>
      </c>
      <c r="B132">
        <v>226.41000399999999</v>
      </c>
      <c r="C132">
        <v>112.91</v>
      </c>
      <c r="D132">
        <f t="shared" si="21"/>
        <v>5.3399969999999826</v>
      </c>
      <c r="E132">
        <f t="shared" si="22"/>
        <v>1.2000000000000028</v>
      </c>
      <c r="F132">
        <f t="shared" si="18"/>
        <v>2.4155230609822085E-2</v>
      </c>
      <c r="G132">
        <f t="shared" si="19"/>
        <v>1.0742100080565777E-2</v>
      </c>
      <c r="H132">
        <f t="shared" si="23"/>
        <v>169.66000199999999</v>
      </c>
      <c r="I132">
        <f t="shared" si="20"/>
        <v>1.9652613926412866E-2</v>
      </c>
      <c r="J132">
        <v>2.4792282584853915E-3</v>
      </c>
      <c r="K132">
        <f t="shared" si="24"/>
        <v>23.286348053912466</v>
      </c>
      <c r="L132">
        <f t="shared" si="25"/>
        <v>3.2699984999999856</v>
      </c>
      <c r="M132">
        <v>0.37499950000000126</v>
      </c>
      <c r="N132">
        <f t="shared" si="26"/>
        <v>0.16230903600450103</v>
      </c>
    </row>
    <row r="133" spans="1:14" x14ac:dyDescent="0.35">
      <c r="A133" s="1">
        <v>43355</v>
      </c>
      <c r="B133">
        <v>221.070007</v>
      </c>
      <c r="C133">
        <v>111.71</v>
      </c>
      <c r="D133">
        <f t="shared" si="21"/>
        <v>-2.7799990000000037</v>
      </c>
      <c r="E133">
        <f t="shared" si="22"/>
        <v>0.46999999999999886</v>
      </c>
      <c r="F133">
        <f t="shared" si="18"/>
        <v>-1.241902580069622E-2</v>
      </c>
      <c r="G133">
        <f t="shared" si="19"/>
        <v>4.2250988852930499E-3</v>
      </c>
      <c r="H133">
        <f t="shared" si="23"/>
        <v>166.39000350000001</v>
      </c>
      <c r="I133">
        <f t="shared" si="20"/>
        <v>-6.8936672495090905E-3</v>
      </c>
      <c r="J133">
        <v>2.5633055992748846E-3</v>
      </c>
      <c r="K133">
        <f t="shared" si="24"/>
        <v>23.274368967427876</v>
      </c>
      <c r="L133">
        <f t="shared" si="25"/>
        <v>-1.1549995000000024</v>
      </c>
      <c r="M133">
        <v>0.3750039999999899</v>
      </c>
      <c r="N133">
        <f t="shared" si="26"/>
        <v>0.16230900024764613</v>
      </c>
    </row>
    <row r="134" spans="1:14" x14ac:dyDescent="0.35">
      <c r="A134" s="1">
        <v>43354</v>
      </c>
      <c r="B134">
        <v>223.85000600000001</v>
      </c>
      <c r="C134">
        <v>111.24</v>
      </c>
      <c r="D134">
        <f t="shared" si="21"/>
        <v>5.5200040000000001</v>
      </c>
      <c r="E134">
        <f t="shared" si="22"/>
        <v>1.8599999999999994</v>
      </c>
      <c r="F134">
        <f t="shared" si="18"/>
        <v>2.5282846834765293E-2</v>
      </c>
      <c r="G134">
        <f t="shared" si="19"/>
        <v>1.7004936917169495E-2</v>
      </c>
      <c r="H134">
        <f t="shared" si="23"/>
        <v>167.54500300000001</v>
      </c>
      <c r="I134">
        <f t="shared" si="20"/>
        <v>2.2519922965305115E-2</v>
      </c>
      <c r="J134">
        <v>2.5717752281763377E-3</v>
      </c>
      <c r="K134">
        <f t="shared" si="24"/>
        <v>23.273131181251362</v>
      </c>
      <c r="L134">
        <f t="shared" si="25"/>
        <v>3.6900019999999927</v>
      </c>
      <c r="M134">
        <v>0.38000550000000999</v>
      </c>
      <c r="N134">
        <f t="shared" si="26"/>
        <v>0.16226892227539683</v>
      </c>
    </row>
    <row r="135" spans="1:14" x14ac:dyDescent="0.35">
      <c r="A135" s="1">
        <v>43353</v>
      </c>
      <c r="B135">
        <v>218.33000200000001</v>
      </c>
      <c r="C135">
        <v>109.38</v>
      </c>
      <c r="D135">
        <f t="shared" si="21"/>
        <v>-2.9700009999999963</v>
      </c>
      <c r="E135">
        <f t="shared" si="22"/>
        <v>1.1700000000000017</v>
      </c>
      <c r="F135">
        <f t="shared" si="18"/>
        <v>-1.3420700224753257E-2</v>
      </c>
      <c r="G135">
        <f t="shared" si="19"/>
        <v>1.0812309398392032E-2</v>
      </c>
      <c r="H135">
        <f t="shared" si="23"/>
        <v>163.85500100000002</v>
      </c>
      <c r="I135">
        <f t="shared" si="20"/>
        <v>-5.4626596571028894E-3</v>
      </c>
      <c r="J135">
        <v>2.9182639199192852E-3</v>
      </c>
      <c r="K135">
        <f t="shared" si="24"/>
        <v>23.217634578297268</v>
      </c>
      <c r="L135">
        <f t="shared" si="25"/>
        <v>-0.900000499999976</v>
      </c>
      <c r="M135">
        <v>0.4350029999999947</v>
      </c>
      <c r="N135">
        <f t="shared" si="26"/>
        <v>0.16178404434480248</v>
      </c>
    </row>
    <row r="136" spans="1:14" x14ac:dyDescent="0.35">
      <c r="A136" s="1">
        <v>43350</v>
      </c>
      <c r="B136">
        <v>221.300003</v>
      </c>
      <c r="C136">
        <v>108.21</v>
      </c>
      <c r="D136">
        <f t="shared" si="21"/>
        <v>-1.8000030000000038</v>
      </c>
      <c r="E136">
        <f t="shared" si="22"/>
        <v>-0.53000000000000114</v>
      </c>
      <c r="F136">
        <f t="shared" si="18"/>
        <v>-8.0681441129141149E-3</v>
      </c>
      <c r="G136">
        <f t="shared" si="19"/>
        <v>-4.874011403347445E-3</v>
      </c>
      <c r="H136">
        <f t="shared" si="23"/>
        <v>164.75500149999999</v>
      </c>
      <c r="I136">
        <f t="shared" si="20"/>
        <v>-7.0214650369793971E-3</v>
      </c>
      <c r="J136">
        <v>2.9738301911824221E-3</v>
      </c>
      <c r="K136">
        <f t="shared" si="24"/>
        <v>23.207854451909732</v>
      </c>
      <c r="L136">
        <f t="shared" si="25"/>
        <v>-1.1650015000000167</v>
      </c>
      <c r="M136">
        <v>0.4399959999999794</v>
      </c>
      <c r="N136">
        <f t="shared" si="26"/>
        <v>0.16173602889479302</v>
      </c>
    </row>
    <row r="137" spans="1:14" x14ac:dyDescent="0.35">
      <c r="A137" s="1">
        <v>43349</v>
      </c>
      <c r="B137">
        <v>223.10000600000001</v>
      </c>
      <c r="C137">
        <v>108.74</v>
      </c>
      <c r="D137">
        <f t="shared" si="21"/>
        <v>-3.7699889999999812</v>
      </c>
      <c r="E137">
        <f t="shared" si="22"/>
        <v>0.25</v>
      </c>
      <c r="F137">
        <f t="shared" si="18"/>
        <v>-1.6617397994829513E-2</v>
      </c>
      <c r="G137">
        <f t="shared" si="19"/>
        <v>2.3043598488339942E-3</v>
      </c>
      <c r="H137">
        <f t="shared" si="23"/>
        <v>165.92000300000001</v>
      </c>
      <c r="I137">
        <f t="shared" si="20"/>
        <v>-1.0496150562025006E-2</v>
      </c>
      <c r="J137">
        <v>3.0438948015379212E-3</v>
      </c>
      <c r="K137">
        <f t="shared" si="24"/>
        <v>23.195176927841132</v>
      </c>
      <c r="L137">
        <f t="shared" si="25"/>
        <v>-1.7599944999999764</v>
      </c>
      <c r="M137">
        <v>0.46999749999997675</v>
      </c>
      <c r="N137">
        <f t="shared" si="26"/>
        <v>0.16143358827733384</v>
      </c>
    </row>
    <row r="138" spans="1:14" x14ac:dyDescent="0.35">
      <c r="A138" s="1">
        <v>43348</v>
      </c>
      <c r="B138">
        <v>226.86999499999999</v>
      </c>
      <c r="C138">
        <v>108.49</v>
      </c>
      <c r="D138">
        <f t="shared" si="21"/>
        <v>-1.4900060000000224</v>
      </c>
      <c r="E138">
        <f t="shared" si="22"/>
        <v>-3.2199999999999989</v>
      </c>
      <c r="F138">
        <f t="shared" si="18"/>
        <v>-6.5248116722508784E-3</v>
      </c>
      <c r="G138">
        <f t="shared" si="19"/>
        <v>-2.8824635216184755E-2</v>
      </c>
      <c r="H138">
        <f t="shared" si="23"/>
        <v>167.67999749999998</v>
      </c>
      <c r="I138">
        <f t="shared" si="20"/>
        <v>-1.3850107290116489E-2</v>
      </c>
      <c r="J138">
        <v>3.2582641335608333E-3</v>
      </c>
      <c r="K138">
        <f t="shared" si="24"/>
        <v>23.154001586933191</v>
      </c>
      <c r="L138">
        <f t="shared" si="25"/>
        <v>-2.3550030000000106</v>
      </c>
      <c r="M138">
        <v>0.46999900000000139</v>
      </c>
      <c r="N138">
        <f t="shared" si="26"/>
        <v>0.16143357256027069</v>
      </c>
    </row>
    <row r="139" spans="1:14" x14ac:dyDescent="0.35">
      <c r="A139" s="1">
        <v>43347</v>
      </c>
      <c r="B139">
        <v>228.36000100000001</v>
      </c>
      <c r="C139">
        <v>111.71</v>
      </c>
      <c r="D139">
        <f t="shared" si="21"/>
        <v>0.72999599999999987</v>
      </c>
      <c r="E139">
        <f t="shared" si="22"/>
        <v>-0.62000000000000455</v>
      </c>
      <c r="F139">
        <f t="shared" si="18"/>
        <v>3.2069410181667386E-3</v>
      </c>
      <c r="G139">
        <f t="shared" si="19"/>
        <v>-5.519451615774989E-3</v>
      </c>
      <c r="H139">
        <f t="shared" si="23"/>
        <v>170.0350005</v>
      </c>
      <c r="I139">
        <f t="shared" si="20"/>
        <v>3.2355570767792787E-4</v>
      </c>
      <c r="J139">
        <v>3.2825651660409673E-3</v>
      </c>
      <c r="K139">
        <f t="shared" si="24"/>
        <v>23.149107432468849</v>
      </c>
      <c r="L139">
        <f t="shared" si="25"/>
        <v>5.4997999999983449E-2</v>
      </c>
      <c r="M139">
        <v>0.47000099999999634</v>
      </c>
      <c r="N139">
        <f t="shared" si="26"/>
        <v>0.16143355160409442</v>
      </c>
    </row>
    <row r="140" spans="1:14" x14ac:dyDescent="0.35">
      <c r="A140" s="1">
        <v>43343</v>
      </c>
      <c r="B140">
        <v>227.63000500000001</v>
      </c>
      <c r="C140">
        <v>112.33</v>
      </c>
      <c r="D140">
        <f t="shared" si="21"/>
        <v>2.6000060000000076</v>
      </c>
      <c r="E140">
        <f t="shared" si="22"/>
        <v>0.37999999999999545</v>
      </c>
      <c r="F140">
        <f t="shared" si="18"/>
        <v>1.1554041734675596E-2</v>
      </c>
      <c r="G140">
        <f t="shared" si="19"/>
        <v>3.3943724877176906E-3</v>
      </c>
      <c r="H140">
        <f t="shared" si="23"/>
        <v>169.98000250000001</v>
      </c>
      <c r="I140">
        <f t="shared" si="20"/>
        <v>8.8432726240230148E-3</v>
      </c>
      <c r="J140">
        <v>3.3849297437708466E-3</v>
      </c>
      <c r="K140">
        <f t="shared" si="24"/>
        <v>23.127986682235793</v>
      </c>
      <c r="L140">
        <f t="shared" si="25"/>
        <v>1.4900030000000015</v>
      </c>
      <c r="M140">
        <v>0.48000049999998851</v>
      </c>
      <c r="N140">
        <f t="shared" si="26"/>
        <v>0.16132745543491772</v>
      </c>
    </row>
    <row r="141" spans="1:14" x14ac:dyDescent="0.35">
      <c r="A141" s="1">
        <v>43342</v>
      </c>
      <c r="B141">
        <v>225.029999</v>
      </c>
      <c r="C141">
        <v>111.95</v>
      </c>
      <c r="D141">
        <f t="shared" si="21"/>
        <v>2.0500030000000038</v>
      </c>
      <c r="E141">
        <f t="shared" si="22"/>
        <v>-6.9999999999993179E-2</v>
      </c>
      <c r="F141">
        <f t="shared" si="18"/>
        <v>9.1936632737225615E-3</v>
      </c>
      <c r="G141">
        <f t="shared" si="19"/>
        <v>-6.2488841278337062E-4</v>
      </c>
      <c r="H141">
        <f t="shared" si="23"/>
        <v>168.48999950000001</v>
      </c>
      <c r="I141">
        <f t="shared" si="20"/>
        <v>5.9104567869905601E-3</v>
      </c>
      <c r="J141">
        <v>3.3954583009414203E-3</v>
      </c>
      <c r="K141">
        <f t="shared" si="24"/>
        <v>23.125768117926128</v>
      </c>
      <c r="L141">
        <f t="shared" si="25"/>
        <v>0.99000150000000531</v>
      </c>
      <c r="M141">
        <v>0.48499899999998775</v>
      </c>
      <c r="N141">
        <f t="shared" si="26"/>
        <v>0.16127343174228861</v>
      </c>
    </row>
    <row r="142" spans="1:14" x14ac:dyDescent="0.35">
      <c r="A142" s="1">
        <v>43341</v>
      </c>
      <c r="B142">
        <v>222.979996</v>
      </c>
      <c r="C142">
        <v>112.02</v>
      </c>
      <c r="D142">
        <f t="shared" si="21"/>
        <v>3.2799990000000037</v>
      </c>
      <c r="E142">
        <f t="shared" si="22"/>
        <v>1.7599999999999909</v>
      </c>
      <c r="F142">
        <f t="shared" si="18"/>
        <v>1.4929444901175868E-2</v>
      </c>
      <c r="G142">
        <f t="shared" si="19"/>
        <v>1.5962270995827959E-2</v>
      </c>
      <c r="H142">
        <f t="shared" si="23"/>
        <v>167.49999800000001</v>
      </c>
      <c r="I142">
        <f t="shared" si="20"/>
        <v>1.5274575845022884E-2</v>
      </c>
      <c r="J142">
        <v>3.3972758553381726E-3</v>
      </c>
      <c r="K142">
        <f t="shared" si="24"/>
        <v>23.125384253463029</v>
      </c>
      <c r="L142">
        <f t="shared" si="25"/>
        <v>2.5199995000000115</v>
      </c>
      <c r="M142">
        <v>0.53500300000001744</v>
      </c>
      <c r="N142">
        <f t="shared" si="26"/>
        <v>0.16069687520611411</v>
      </c>
    </row>
    <row r="143" spans="1:14" x14ac:dyDescent="0.35">
      <c r="A143" s="1">
        <v>43340</v>
      </c>
      <c r="B143">
        <v>219.699997</v>
      </c>
      <c r="C143">
        <v>110.26</v>
      </c>
      <c r="D143">
        <f t="shared" si="21"/>
        <v>1.7599950000000035</v>
      </c>
      <c r="E143">
        <f t="shared" si="22"/>
        <v>0.6600000000000108</v>
      </c>
      <c r="F143">
        <f t="shared" si="18"/>
        <v>8.0755941261301985E-3</v>
      </c>
      <c r="G143">
        <f t="shared" si="19"/>
        <v>6.0218978102190767E-3</v>
      </c>
      <c r="H143">
        <f t="shared" si="23"/>
        <v>164.97999849999999</v>
      </c>
      <c r="I143">
        <f t="shared" si="20"/>
        <v>7.3883952653820547E-3</v>
      </c>
      <c r="J143">
        <v>3.462957155635204E-3</v>
      </c>
      <c r="K143">
        <f t="shared" si="24"/>
        <v>23.111340378079831</v>
      </c>
      <c r="L143">
        <f t="shared" si="25"/>
        <v>1.2099975000000143</v>
      </c>
      <c r="M143">
        <v>0.53999949999996488</v>
      </c>
      <c r="N143">
        <f t="shared" si="26"/>
        <v>0.16063567184020219</v>
      </c>
    </row>
    <row r="144" spans="1:14" x14ac:dyDescent="0.35">
      <c r="A144" s="1">
        <v>43339</v>
      </c>
      <c r="B144">
        <v>217.94000199999999</v>
      </c>
      <c r="C144">
        <v>109.6</v>
      </c>
      <c r="D144">
        <f t="shared" si="21"/>
        <v>1.7799980000000062</v>
      </c>
      <c r="E144">
        <f t="shared" si="22"/>
        <v>1.1999999999999886</v>
      </c>
      <c r="F144">
        <f t="shared" si="18"/>
        <v>8.2346316018758314E-3</v>
      </c>
      <c r="G144">
        <f t="shared" si="19"/>
        <v>1.1070110701106906E-2</v>
      </c>
      <c r="H144">
        <f t="shared" si="23"/>
        <v>163.77000099999998</v>
      </c>
      <c r="I144">
        <f t="shared" si="20"/>
        <v>9.1816550507559345E-3</v>
      </c>
      <c r="J144">
        <v>3.5175848823200333E-3</v>
      </c>
      <c r="K144">
        <f t="shared" si="24"/>
        <v>23.099405138416582</v>
      </c>
      <c r="L144">
        <f t="shared" si="25"/>
        <v>1.4899989999999832</v>
      </c>
      <c r="M144">
        <v>0.5449945000000298</v>
      </c>
      <c r="N144">
        <f t="shared" si="26"/>
        <v>0.16057383736294556</v>
      </c>
    </row>
    <row r="145" spans="1:14" x14ac:dyDescent="0.35">
      <c r="A145" s="1">
        <v>43336</v>
      </c>
      <c r="B145">
        <v>216.16000399999999</v>
      </c>
      <c r="C145">
        <v>108.4</v>
      </c>
      <c r="D145">
        <f t="shared" si="21"/>
        <v>0.66999899999999002</v>
      </c>
      <c r="E145">
        <f t="shared" si="22"/>
        <v>0.84000000000000341</v>
      </c>
      <c r="F145">
        <f t="shared" si="18"/>
        <v>3.1091882892665488E-3</v>
      </c>
      <c r="G145">
        <f t="shared" si="19"/>
        <v>7.8095946448494182E-3</v>
      </c>
      <c r="H145">
        <f t="shared" si="23"/>
        <v>162.280002</v>
      </c>
      <c r="I145">
        <f t="shared" si="20"/>
        <v>4.674195872555376E-3</v>
      </c>
      <c r="J145">
        <v>3.6050437158518123E-3</v>
      </c>
      <c r="K145">
        <f t="shared" si="24"/>
        <v>23.079816000246069</v>
      </c>
      <c r="L145">
        <f t="shared" si="25"/>
        <v>0.75499949999999671</v>
      </c>
      <c r="M145">
        <v>0.54500500000000329</v>
      </c>
      <c r="N145">
        <f t="shared" si="26"/>
        <v>0.16057370669712537</v>
      </c>
    </row>
    <row r="146" spans="1:14" x14ac:dyDescent="0.35">
      <c r="A146" s="1">
        <v>43335</v>
      </c>
      <c r="B146">
        <v>215.490005</v>
      </c>
      <c r="C146">
        <v>107.56</v>
      </c>
      <c r="D146">
        <f t="shared" si="21"/>
        <v>0.44000199999999268</v>
      </c>
      <c r="E146">
        <f t="shared" si="22"/>
        <v>0.5</v>
      </c>
      <c r="F146">
        <f t="shared" si="18"/>
        <v>2.046045077246489E-3</v>
      </c>
      <c r="G146">
        <f t="shared" si="19"/>
        <v>4.6702783485895755E-3</v>
      </c>
      <c r="H146">
        <f t="shared" si="23"/>
        <v>161.5250025</v>
      </c>
      <c r="I146">
        <f t="shared" si="20"/>
        <v>2.9182639199192852E-3</v>
      </c>
      <c r="J146">
        <v>3.6913742388057533E-3</v>
      </c>
      <c r="K146">
        <f t="shared" si="24"/>
        <v>23.059900339522031</v>
      </c>
      <c r="L146">
        <f t="shared" si="25"/>
        <v>0.47000099999999634</v>
      </c>
      <c r="M146">
        <v>0.58500100000000543</v>
      </c>
      <c r="N146">
        <f t="shared" si="26"/>
        <v>0.1600552506353442</v>
      </c>
    </row>
    <row r="147" spans="1:14" x14ac:dyDescent="0.35">
      <c r="A147" s="1">
        <v>43334</v>
      </c>
      <c r="B147">
        <v>215.050003</v>
      </c>
      <c r="C147">
        <v>107.06</v>
      </c>
      <c r="D147">
        <f t="shared" si="21"/>
        <v>1.0009999999994079E-2</v>
      </c>
      <c r="E147">
        <f t="shared" si="22"/>
        <v>1.0799999999999983</v>
      </c>
      <c r="F147">
        <f t="shared" si="18"/>
        <v>4.6549480681921707E-5</v>
      </c>
      <c r="G147">
        <f t="shared" si="19"/>
        <v>1.0190602000377413E-2</v>
      </c>
      <c r="H147">
        <f t="shared" si="23"/>
        <v>161.0550015</v>
      </c>
      <c r="I147">
        <f t="shared" si="20"/>
        <v>3.3954583009414203E-3</v>
      </c>
      <c r="J147">
        <v>3.7021864427082196E-3</v>
      </c>
      <c r="K147">
        <f t="shared" si="24"/>
        <v>23.057365588263934</v>
      </c>
      <c r="L147">
        <f t="shared" si="25"/>
        <v>0.54500500000000329</v>
      </c>
      <c r="M147">
        <v>0.59000449999999205</v>
      </c>
      <c r="N147">
        <f t="shared" si="26"/>
        <v>0.15998748552561867</v>
      </c>
    </row>
    <row r="148" spans="1:14" x14ac:dyDescent="0.35">
      <c r="A148" s="1">
        <v>43333</v>
      </c>
      <c r="B148">
        <v>215.03999300000001</v>
      </c>
      <c r="C148">
        <v>105.98</v>
      </c>
      <c r="D148">
        <f t="shared" si="21"/>
        <v>-0.42001399999998057</v>
      </c>
      <c r="E148">
        <f t="shared" si="22"/>
        <v>-0.89000000000000057</v>
      </c>
      <c r="F148">
        <f t="shared" si="18"/>
        <v>-1.9493826527165229E-3</v>
      </c>
      <c r="G148">
        <f t="shared" si="19"/>
        <v>-8.3278749883035508E-3</v>
      </c>
      <c r="H148">
        <f t="shared" si="23"/>
        <v>160.5099965</v>
      </c>
      <c r="I148">
        <f t="shared" si="20"/>
        <v>-4.064201196136305E-3</v>
      </c>
      <c r="J148">
        <v>4.3058703836645106E-3</v>
      </c>
      <c r="K148">
        <f t="shared" si="24"/>
        <v>22.901654342777146</v>
      </c>
      <c r="L148">
        <f t="shared" si="25"/>
        <v>-0.65500700000001189</v>
      </c>
      <c r="M148">
        <v>0.60000149999999053</v>
      </c>
      <c r="N148">
        <f t="shared" si="26"/>
        <v>0.15985016420658604</v>
      </c>
    </row>
    <row r="149" spans="1:14" x14ac:dyDescent="0.35">
      <c r="A149" s="1">
        <v>43332</v>
      </c>
      <c r="B149">
        <v>215.46000699999999</v>
      </c>
      <c r="C149">
        <v>106.87</v>
      </c>
      <c r="D149">
        <f t="shared" si="21"/>
        <v>-2.1199950000000172</v>
      </c>
      <c r="E149">
        <f t="shared" si="22"/>
        <v>-0.70999999999999375</v>
      </c>
      <c r="F149">
        <f t="shared" si="18"/>
        <v>-9.7435195354029693E-3</v>
      </c>
      <c r="G149">
        <f t="shared" si="19"/>
        <v>-6.5997397285740261E-3</v>
      </c>
      <c r="H149">
        <f t="shared" si="23"/>
        <v>161.16500350000001</v>
      </c>
      <c r="I149">
        <f t="shared" si="20"/>
        <v>-8.7033921226264375E-3</v>
      </c>
      <c r="J149">
        <v>4.3330706573377264E-3</v>
      </c>
      <c r="K149">
        <f t="shared" si="24"/>
        <v>22.893986999061305</v>
      </c>
      <c r="L149">
        <f t="shared" si="25"/>
        <v>-1.4149974999999984</v>
      </c>
      <c r="M149">
        <v>0.62000100000000202</v>
      </c>
      <c r="N149">
        <f t="shared" si="26"/>
        <v>0.15956776293603608</v>
      </c>
    </row>
    <row r="150" spans="1:14" x14ac:dyDescent="0.35">
      <c r="A150" s="1">
        <v>43329</v>
      </c>
      <c r="B150">
        <v>217.58000200000001</v>
      </c>
      <c r="C150">
        <v>107.58</v>
      </c>
      <c r="D150">
        <f t="shared" si="21"/>
        <v>4.2599950000000035</v>
      </c>
      <c r="E150">
        <f t="shared" si="22"/>
        <v>-6.0000000000002274E-2</v>
      </c>
      <c r="F150">
        <f t="shared" si="18"/>
        <v>1.9969974030612157E-2</v>
      </c>
      <c r="G150">
        <f t="shared" si="19"/>
        <v>-5.5741360089188289E-4</v>
      </c>
      <c r="H150">
        <f t="shared" si="23"/>
        <v>162.58000100000001</v>
      </c>
      <c r="I150">
        <f t="shared" si="20"/>
        <v>1.308572690802565E-2</v>
      </c>
      <c r="J150">
        <v>4.4820138837009275E-3</v>
      </c>
      <c r="K150">
        <f t="shared" si="24"/>
        <v>22.851015705351664</v>
      </c>
      <c r="L150">
        <f t="shared" si="25"/>
        <v>2.0999975000000006</v>
      </c>
      <c r="M150">
        <v>0.64499950000001149</v>
      </c>
      <c r="N150">
        <f t="shared" si="26"/>
        <v>0.15920044005479317</v>
      </c>
    </row>
    <row r="151" spans="1:14" x14ac:dyDescent="0.35">
      <c r="A151" s="1">
        <v>43328</v>
      </c>
      <c r="B151">
        <v>213.320007</v>
      </c>
      <c r="C151">
        <v>107.64</v>
      </c>
      <c r="D151">
        <f t="shared" si="21"/>
        <v>3.0800020000000075</v>
      </c>
      <c r="E151">
        <f t="shared" si="22"/>
        <v>-1.9999999999996021E-2</v>
      </c>
      <c r="F151">
        <f t="shared" si="18"/>
        <v>1.4649933061027123E-2</v>
      </c>
      <c r="G151">
        <f t="shared" si="19"/>
        <v>-1.8577001671926454E-4</v>
      </c>
      <c r="H151">
        <f t="shared" si="23"/>
        <v>160.48000350000001</v>
      </c>
      <c r="I151">
        <f t="shared" si="20"/>
        <v>9.6256745890899078E-3</v>
      </c>
      <c r="J151">
        <v>4.5498411139767193E-3</v>
      </c>
      <c r="K151">
        <f t="shared" si="24"/>
        <v>22.830895936583524</v>
      </c>
      <c r="L151">
        <f t="shared" si="25"/>
        <v>1.530001000000027</v>
      </c>
      <c r="M151">
        <v>0.65500150000002577</v>
      </c>
      <c r="N151">
        <f t="shared" si="26"/>
        <v>0.15904903517254146</v>
      </c>
    </row>
    <row r="152" spans="1:14" x14ac:dyDescent="0.35">
      <c r="A152" s="1">
        <v>43327</v>
      </c>
      <c r="B152">
        <v>210.240005</v>
      </c>
      <c r="C152">
        <v>107.66</v>
      </c>
      <c r="D152">
        <f t="shared" si="21"/>
        <v>0.49000499999999647</v>
      </c>
      <c r="E152">
        <f t="shared" si="22"/>
        <v>-1.9000000000000057</v>
      </c>
      <c r="F152">
        <f t="shared" si="18"/>
        <v>2.3361382598331179E-3</v>
      </c>
      <c r="G152">
        <f t="shared" si="19"/>
        <v>-1.7342095655348718E-2</v>
      </c>
      <c r="H152">
        <f t="shared" si="23"/>
        <v>158.95000249999998</v>
      </c>
      <c r="I152">
        <f t="shared" si="20"/>
        <v>-4.4157558485485504E-3</v>
      </c>
      <c r="J152">
        <v>4.6206712680732656E-3</v>
      </c>
      <c r="K152">
        <f t="shared" si="24"/>
        <v>22.809518710458594</v>
      </c>
      <c r="L152">
        <f t="shared" si="25"/>
        <v>-0.70499750000001882</v>
      </c>
      <c r="M152">
        <v>0.71499849999997878</v>
      </c>
      <c r="N152">
        <f t="shared" si="26"/>
        <v>0.15808810229539011</v>
      </c>
    </row>
    <row r="153" spans="1:14" x14ac:dyDescent="0.35">
      <c r="A153" s="1">
        <v>43326</v>
      </c>
      <c r="B153">
        <v>209.75</v>
      </c>
      <c r="C153">
        <v>109.56</v>
      </c>
      <c r="D153">
        <f t="shared" si="21"/>
        <v>0.88000500000001125</v>
      </c>
      <c r="E153">
        <f t="shared" si="22"/>
        <v>1.3500000000000085</v>
      </c>
      <c r="F153">
        <f t="shared" si="18"/>
        <v>4.2131709726905067E-3</v>
      </c>
      <c r="G153">
        <f t="shared" si="19"/>
        <v>1.2475741613529328E-2</v>
      </c>
      <c r="H153">
        <f t="shared" si="23"/>
        <v>159.655</v>
      </c>
      <c r="I153">
        <f t="shared" si="20"/>
        <v>7.0329413244755654E-3</v>
      </c>
      <c r="J153">
        <v>4.674195872555376E-3</v>
      </c>
      <c r="K153">
        <f t="shared" si="24"/>
        <v>22.793116602290361</v>
      </c>
      <c r="L153">
        <f t="shared" si="25"/>
        <v>1.1150025000000028</v>
      </c>
      <c r="M153">
        <v>0.71499999999997499</v>
      </c>
      <c r="N153">
        <f t="shared" si="26"/>
        <v>0.15808807714914849</v>
      </c>
    </row>
    <row r="154" spans="1:14" x14ac:dyDescent="0.35">
      <c r="A154" s="1">
        <v>43325</v>
      </c>
      <c r="B154">
        <v>208.86999499999999</v>
      </c>
      <c r="C154">
        <v>108.21</v>
      </c>
      <c r="D154">
        <f t="shared" si="21"/>
        <v>1.3399959999999851</v>
      </c>
      <c r="E154">
        <f t="shared" si="22"/>
        <v>-0.79000000000000625</v>
      </c>
      <c r="F154">
        <f t="shared" si="18"/>
        <v>6.4568785546998677E-3</v>
      </c>
      <c r="G154">
        <f t="shared" si="19"/>
        <v>-7.2477064220184059E-3</v>
      </c>
      <c r="H154">
        <f t="shared" si="23"/>
        <v>158.5399975</v>
      </c>
      <c r="I154">
        <f t="shared" si="20"/>
        <v>1.7375793818519599E-3</v>
      </c>
      <c r="J154">
        <v>4.6980449924299431E-3</v>
      </c>
      <c r="K154">
        <f t="shared" si="24"/>
        <v>22.785739689696477</v>
      </c>
      <c r="L154">
        <f t="shared" si="25"/>
        <v>0.27499800000001073</v>
      </c>
      <c r="M154">
        <v>0.75000249999999369</v>
      </c>
      <c r="N154">
        <f t="shared" si="26"/>
        <v>0.1574861772824539</v>
      </c>
    </row>
    <row r="155" spans="1:14" x14ac:dyDescent="0.35">
      <c r="A155" s="1">
        <v>43322</v>
      </c>
      <c r="B155">
        <v>207.529999</v>
      </c>
      <c r="C155">
        <v>109</v>
      </c>
      <c r="D155">
        <f t="shared" si="21"/>
        <v>-1.3500060000000076</v>
      </c>
      <c r="E155">
        <f t="shared" si="22"/>
        <v>-0.67000000000000171</v>
      </c>
      <c r="F155">
        <f t="shared" si="18"/>
        <v>-6.4630695503861534E-3</v>
      </c>
      <c r="G155">
        <f t="shared" si="19"/>
        <v>-6.1092368013130451E-3</v>
      </c>
      <c r="H155">
        <f t="shared" si="23"/>
        <v>158.26499949999999</v>
      </c>
      <c r="I155">
        <f t="shared" si="20"/>
        <v>-6.3412524510869919E-3</v>
      </c>
      <c r="J155">
        <v>4.8265052513414043E-3</v>
      </c>
      <c r="K155">
        <f t="shared" si="24"/>
        <v>22.745279891769226</v>
      </c>
      <c r="L155">
        <f t="shared" si="25"/>
        <v>-1.0100030000000118</v>
      </c>
      <c r="M155">
        <v>0.75499949999999671</v>
      </c>
      <c r="N155">
        <f t="shared" si="26"/>
        <v>0.15739779525770214</v>
      </c>
    </row>
    <row r="156" spans="1:14" x14ac:dyDescent="0.35">
      <c r="A156" s="1">
        <v>43321</v>
      </c>
      <c r="B156">
        <v>208.88000500000001</v>
      </c>
      <c r="C156">
        <v>109.67</v>
      </c>
      <c r="D156">
        <f t="shared" si="21"/>
        <v>1.6300050000000113</v>
      </c>
      <c r="E156">
        <f t="shared" si="22"/>
        <v>0.18000000000000682</v>
      </c>
      <c r="F156">
        <f t="shared" si="18"/>
        <v>7.8649215922799096E-3</v>
      </c>
      <c r="G156">
        <f t="shared" si="19"/>
        <v>1.6439857521235439E-3</v>
      </c>
      <c r="H156">
        <f t="shared" si="23"/>
        <v>159.2750025</v>
      </c>
      <c r="I156">
        <f t="shared" si="20"/>
        <v>5.7144819094525146E-3</v>
      </c>
      <c r="J156">
        <v>4.9313071369955106E-3</v>
      </c>
      <c r="K156">
        <f t="shared" si="24"/>
        <v>22.711369044639603</v>
      </c>
      <c r="L156">
        <f t="shared" si="25"/>
        <v>0.90500249999999482</v>
      </c>
      <c r="M156">
        <v>0.77000149999997802</v>
      </c>
      <c r="N156">
        <f t="shared" si="26"/>
        <v>0.15712879470758506</v>
      </c>
    </row>
    <row r="157" spans="1:14" x14ac:dyDescent="0.35">
      <c r="A157" s="1">
        <v>43320</v>
      </c>
      <c r="B157">
        <v>207.25</v>
      </c>
      <c r="C157">
        <v>109.49</v>
      </c>
      <c r="D157">
        <f t="shared" si="21"/>
        <v>0.13999899999998888</v>
      </c>
      <c r="E157">
        <f t="shared" si="22"/>
        <v>0.60999999999999943</v>
      </c>
      <c r="F157">
        <f t="shared" si="18"/>
        <v>6.7596446006481777E-4</v>
      </c>
      <c r="G157">
        <f t="shared" si="19"/>
        <v>5.6024981631153511E-3</v>
      </c>
      <c r="H157">
        <f t="shared" si="23"/>
        <v>158.37</v>
      </c>
      <c r="I157">
        <f t="shared" si="20"/>
        <v>2.3734896598832647E-3</v>
      </c>
      <c r="J157">
        <v>5.216458929667417E-3</v>
      </c>
      <c r="K157">
        <f t="shared" si="24"/>
        <v>22.615028935705382</v>
      </c>
      <c r="L157">
        <f t="shared" si="25"/>
        <v>0.37499950000000126</v>
      </c>
      <c r="M157">
        <v>0.78000199999999609</v>
      </c>
      <c r="N157">
        <f t="shared" si="26"/>
        <v>0.15694643683217654</v>
      </c>
    </row>
    <row r="158" spans="1:14" x14ac:dyDescent="0.35">
      <c r="A158" s="1">
        <v>43319</v>
      </c>
      <c r="B158">
        <v>207.11000100000001</v>
      </c>
      <c r="C158">
        <v>108.88</v>
      </c>
      <c r="D158">
        <f t="shared" si="21"/>
        <v>-1.9600059999999928</v>
      </c>
      <c r="E158">
        <f t="shared" si="22"/>
        <v>0.75</v>
      </c>
      <c r="F158">
        <f t="shared" si="18"/>
        <v>-9.3748789131670746E-3</v>
      </c>
      <c r="G158">
        <f t="shared" si="19"/>
        <v>6.9360954406732641E-3</v>
      </c>
      <c r="H158">
        <f t="shared" si="23"/>
        <v>157.9950005</v>
      </c>
      <c r="I158">
        <f t="shared" si="20"/>
        <v>-3.8146468262846575E-3</v>
      </c>
      <c r="J158">
        <v>5.341062060157371E-3</v>
      </c>
      <c r="K158">
        <f t="shared" si="24"/>
        <v>22.571075761826673</v>
      </c>
      <c r="L158">
        <f t="shared" si="25"/>
        <v>-0.60500300000001062</v>
      </c>
      <c r="M158">
        <v>0.78499550000000795</v>
      </c>
      <c r="N158">
        <f t="shared" si="26"/>
        <v>0.15685447426612648</v>
      </c>
    </row>
    <row r="159" spans="1:14" x14ac:dyDescent="0.35">
      <c r="A159" s="1">
        <v>43318</v>
      </c>
      <c r="B159">
        <v>209.070007</v>
      </c>
      <c r="C159">
        <v>108.13</v>
      </c>
      <c r="D159">
        <f t="shared" si="21"/>
        <v>1.0800020000000075</v>
      </c>
      <c r="E159">
        <f t="shared" si="22"/>
        <v>8.99999999999892E-2</v>
      </c>
      <c r="F159">
        <f t="shared" si="18"/>
        <v>5.1925668255068677E-3</v>
      </c>
      <c r="G159">
        <f t="shared" si="19"/>
        <v>8.3302480562744531E-4</v>
      </c>
      <c r="H159">
        <f t="shared" si="23"/>
        <v>158.60000350000001</v>
      </c>
      <c r="I159">
        <f t="shared" si="20"/>
        <v>3.7021864427082196E-3</v>
      </c>
      <c r="J159">
        <v>5.5328129015167404E-3</v>
      </c>
      <c r="K159">
        <f t="shared" si="24"/>
        <v>22.501253752382027</v>
      </c>
      <c r="L159">
        <f t="shared" si="25"/>
        <v>0.58500100000000543</v>
      </c>
      <c r="M159">
        <v>0.78999650000000088</v>
      </c>
      <c r="N159">
        <f t="shared" si="26"/>
        <v>0.15676176978437564</v>
      </c>
    </row>
    <row r="160" spans="1:14" x14ac:dyDescent="0.35">
      <c r="A160" s="1">
        <v>43315</v>
      </c>
      <c r="B160">
        <v>207.990005</v>
      </c>
      <c r="C160">
        <v>108.04</v>
      </c>
      <c r="D160">
        <f t="shared" si="21"/>
        <v>0.60000600000000759</v>
      </c>
      <c r="E160">
        <f t="shared" si="22"/>
        <v>0.47000000000001307</v>
      </c>
      <c r="F160">
        <f t="shared" si="18"/>
        <v>2.8931289015532886E-3</v>
      </c>
      <c r="G160">
        <f t="shared" si="19"/>
        <v>4.3692479315795589E-3</v>
      </c>
      <c r="H160">
        <f t="shared" si="23"/>
        <v>158.01500250000001</v>
      </c>
      <c r="I160">
        <f t="shared" si="20"/>
        <v>3.3972758553381726E-3</v>
      </c>
      <c r="J160">
        <v>5.7040130960649303E-3</v>
      </c>
      <c r="K160">
        <f t="shared" si="24"/>
        <v>22.436697463405881</v>
      </c>
      <c r="L160">
        <f t="shared" si="25"/>
        <v>0.53500300000001744</v>
      </c>
      <c r="M160">
        <v>0.82499749999999494</v>
      </c>
      <c r="N160">
        <f t="shared" si="26"/>
        <v>0.15609613239105663</v>
      </c>
    </row>
    <row r="161" spans="1:14" x14ac:dyDescent="0.35">
      <c r="A161" s="1">
        <v>43314</v>
      </c>
      <c r="B161">
        <v>207.38999899999999</v>
      </c>
      <c r="C161">
        <v>107.57</v>
      </c>
      <c r="D161">
        <f t="shared" si="21"/>
        <v>5.8899989999999889</v>
      </c>
      <c r="E161">
        <f t="shared" si="22"/>
        <v>1.289999999999992</v>
      </c>
      <c r="F161">
        <f t="shared" si="18"/>
        <v>2.9230764267990018E-2</v>
      </c>
      <c r="G161">
        <f t="shared" si="19"/>
        <v>1.2137749341362363E-2</v>
      </c>
      <c r="H161">
        <f t="shared" si="23"/>
        <v>157.47999949999999</v>
      </c>
      <c r="I161">
        <f t="shared" si="20"/>
        <v>2.3328348170771361E-2</v>
      </c>
      <c r="J161">
        <v>5.7144819094525146E-3</v>
      </c>
      <c r="K161">
        <f t="shared" si="24"/>
        <v>22.43268245308527</v>
      </c>
      <c r="L161">
        <f t="shared" si="25"/>
        <v>3.5899995000000047</v>
      </c>
      <c r="M161">
        <v>0.82999950000001377</v>
      </c>
      <c r="N161">
        <f t="shared" si="26"/>
        <v>0.15599861655586197</v>
      </c>
    </row>
    <row r="162" spans="1:14" x14ac:dyDescent="0.35">
      <c r="A162" s="1">
        <v>43313</v>
      </c>
      <c r="B162">
        <v>201.5</v>
      </c>
      <c r="C162">
        <v>106.28</v>
      </c>
      <c r="D162">
        <f t="shared" si="21"/>
        <v>11.21000699999999</v>
      </c>
      <c r="E162">
        <f t="shared" si="22"/>
        <v>0.20000000000000284</v>
      </c>
      <c r="F162">
        <f t="shared" si="18"/>
        <v>5.8910123560727598E-2</v>
      </c>
      <c r="G162">
        <f t="shared" si="19"/>
        <v>1.8853695324283829E-3</v>
      </c>
      <c r="H162">
        <f t="shared" si="23"/>
        <v>153.88999999999999</v>
      </c>
      <c r="I162">
        <f t="shared" si="20"/>
        <v>3.8499197859075934E-2</v>
      </c>
      <c r="J162">
        <v>5.9104567869905601E-3</v>
      </c>
      <c r="K162">
        <f t="shared" si="24"/>
        <v>22.356097503212876</v>
      </c>
      <c r="L162">
        <f t="shared" si="25"/>
        <v>5.7050034999999752</v>
      </c>
      <c r="M162">
        <v>0.84000150000002805</v>
      </c>
      <c r="N162">
        <f t="shared" si="26"/>
        <v>0.15580184361247215</v>
      </c>
    </row>
    <row r="163" spans="1:14" x14ac:dyDescent="0.35">
      <c r="A163" s="1">
        <v>43312</v>
      </c>
      <c r="B163">
        <v>190.28999300000001</v>
      </c>
      <c r="C163">
        <v>106.08</v>
      </c>
      <c r="D163">
        <f t="shared" si="21"/>
        <v>0.37998900000002322</v>
      </c>
      <c r="E163">
        <f t="shared" si="22"/>
        <v>0.70999999999999375</v>
      </c>
      <c r="F163">
        <f t="shared" si="18"/>
        <v>2.0008898530696848E-3</v>
      </c>
      <c r="G163">
        <f t="shared" si="19"/>
        <v>6.7381607668216166E-3</v>
      </c>
      <c r="H163">
        <f t="shared" si="23"/>
        <v>148.18499650000001</v>
      </c>
      <c r="I163">
        <f t="shared" si="20"/>
        <v>3.6913742388057533E-3</v>
      </c>
      <c r="J163">
        <v>6.2812770395267543E-3</v>
      </c>
      <c r="K163">
        <f t="shared" si="24"/>
        <v>22.203865090688392</v>
      </c>
      <c r="L163">
        <f t="shared" si="25"/>
        <v>0.5449945000000298</v>
      </c>
      <c r="M163">
        <v>0.90500249999999482</v>
      </c>
      <c r="N163">
        <f t="shared" si="26"/>
        <v>0.15446585497031606</v>
      </c>
    </row>
    <row r="164" spans="1:14" x14ac:dyDescent="0.35">
      <c r="A164" s="1">
        <v>43311</v>
      </c>
      <c r="B164">
        <v>189.91000399999999</v>
      </c>
      <c r="C164">
        <v>105.37</v>
      </c>
      <c r="D164">
        <f t="shared" si="21"/>
        <v>-1.0699920000000134</v>
      </c>
      <c r="E164">
        <f t="shared" si="22"/>
        <v>-2.3100000000000023</v>
      </c>
      <c r="F164">
        <f t="shared" si="18"/>
        <v>-5.6026391371377625E-3</v>
      </c>
      <c r="G164">
        <f t="shared" si="19"/>
        <v>-2.1452451708766737E-2</v>
      </c>
      <c r="H164">
        <f t="shared" si="23"/>
        <v>147.64000199999998</v>
      </c>
      <c r="I164">
        <f t="shared" si="20"/>
        <v>-1.1317190267423749E-2</v>
      </c>
      <c r="J164">
        <v>6.3514150664706615E-3</v>
      </c>
      <c r="K164">
        <f t="shared" si="24"/>
        <v>22.174007705406577</v>
      </c>
      <c r="L164">
        <f t="shared" si="25"/>
        <v>-1.6899960000000078</v>
      </c>
      <c r="M164">
        <v>0.90999899999999911</v>
      </c>
      <c r="N164">
        <f t="shared" si="26"/>
        <v>0.15435910320457788</v>
      </c>
    </row>
    <row r="165" spans="1:14" x14ac:dyDescent="0.35">
      <c r="A165" s="1">
        <v>43308</v>
      </c>
      <c r="B165">
        <v>190.979996</v>
      </c>
      <c r="C165">
        <v>107.68</v>
      </c>
      <c r="D165">
        <f t="shared" si="21"/>
        <v>-3.2300109999999904</v>
      </c>
      <c r="E165">
        <f t="shared" si="22"/>
        <v>-1.9399999999999977</v>
      </c>
      <c r="F165">
        <f t="shared" si="18"/>
        <v>-1.6631537426390137E-2</v>
      </c>
      <c r="G165">
        <f t="shared" si="19"/>
        <v>-1.7697500456121125E-2</v>
      </c>
      <c r="H165">
        <f t="shared" si="23"/>
        <v>149.32999799999999</v>
      </c>
      <c r="I165">
        <f t="shared" si="20"/>
        <v>-1.7016130338963011E-2</v>
      </c>
      <c r="J165">
        <v>6.3711289709112787E-3</v>
      </c>
      <c r="K165">
        <f t="shared" si="24"/>
        <v>22.165555248921311</v>
      </c>
      <c r="L165">
        <f t="shared" si="25"/>
        <v>-2.5850055000000225</v>
      </c>
      <c r="M165">
        <v>0.93499950000003196</v>
      </c>
      <c r="N165">
        <f t="shared" si="26"/>
        <v>0.15381638239097631</v>
      </c>
    </row>
    <row r="166" spans="1:14" x14ac:dyDescent="0.35">
      <c r="A166" s="1">
        <v>43307</v>
      </c>
      <c r="B166">
        <v>194.21000699999999</v>
      </c>
      <c r="C166">
        <v>109.62</v>
      </c>
      <c r="D166">
        <f t="shared" si="21"/>
        <v>-0.61000000000001364</v>
      </c>
      <c r="E166">
        <f t="shared" si="22"/>
        <v>-1.2099999999999937</v>
      </c>
      <c r="F166">
        <f t="shared" si="18"/>
        <v>-3.1310952575831375E-3</v>
      </c>
      <c r="G166">
        <f t="shared" si="19"/>
        <v>-1.0917621582603931E-2</v>
      </c>
      <c r="H166">
        <f t="shared" si="23"/>
        <v>151.91500350000001</v>
      </c>
      <c r="I166">
        <f t="shared" si="20"/>
        <v>-5.9545230110202262E-3</v>
      </c>
      <c r="J166">
        <v>6.3767631655136034E-3</v>
      </c>
      <c r="K166">
        <f t="shared" si="24"/>
        <v>22.163134697404182</v>
      </c>
      <c r="L166">
        <f t="shared" si="25"/>
        <v>-0.90999999999999659</v>
      </c>
      <c r="M166">
        <v>0.93999750000000404</v>
      </c>
      <c r="N166">
        <f t="shared" si="26"/>
        <v>0.15370617815425561</v>
      </c>
    </row>
    <row r="167" spans="1:14" x14ac:dyDescent="0.35">
      <c r="A167" s="1">
        <v>43306</v>
      </c>
      <c r="B167">
        <v>194.820007</v>
      </c>
      <c r="C167">
        <v>110.83</v>
      </c>
      <c r="D167">
        <f t="shared" si="21"/>
        <v>1.8200070000000039</v>
      </c>
      <c r="E167">
        <f t="shared" si="22"/>
        <v>3.1700000000000017</v>
      </c>
      <c r="F167">
        <f t="shared" si="18"/>
        <v>9.4300880829015742E-3</v>
      </c>
      <c r="G167">
        <f t="shared" si="19"/>
        <v>2.9444547650009305E-2</v>
      </c>
      <c r="H167">
        <f t="shared" si="23"/>
        <v>152.82500350000001</v>
      </c>
      <c r="I167">
        <f t="shared" si="20"/>
        <v>1.6596843610723239E-2</v>
      </c>
      <c r="J167">
        <v>6.6210995047506814E-3</v>
      </c>
      <c r="K167">
        <f t="shared" si="24"/>
        <v>22.056098386862057</v>
      </c>
      <c r="L167">
        <f t="shared" si="25"/>
        <v>2.4950035000000241</v>
      </c>
      <c r="M167">
        <v>0.99000150000000531</v>
      </c>
      <c r="N167">
        <f t="shared" si="26"/>
        <v>0.15257271132678984</v>
      </c>
    </row>
    <row r="168" spans="1:14" x14ac:dyDescent="0.35">
      <c r="A168" s="1">
        <v>43305</v>
      </c>
      <c r="B168">
        <v>193</v>
      </c>
      <c r="C168">
        <v>107.66</v>
      </c>
      <c r="D168">
        <f t="shared" si="21"/>
        <v>1.3899989999999889</v>
      </c>
      <c r="E168">
        <f t="shared" si="22"/>
        <v>-0.31000000000000227</v>
      </c>
      <c r="F168">
        <f t="shared" si="18"/>
        <v>7.2543134113338308E-3</v>
      </c>
      <c r="G168">
        <f t="shared" si="19"/>
        <v>-2.8711679170140064E-3</v>
      </c>
      <c r="H168">
        <f t="shared" si="23"/>
        <v>150.32999999999998</v>
      </c>
      <c r="I168">
        <f t="shared" si="20"/>
        <v>3.6050437158518123E-3</v>
      </c>
      <c r="J168">
        <v>6.8142963760525295E-3</v>
      </c>
      <c r="K168">
        <f t="shared" si="24"/>
        <v>21.968634100059358</v>
      </c>
      <c r="L168">
        <f t="shared" si="25"/>
        <v>0.53999949999996488</v>
      </c>
      <c r="M168">
        <v>0.99999800000000505</v>
      </c>
      <c r="N168">
        <f t="shared" si="26"/>
        <v>0.15233944877291791</v>
      </c>
    </row>
    <row r="169" spans="1:14" x14ac:dyDescent="0.35">
      <c r="A169" s="1">
        <v>43304</v>
      </c>
      <c r="B169">
        <v>191.61000100000001</v>
      </c>
      <c r="C169">
        <v>107.97</v>
      </c>
      <c r="D169">
        <f t="shared" si="21"/>
        <v>0.16999900000001844</v>
      </c>
      <c r="E169">
        <f t="shared" si="22"/>
        <v>1.7000000000000028</v>
      </c>
      <c r="F169">
        <f t="shared" si="18"/>
        <v>8.8800145332227091E-4</v>
      </c>
      <c r="G169">
        <f t="shared" si="19"/>
        <v>1.5996988802107866E-2</v>
      </c>
      <c r="H169">
        <f t="shared" si="23"/>
        <v>149.79000050000002</v>
      </c>
      <c r="I169">
        <f t="shared" si="20"/>
        <v>6.2812770395267543E-3</v>
      </c>
      <c r="J169">
        <v>7.0329413244755654E-3</v>
      </c>
      <c r="K169">
        <f t="shared" si="24"/>
        <v>21.866677682946658</v>
      </c>
      <c r="L169">
        <f t="shared" si="25"/>
        <v>0.93499950000003196</v>
      </c>
      <c r="M169">
        <v>1.0549944999999923</v>
      </c>
      <c r="N169">
        <f t="shared" si="26"/>
        <v>0.15101717674651025</v>
      </c>
    </row>
    <row r="170" spans="1:14" x14ac:dyDescent="0.35">
      <c r="A170" s="1">
        <v>43301</v>
      </c>
      <c r="B170">
        <v>191.44000199999999</v>
      </c>
      <c r="C170">
        <v>106.27</v>
      </c>
      <c r="D170">
        <f t="shared" si="21"/>
        <v>-0.44000300000001857</v>
      </c>
      <c r="E170">
        <f t="shared" si="22"/>
        <v>1.8699999999999903</v>
      </c>
      <c r="F170">
        <f t="shared" si="18"/>
        <v>-2.2931154290933989E-3</v>
      </c>
      <c r="G170">
        <f t="shared" si="19"/>
        <v>1.7911877394635921E-2</v>
      </c>
      <c r="H170">
        <f t="shared" si="23"/>
        <v>148.85500099999999</v>
      </c>
      <c r="I170">
        <f t="shared" si="20"/>
        <v>4.8265052513414043E-3</v>
      </c>
      <c r="J170">
        <v>7.0433149802926649E-3</v>
      </c>
      <c r="K170">
        <f t="shared" si="24"/>
        <v>21.861762712519088</v>
      </c>
      <c r="L170">
        <f t="shared" si="25"/>
        <v>0.71499849999997878</v>
      </c>
      <c r="M170">
        <v>1.0900054999999895</v>
      </c>
      <c r="N170">
        <f t="shared" si="26"/>
        <v>0.15014167184931881</v>
      </c>
    </row>
    <row r="171" spans="1:14" x14ac:dyDescent="0.35">
      <c r="A171" s="1">
        <v>43300</v>
      </c>
      <c r="B171">
        <v>191.88000500000001</v>
      </c>
      <c r="C171">
        <v>104.4</v>
      </c>
      <c r="D171">
        <f t="shared" si="21"/>
        <v>1.4800110000000188</v>
      </c>
      <c r="E171">
        <f t="shared" si="22"/>
        <v>-0.71999999999999886</v>
      </c>
      <c r="F171">
        <f t="shared" si="18"/>
        <v>7.7731672617595716E-3</v>
      </c>
      <c r="G171">
        <f t="shared" si="19"/>
        <v>-6.8493150684931399E-3</v>
      </c>
      <c r="H171">
        <f t="shared" si="23"/>
        <v>148.14000250000001</v>
      </c>
      <c r="I171">
        <f t="shared" si="20"/>
        <v>2.5717752281763377E-3</v>
      </c>
      <c r="J171">
        <v>7.1232873641570941E-3</v>
      </c>
      <c r="K171">
        <f t="shared" si="24"/>
        <v>21.823637970417504</v>
      </c>
      <c r="L171">
        <f t="shared" si="25"/>
        <v>0.38000550000000999</v>
      </c>
      <c r="M171">
        <v>1.0949980000000039</v>
      </c>
      <c r="N171">
        <f t="shared" si="26"/>
        <v>0.15001472545724626</v>
      </c>
    </row>
    <row r="172" spans="1:14" x14ac:dyDescent="0.35">
      <c r="A172" s="1">
        <v>43299</v>
      </c>
      <c r="B172">
        <v>190.39999399999999</v>
      </c>
      <c r="C172">
        <v>105.12</v>
      </c>
      <c r="D172">
        <f t="shared" si="21"/>
        <v>-1.0500030000000038</v>
      </c>
      <c r="E172">
        <f t="shared" si="22"/>
        <v>-0.82999999999999829</v>
      </c>
      <c r="F172">
        <f t="shared" si="18"/>
        <v>-5.4844764505272035E-3</v>
      </c>
      <c r="G172">
        <f t="shared" si="19"/>
        <v>-7.8338839075035235E-3</v>
      </c>
      <c r="H172">
        <f t="shared" si="23"/>
        <v>147.759997</v>
      </c>
      <c r="I172">
        <f t="shared" si="20"/>
        <v>-6.3214627402971629E-3</v>
      </c>
      <c r="J172">
        <v>7.3883952653820547E-3</v>
      </c>
      <c r="K172">
        <f t="shared" si="24"/>
        <v>21.694313098353266</v>
      </c>
      <c r="L172">
        <f t="shared" si="25"/>
        <v>-0.94000149999999394</v>
      </c>
      <c r="M172">
        <v>1.1049989999999923</v>
      </c>
      <c r="N172">
        <f t="shared" si="26"/>
        <v>0.14975886332666336</v>
      </c>
    </row>
    <row r="173" spans="1:14" x14ac:dyDescent="0.35">
      <c r="A173" s="1">
        <v>43298</v>
      </c>
      <c r="B173">
        <v>191.449997</v>
      </c>
      <c r="C173">
        <v>105.95</v>
      </c>
      <c r="D173">
        <f t="shared" si="21"/>
        <v>0.53999300000000972</v>
      </c>
      <c r="E173">
        <f t="shared" si="22"/>
        <v>1.0400000000000063</v>
      </c>
      <c r="F173">
        <f t="shared" si="18"/>
        <v>2.8285212334918275E-3</v>
      </c>
      <c r="G173">
        <f t="shared" si="19"/>
        <v>9.9132589838910132E-3</v>
      </c>
      <c r="H173">
        <f t="shared" si="23"/>
        <v>148.69999849999999</v>
      </c>
      <c r="I173">
        <f t="shared" si="20"/>
        <v>5.341062060157371E-3</v>
      </c>
      <c r="J173">
        <v>7.5843645175042397E-3</v>
      </c>
      <c r="K173">
        <f t="shared" si="24"/>
        <v>21.595849215732521</v>
      </c>
      <c r="L173">
        <f t="shared" si="25"/>
        <v>0.78999650000000088</v>
      </c>
      <c r="M173">
        <v>1.1099954999999966</v>
      </c>
      <c r="N173">
        <f t="shared" si="26"/>
        <v>0.14963025679004091</v>
      </c>
    </row>
    <row r="174" spans="1:14" x14ac:dyDescent="0.35">
      <c r="A174" s="1">
        <v>43297</v>
      </c>
      <c r="B174">
        <v>190.91000399999999</v>
      </c>
      <c r="C174">
        <v>104.91</v>
      </c>
      <c r="D174">
        <f t="shared" si="21"/>
        <v>-0.41999800000002097</v>
      </c>
      <c r="E174">
        <f t="shared" si="22"/>
        <v>-0.52000000000001023</v>
      </c>
      <c r="F174">
        <f t="shared" si="18"/>
        <v>-2.1951497183385852E-3</v>
      </c>
      <c r="G174">
        <f t="shared" si="19"/>
        <v>-4.9321824907522542E-3</v>
      </c>
      <c r="H174">
        <f t="shared" si="23"/>
        <v>147.91000199999999</v>
      </c>
      <c r="I174">
        <f t="shared" si="20"/>
        <v>-3.1675360347247971E-3</v>
      </c>
      <c r="J174">
        <v>7.7321515073716339E-3</v>
      </c>
      <c r="K174">
        <f t="shared" si="24"/>
        <v>21.52000805985773</v>
      </c>
      <c r="L174">
        <f t="shared" si="25"/>
        <v>-0.46999900000000139</v>
      </c>
      <c r="M174">
        <v>1.1150025000000028</v>
      </c>
      <c r="N174">
        <f t="shared" si="26"/>
        <v>0.14950086213132266</v>
      </c>
    </row>
    <row r="175" spans="1:14" x14ac:dyDescent="0.35">
      <c r="A175" s="1">
        <v>43294</v>
      </c>
      <c r="B175">
        <v>191.33000200000001</v>
      </c>
      <c r="C175">
        <v>105.43</v>
      </c>
      <c r="D175">
        <f t="shared" si="21"/>
        <v>0.30000300000000379</v>
      </c>
      <c r="E175">
        <f t="shared" si="22"/>
        <v>1.2400000000000091</v>
      </c>
      <c r="F175">
        <f t="shared" si="18"/>
        <v>1.5704496758124559E-3</v>
      </c>
      <c r="G175">
        <f t="shared" si="19"/>
        <v>1.1901334101161428E-2</v>
      </c>
      <c r="H175">
        <f t="shared" si="23"/>
        <v>148.38000099999999</v>
      </c>
      <c r="I175">
        <f t="shared" si="20"/>
        <v>5.216458929667417E-3</v>
      </c>
      <c r="J175">
        <v>7.7393222443320935E-3</v>
      </c>
      <c r="K175">
        <f t="shared" si="24"/>
        <v>21.516293818998591</v>
      </c>
      <c r="L175">
        <f t="shared" si="25"/>
        <v>0.77000149999997802</v>
      </c>
      <c r="M175">
        <v>1.1199974999999824</v>
      </c>
      <c r="N175">
        <f t="shared" si="26"/>
        <v>0.1493712625743856</v>
      </c>
    </row>
    <row r="176" spans="1:14" x14ac:dyDescent="0.35">
      <c r="A176" s="1">
        <v>43293</v>
      </c>
      <c r="B176">
        <v>191.029999</v>
      </c>
      <c r="C176">
        <v>104.19</v>
      </c>
      <c r="D176">
        <f t="shared" si="21"/>
        <v>3.1499939999999924</v>
      </c>
      <c r="E176">
        <f t="shared" si="22"/>
        <v>2.2099999999999937</v>
      </c>
      <c r="F176">
        <f t="shared" si="18"/>
        <v>1.6765988482914891E-2</v>
      </c>
      <c r="G176">
        <f t="shared" si="19"/>
        <v>2.1670915865855987E-2</v>
      </c>
      <c r="H176">
        <f t="shared" si="23"/>
        <v>147.60999950000001</v>
      </c>
      <c r="I176">
        <f t="shared" si="20"/>
        <v>1.8491664622720297E-2</v>
      </c>
      <c r="J176">
        <v>7.9804117913492081E-3</v>
      </c>
      <c r="K176">
        <f t="shared" si="24"/>
        <v>21.389584813968892</v>
      </c>
      <c r="L176">
        <f t="shared" si="25"/>
        <v>2.6799970000000144</v>
      </c>
      <c r="M176">
        <v>1.1549979999999778</v>
      </c>
      <c r="N176">
        <f t="shared" si="26"/>
        <v>0.14844884380450948</v>
      </c>
    </row>
    <row r="177" spans="1:14" x14ac:dyDescent="0.35">
      <c r="A177" s="1">
        <v>43292</v>
      </c>
      <c r="B177">
        <v>187.88000500000001</v>
      </c>
      <c r="C177">
        <v>101.98</v>
      </c>
      <c r="D177">
        <f t="shared" si="21"/>
        <v>-2.4700009999999963</v>
      </c>
      <c r="E177">
        <f t="shared" si="22"/>
        <v>-0.14000000000000057</v>
      </c>
      <c r="F177">
        <f t="shared" si="18"/>
        <v>-1.2976101508502166E-2</v>
      </c>
      <c r="G177">
        <f t="shared" si="19"/>
        <v>-1.3709361535448547E-3</v>
      </c>
      <c r="H177">
        <f t="shared" si="23"/>
        <v>144.9300025</v>
      </c>
      <c r="I177">
        <f t="shared" si="20"/>
        <v>-8.9239954404076935E-3</v>
      </c>
      <c r="J177">
        <v>8.1149920891036894E-3</v>
      </c>
      <c r="K177">
        <f t="shared" si="24"/>
        <v>21.317323269611236</v>
      </c>
      <c r="L177">
        <f t="shared" si="25"/>
        <v>-1.3050005000000056</v>
      </c>
      <c r="M177">
        <v>1.1600035000000162</v>
      </c>
      <c r="N177">
        <f t="shared" si="26"/>
        <v>0.14831489960020294</v>
      </c>
    </row>
    <row r="178" spans="1:14" x14ac:dyDescent="0.35">
      <c r="A178" s="1">
        <v>43291</v>
      </c>
      <c r="B178">
        <v>190.35000600000001</v>
      </c>
      <c r="C178">
        <v>102.12</v>
      </c>
      <c r="D178">
        <f t="shared" si="21"/>
        <v>-0.22999599999999987</v>
      </c>
      <c r="E178">
        <f t="shared" si="22"/>
        <v>0.27000000000001023</v>
      </c>
      <c r="F178">
        <f t="shared" si="18"/>
        <v>-1.2068212697363696E-3</v>
      </c>
      <c r="G178">
        <f t="shared" si="19"/>
        <v>2.6509572901326486E-3</v>
      </c>
      <c r="H178">
        <f t="shared" si="23"/>
        <v>146.23500300000001</v>
      </c>
      <c r="I178">
        <f t="shared" si="20"/>
        <v>1.3679854914479795E-4</v>
      </c>
      <c r="J178">
        <v>8.1352375650868159E-3</v>
      </c>
      <c r="K178">
        <f t="shared" si="24"/>
        <v>21.306358850955331</v>
      </c>
      <c r="L178">
        <f t="shared" si="25"/>
        <v>2.0002000000005182E-2</v>
      </c>
      <c r="M178">
        <v>1.1799985000000106</v>
      </c>
      <c r="N178">
        <f t="shared" si="26"/>
        <v>0.14777484809109132</v>
      </c>
    </row>
    <row r="179" spans="1:14" x14ac:dyDescent="0.35">
      <c r="A179" s="1">
        <v>43290</v>
      </c>
      <c r="B179">
        <v>190.58000200000001</v>
      </c>
      <c r="C179">
        <v>101.85</v>
      </c>
      <c r="D179">
        <f t="shared" si="21"/>
        <v>2.6100010000000111</v>
      </c>
      <c r="E179">
        <f t="shared" si="22"/>
        <v>0.68999999999999773</v>
      </c>
      <c r="F179">
        <f t="shared" si="18"/>
        <v>1.3885199692050921E-2</v>
      </c>
      <c r="G179">
        <f t="shared" si="19"/>
        <v>6.8208778173190765E-3</v>
      </c>
      <c r="H179">
        <f t="shared" si="23"/>
        <v>146.215001</v>
      </c>
      <c r="I179">
        <f t="shared" si="20"/>
        <v>1.1413554416997387E-2</v>
      </c>
      <c r="J179">
        <v>8.1401405196241412E-3</v>
      </c>
      <c r="K179">
        <f t="shared" si="24"/>
        <v>21.303699866280333</v>
      </c>
      <c r="L179">
        <f t="shared" si="25"/>
        <v>1.6500005000000044</v>
      </c>
      <c r="M179">
        <v>1.1950009999999907</v>
      </c>
      <c r="N179">
        <f t="shared" si="26"/>
        <v>0.14736443643400918</v>
      </c>
    </row>
    <row r="180" spans="1:14" x14ac:dyDescent="0.35">
      <c r="A180" s="1">
        <v>43287</v>
      </c>
      <c r="B180">
        <v>187.970001</v>
      </c>
      <c r="C180">
        <v>101.16</v>
      </c>
      <c r="D180">
        <f t="shared" si="21"/>
        <v>2.5700070000000039</v>
      </c>
      <c r="E180">
        <f t="shared" si="22"/>
        <v>1.3999999999999915</v>
      </c>
      <c r="F180">
        <f t="shared" si="18"/>
        <v>1.3861958377409679E-2</v>
      </c>
      <c r="G180">
        <f t="shared" si="19"/>
        <v>1.4033680834001517E-2</v>
      </c>
      <c r="H180">
        <f t="shared" si="23"/>
        <v>144.5650005</v>
      </c>
      <c r="I180">
        <f t="shared" si="20"/>
        <v>1.3922033537425344E-2</v>
      </c>
      <c r="J180">
        <v>8.158429893326399E-3</v>
      </c>
      <c r="K180">
        <f t="shared" si="24"/>
        <v>21.293768499631206</v>
      </c>
      <c r="L180">
        <f t="shared" si="25"/>
        <v>1.9850035000000048</v>
      </c>
      <c r="M180">
        <v>1.1950039999999831</v>
      </c>
      <c r="N180">
        <f t="shared" si="26"/>
        <v>0.14736435392252098</v>
      </c>
    </row>
    <row r="181" spans="1:14" x14ac:dyDescent="0.35">
      <c r="A181" s="1">
        <v>43286</v>
      </c>
      <c r="B181">
        <v>185.39999399999999</v>
      </c>
      <c r="C181">
        <v>99.76</v>
      </c>
      <c r="D181">
        <f t="shared" si="21"/>
        <v>1.4799959999999999</v>
      </c>
      <c r="E181">
        <f t="shared" si="22"/>
        <v>0.71000000000000796</v>
      </c>
      <c r="F181">
        <f t="shared" si="18"/>
        <v>8.0469552854170855E-3</v>
      </c>
      <c r="G181">
        <f t="shared" si="19"/>
        <v>7.1680969207471778E-3</v>
      </c>
      <c r="H181">
        <f t="shared" si="23"/>
        <v>142.57999699999999</v>
      </c>
      <c r="I181">
        <f t="shared" si="20"/>
        <v>7.7393222443320935E-3</v>
      </c>
      <c r="J181">
        <v>8.2905816301471758E-3</v>
      </c>
      <c r="K181">
        <f t="shared" si="24"/>
        <v>21.22141961253902</v>
      </c>
      <c r="L181">
        <f t="shared" si="25"/>
        <v>1.0949980000000039</v>
      </c>
      <c r="M181">
        <v>1.2099975000000143</v>
      </c>
      <c r="N181">
        <f t="shared" si="26"/>
        <v>0.14694977786461835</v>
      </c>
    </row>
    <row r="182" spans="1:14" x14ac:dyDescent="0.35">
      <c r="A182" s="1">
        <v>43284</v>
      </c>
      <c r="B182">
        <v>183.91999799999999</v>
      </c>
      <c r="C182">
        <v>99.05</v>
      </c>
      <c r="D182">
        <f t="shared" si="21"/>
        <v>-3.2599950000000035</v>
      </c>
      <c r="E182">
        <f t="shared" si="22"/>
        <v>-0.96000000000000796</v>
      </c>
      <c r="F182">
        <f t="shared" si="18"/>
        <v>-1.7416364579092614E-2</v>
      </c>
      <c r="G182">
        <f t="shared" si="19"/>
        <v>-9.5990400959904808E-3</v>
      </c>
      <c r="H182">
        <f t="shared" si="23"/>
        <v>141.48499899999999</v>
      </c>
      <c r="I182">
        <f t="shared" si="20"/>
        <v>-1.4694087896022338E-2</v>
      </c>
      <c r="J182">
        <v>8.4870870960538167E-3</v>
      </c>
      <c r="K182">
        <f t="shared" si="24"/>
        <v>21.1119462924452</v>
      </c>
      <c r="L182">
        <f t="shared" si="25"/>
        <v>-2.10999750000002</v>
      </c>
      <c r="M182">
        <v>1.2149980000000085</v>
      </c>
      <c r="N182">
        <f t="shared" si="26"/>
        <v>0.14681053935569557</v>
      </c>
    </row>
    <row r="183" spans="1:14" x14ac:dyDescent="0.35">
      <c r="A183" s="1">
        <v>43283</v>
      </c>
      <c r="B183">
        <v>187.179993</v>
      </c>
      <c r="C183">
        <v>100.01</v>
      </c>
      <c r="D183">
        <f t="shared" si="21"/>
        <v>2.069991999999985</v>
      </c>
      <c r="E183">
        <f t="shared" si="22"/>
        <v>1.4000000000000057</v>
      </c>
      <c r="F183">
        <f t="shared" si="18"/>
        <v>1.1182496833328767E-2</v>
      </c>
      <c r="G183">
        <f t="shared" si="19"/>
        <v>1.4197343068654352E-2</v>
      </c>
      <c r="H183">
        <f t="shared" si="23"/>
        <v>143.59499650000001</v>
      </c>
      <c r="I183">
        <f t="shared" si="20"/>
        <v>1.2230339728498699E-2</v>
      </c>
      <c r="J183">
        <v>8.5456786561679404E-3</v>
      </c>
      <c r="K183">
        <f t="shared" si="24"/>
        <v>21.078872011640211</v>
      </c>
      <c r="L183">
        <f t="shared" si="25"/>
        <v>1.7349959999999953</v>
      </c>
      <c r="M183">
        <v>1.2199990000000014</v>
      </c>
      <c r="N183">
        <f t="shared" si="26"/>
        <v>0.1466708029892643</v>
      </c>
    </row>
    <row r="184" spans="1:14" x14ac:dyDescent="0.35">
      <c r="A184" s="1">
        <v>43280</v>
      </c>
      <c r="B184">
        <v>185.11000100000001</v>
      </c>
      <c r="C184">
        <v>98.61</v>
      </c>
      <c r="D184">
        <f t="shared" si="21"/>
        <v>-0.38999899999998888</v>
      </c>
      <c r="E184">
        <f t="shared" si="22"/>
        <v>-1.9999999999996021E-2</v>
      </c>
      <c r="F184">
        <f t="shared" si="18"/>
        <v>-2.1024204851751421E-3</v>
      </c>
      <c r="G184">
        <f t="shared" si="19"/>
        <v>-2.0277805941393108E-4</v>
      </c>
      <c r="H184">
        <f t="shared" si="23"/>
        <v>141.86000050000001</v>
      </c>
      <c r="I184">
        <f t="shared" si="20"/>
        <v>-1.4429979234856253E-3</v>
      </c>
      <c r="J184">
        <v>8.5666223981746177E-3</v>
      </c>
      <c r="K184">
        <f t="shared" si="24"/>
        <v>21.067001673278437</v>
      </c>
      <c r="L184">
        <f t="shared" si="25"/>
        <v>-0.20499949999998535</v>
      </c>
      <c r="M184">
        <v>1.234998499999989</v>
      </c>
      <c r="N184">
        <f t="shared" si="26"/>
        <v>0.14624880546570795</v>
      </c>
    </row>
    <row r="185" spans="1:14" x14ac:dyDescent="0.35">
      <c r="A185" s="1">
        <v>43279</v>
      </c>
      <c r="B185">
        <v>185.5</v>
      </c>
      <c r="C185">
        <v>98.63</v>
      </c>
      <c r="D185">
        <f t="shared" si="21"/>
        <v>1.3399960000000135</v>
      </c>
      <c r="E185">
        <f t="shared" si="22"/>
        <v>1.0899999999999892</v>
      </c>
      <c r="F185">
        <f t="shared" si="18"/>
        <v>7.2762596160674152E-3</v>
      </c>
      <c r="G185">
        <f t="shared" si="19"/>
        <v>1.1174902604059761E-2</v>
      </c>
      <c r="H185">
        <f t="shared" si="23"/>
        <v>142.065</v>
      </c>
      <c r="I185">
        <f t="shared" si="20"/>
        <v>8.626183761076614E-3</v>
      </c>
      <c r="J185">
        <v>8.626183761076614E-3</v>
      </c>
      <c r="K185">
        <f t="shared" si="24"/>
        <v>21.033106850699454</v>
      </c>
      <c r="L185">
        <f t="shared" si="25"/>
        <v>1.2149980000000085</v>
      </c>
      <c r="M185">
        <v>1.2349999999999852</v>
      </c>
      <c r="N185">
        <f t="shared" si="26"/>
        <v>0.14624876304905074</v>
      </c>
    </row>
    <row r="186" spans="1:14" x14ac:dyDescent="0.35">
      <c r="A186" s="1">
        <v>43278</v>
      </c>
      <c r="B186">
        <v>184.16000399999999</v>
      </c>
      <c r="C186">
        <v>97.54</v>
      </c>
      <c r="D186">
        <f t="shared" si="21"/>
        <v>-0.26998900000000958</v>
      </c>
      <c r="E186">
        <f t="shared" si="22"/>
        <v>-1.539999999999992</v>
      </c>
      <c r="F186">
        <f t="shared" si="18"/>
        <v>-1.4639104822826165E-3</v>
      </c>
      <c r="G186">
        <f t="shared" si="19"/>
        <v>-1.5542995559144046E-2</v>
      </c>
      <c r="H186">
        <f t="shared" si="23"/>
        <v>140.85000199999999</v>
      </c>
      <c r="I186">
        <f t="shared" si="20"/>
        <v>-6.384215881942581E-3</v>
      </c>
      <c r="J186">
        <v>8.6567727738227646E-3</v>
      </c>
      <c r="K186">
        <f t="shared" si="24"/>
        <v>21.015620885189989</v>
      </c>
      <c r="L186">
        <f t="shared" si="25"/>
        <v>-0.90499450000001502</v>
      </c>
      <c r="M186">
        <v>1.2600035000000105</v>
      </c>
      <c r="N186">
        <f t="shared" si="26"/>
        <v>0.14553578713210025</v>
      </c>
    </row>
    <row r="187" spans="1:14" x14ac:dyDescent="0.35">
      <c r="A187" s="1">
        <v>43277</v>
      </c>
      <c r="B187">
        <v>184.429993</v>
      </c>
      <c r="C187">
        <v>99.08</v>
      </c>
      <c r="D187">
        <f t="shared" si="21"/>
        <v>2.2599950000000035</v>
      </c>
      <c r="E187">
        <f t="shared" si="22"/>
        <v>0.68999999999999773</v>
      </c>
      <c r="F187">
        <f t="shared" si="18"/>
        <v>1.2405967090146224E-2</v>
      </c>
      <c r="G187">
        <f t="shared" si="19"/>
        <v>7.0129078158349192E-3</v>
      </c>
      <c r="H187">
        <f t="shared" si="23"/>
        <v>141.7549965</v>
      </c>
      <c r="I187">
        <f t="shared" si="20"/>
        <v>1.0514667169337523E-2</v>
      </c>
      <c r="J187">
        <v>8.6794596219922013E-3</v>
      </c>
      <c r="K187">
        <f t="shared" si="24"/>
        <v>21.002617823432473</v>
      </c>
      <c r="L187">
        <f t="shared" si="25"/>
        <v>1.4749975000000006</v>
      </c>
      <c r="M187">
        <v>1.2750029999999981</v>
      </c>
      <c r="N187">
        <f t="shared" si="26"/>
        <v>0.14510243527771854</v>
      </c>
    </row>
    <row r="188" spans="1:14" x14ac:dyDescent="0.35">
      <c r="A188" s="1">
        <v>43276</v>
      </c>
      <c r="B188">
        <v>182.16999799999999</v>
      </c>
      <c r="C188">
        <v>98.39</v>
      </c>
      <c r="D188">
        <f t="shared" si="21"/>
        <v>-2.75</v>
      </c>
      <c r="E188">
        <f t="shared" si="22"/>
        <v>-2.019999999999996</v>
      </c>
      <c r="F188">
        <f t="shared" si="18"/>
        <v>-1.4871295856276183E-2</v>
      </c>
      <c r="G188">
        <f t="shared" si="19"/>
        <v>-2.0117518175480492E-2</v>
      </c>
      <c r="H188">
        <f t="shared" si="23"/>
        <v>140.279999</v>
      </c>
      <c r="I188">
        <f t="shared" si="20"/>
        <v>-1.6717485134528275E-2</v>
      </c>
      <c r="J188">
        <v>8.8432726240230148E-3</v>
      </c>
      <c r="K188">
        <f t="shared" si="24"/>
        <v>20.907866666592284</v>
      </c>
      <c r="L188">
        <f t="shared" si="25"/>
        <v>-2.3849999999999909</v>
      </c>
      <c r="M188">
        <v>1.2800034999999923</v>
      </c>
      <c r="N188">
        <f t="shared" si="26"/>
        <v>0.14495703530459855</v>
      </c>
    </row>
    <row r="189" spans="1:14" x14ac:dyDescent="0.35">
      <c r="A189" s="1">
        <v>43273</v>
      </c>
      <c r="B189">
        <v>184.91999799999999</v>
      </c>
      <c r="C189">
        <v>100.41</v>
      </c>
      <c r="D189">
        <f t="shared" si="21"/>
        <v>-0.54000899999999774</v>
      </c>
      <c r="E189">
        <f t="shared" si="22"/>
        <v>-0.73000000000000398</v>
      </c>
      <c r="F189">
        <f t="shared" si="18"/>
        <v>-2.9117274863469499E-3</v>
      </c>
      <c r="G189">
        <f t="shared" si="19"/>
        <v>-7.2177180146332214E-3</v>
      </c>
      <c r="H189">
        <f t="shared" si="23"/>
        <v>142.66499899999999</v>
      </c>
      <c r="I189">
        <f t="shared" si="20"/>
        <v>-4.4312943788588806E-3</v>
      </c>
      <c r="J189">
        <v>9.0565218032087873E-3</v>
      </c>
      <c r="K189">
        <f t="shared" si="24"/>
        <v>20.782284635198661</v>
      </c>
      <c r="L189">
        <f t="shared" si="25"/>
        <v>-0.63500450000000797</v>
      </c>
      <c r="M189">
        <v>1.3450044999999875</v>
      </c>
      <c r="N189">
        <f t="shared" si="26"/>
        <v>0.14302555297759664</v>
      </c>
    </row>
    <row r="190" spans="1:14" x14ac:dyDescent="0.35">
      <c r="A190" s="1">
        <v>43272</v>
      </c>
      <c r="B190">
        <v>185.46000699999999</v>
      </c>
      <c r="C190">
        <v>101.14</v>
      </c>
      <c r="D190">
        <f t="shared" si="21"/>
        <v>-1.0399930000000097</v>
      </c>
      <c r="E190">
        <f t="shared" si="22"/>
        <v>-0.73000000000000398</v>
      </c>
      <c r="F190">
        <f t="shared" si="18"/>
        <v>-5.576369973190401E-3</v>
      </c>
      <c r="G190">
        <f t="shared" si="19"/>
        <v>-7.1659958770983016E-3</v>
      </c>
      <c r="H190">
        <f t="shared" si="23"/>
        <v>143.3000035</v>
      </c>
      <c r="I190">
        <f t="shared" si="20"/>
        <v>-6.1379235010576667E-3</v>
      </c>
      <c r="J190">
        <v>9.1816550507559345E-3</v>
      </c>
      <c r="K190">
        <f t="shared" si="24"/>
        <v>20.707436056720798</v>
      </c>
      <c r="L190">
        <f t="shared" si="25"/>
        <v>-0.88499649999999974</v>
      </c>
      <c r="M190">
        <v>1.3799950000000081</v>
      </c>
      <c r="N190">
        <f t="shared" si="26"/>
        <v>0.14195479763215035</v>
      </c>
    </row>
    <row r="191" spans="1:14" x14ac:dyDescent="0.35">
      <c r="A191" s="1">
        <v>43271</v>
      </c>
      <c r="B191">
        <v>186.5</v>
      </c>
      <c r="C191">
        <v>101.87</v>
      </c>
      <c r="D191">
        <f t="shared" si="21"/>
        <v>0.80999800000000732</v>
      </c>
      <c r="E191">
        <f t="shared" si="22"/>
        <v>1.0100000000000051</v>
      </c>
      <c r="F191">
        <f t="shared" si="18"/>
        <v>4.3620980735409078E-3</v>
      </c>
      <c r="G191">
        <f t="shared" si="19"/>
        <v>1.0013880626611195E-2</v>
      </c>
      <c r="H191">
        <f t="shared" si="23"/>
        <v>144.185</v>
      </c>
      <c r="I191">
        <f t="shared" si="20"/>
        <v>6.3514150664706615E-3</v>
      </c>
      <c r="J191">
        <v>9.5979503567946E-3</v>
      </c>
      <c r="K191">
        <f t="shared" si="24"/>
        <v>20.452426868118309</v>
      </c>
      <c r="L191">
        <f t="shared" si="25"/>
        <v>0.90999899999999911</v>
      </c>
      <c r="M191">
        <v>1.4000049999999931</v>
      </c>
      <c r="N191">
        <f t="shared" si="26"/>
        <v>0.14133301299119838</v>
      </c>
    </row>
    <row r="192" spans="1:14" x14ac:dyDescent="0.35">
      <c r="A192" s="1">
        <v>43270</v>
      </c>
      <c r="B192">
        <v>185.69000199999999</v>
      </c>
      <c r="C192">
        <v>100.86</v>
      </c>
      <c r="D192">
        <f t="shared" si="21"/>
        <v>-3.0500030000000038</v>
      </c>
      <c r="E192">
        <f t="shared" si="22"/>
        <v>0</v>
      </c>
      <c r="F192">
        <f t="shared" si="18"/>
        <v>-1.6159812012297041E-2</v>
      </c>
      <c r="G192">
        <f t="shared" si="19"/>
        <v>0</v>
      </c>
      <c r="H192">
        <f t="shared" si="23"/>
        <v>143.275001</v>
      </c>
      <c r="I192">
        <f t="shared" si="20"/>
        <v>-1.0531778133083954E-2</v>
      </c>
      <c r="J192">
        <v>9.6256745890899078E-3</v>
      </c>
      <c r="K192">
        <f t="shared" si="24"/>
        <v>20.435122843435096</v>
      </c>
      <c r="L192">
        <f t="shared" si="25"/>
        <v>-1.5250015000000019</v>
      </c>
      <c r="M192">
        <v>1.405003999999991</v>
      </c>
      <c r="N192">
        <f t="shared" si="26"/>
        <v>0.14117661948445712</v>
      </c>
    </row>
    <row r="193" spans="1:14" x14ac:dyDescent="0.35">
      <c r="A193" s="1">
        <v>43269</v>
      </c>
      <c r="B193">
        <v>188.740005</v>
      </c>
      <c r="C193">
        <v>100.86</v>
      </c>
      <c r="D193">
        <f t="shared" si="21"/>
        <v>-9.9991000000017038E-2</v>
      </c>
      <c r="E193">
        <f t="shared" si="22"/>
        <v>0.73000000000000398</v>
      </c>
      <c r="F193">
        <f t="shared" si="18"/>
        <v>-5.2950117622337285E-4</v>
      </c>
      <c r="G193">
        <f t="shared" si="19"/>
        <v>7.2905223209827627E-3</v>
      </c>
      <c r="H193">
        <f t="shared" si="23"/>
        <v>144.80000250000001</v>
      </c>
      <c r="I193">
        <f t="shared" si="20"/>
        <v>2.1801882850147965E-3</v>
      </c>
      <c r="J193">
        <v>9.7335903132544695E-3</v>
      </c>
      <c r="K193">
        <f t="shared" si="24"/>
        <v>20.367393566896855</v>
      </c>
      <c r="L193">
        <f t="shared" si="25"/>
        <v>0.31500449999998636</v>
      </c>
      <c r="M193">
        <v>1.4500029999999811</v>
      </c>
      <c r="N193">
        <f t="shared" si="26"/>
        <v>0.13975019623532001</v>
      </c>
    </row>
    <row r="194" spans="1:14" x14ac:dyDescent="0.35">
      <c r="A194" s="1">
        <v>43266</v>
      </c>
      <c r="B194">
        <v>188.83999600000001</v>
      </c>
      <c r="C194">
        <v>100.13</v>
      </c>
      <c r="D194">
        <f t="shared" si="21"/>
        <v>-1.9600069999999903</v>
      </c>
      <c r="E194">
        <f t="shared" si="22"/>
        <v>-1.2900000000000063</v>
      </c>
      <c r="F194">
        <f t="shared" ref="F194:F250" si="27">(B194-B195)/B195</f>
        <v>-1.0272573213743556E-2</v>
      </c>
      <c r="G194">
        <f t="shared" ref="G194:G250" si="28">(C194-C195)/C195</f>
        <v>-1.2719384736738377E-2</v>
      </c>
      <c r="H194">
        <f t="shared" si="23"/>
        <v>144.48499800000002</v>
      </c>
      <c r="I194">
        <f t="shared" ref="I194:I249" si="29">(H194-H195)/H195</f>
        <v>-1.1121781420281425E-2</v>
      </c>
      <c r="J194">
        <v>9.8453159051098468E-3</v>
      </c>
      <c r="K194">
        <f t="shared" si="24"/>
        <v>20.296652318202405</v>
      </c>
      <c r="L194">
        <f t="shared" si="25"/>
        <v>-1.6250034999999912</v>
      </c>
      <c r="M194">
        <v>1.4749975000000006</v>
      </c>
      <c r="N194">
        <f t="shared" si="26"/>
        <v>0.13894372252054588</v>
      </c>
    </row>
    <row r="195" spans="1:14" x14ac:dyDescent="0.35">
      <c r="A195" s="1">
        <v>43265</v>
      </c>
      <c r="B195">
        <v>190.800003</v>
      </c>
      <c r="C195">
        <v>101.42</v>
      </c>
      <c r="D195">
        <f t="shared" ref="D195:D251" si="30">B195-B196</f>
        <v>0.10000600000000759</v>
      </c>
      <c r="E195">
        <f t="shared" ref="E195:E251" si="31">C195-C196</f>
        <v>0.57000000000000739</v>
      </c>
      <c r="F195">
        <f t="shared" si="27"/>
        <v>5.2441532025827766E-4</v>
      </c>
      <c r="G195">
        <f t="shared" si="28"/>
        <v>5.6519583539911492E-3</v>
      </c>
      <c r="H195">
        <f t="shared" ref="H195:H251" si="32">$P$2*B195+$Q$2*C195</f>
        <v>146.11000150000001</v>
      </c>
      <c r="I195">
        <f t="shared" si="29"/>
        <v>2.2980826852831617E-3</v>
      </c>
      <c r="J195">
        <v>1.0479075155123063E-2</v>
      </c>
      <c r="K195">
        <f t="shared" ref="K195:K251" si="33">_xlfn.NORM.DIST(J195,$T$61,$U$61,FALSE)</f>
        <v>19.883823044655241</v>
      </c>
      <c r="L195">
        <f t="shared" ref="L195:L251" si="34">H195-H196</f>
        <v>0.33500300000002881</v>
      </c>
      <c r="M195">
        <v>1.4899989999999832</v>
      </c>
      <c r="N195">
        <f t="shared" ref="N195:N251" si="35">_xlfn.NORM.DIST(M195,$T$42,$U$42,FALSE)</f>
        <v>0.13845494567946315</v>
      </c>
    </row>
    <row r="196" spans="1:14" x14ac:dyDescent="0.35">
      <c r="A196" s="1">
        <v>43264</v>
      </c>
      <c r="B196">
        <v>190.699997</v>
      </c>
      <c r="C196">
        <v>100.85</v>
      </c>
      <c r="D196">
        <f t="shared" si="30"/>
        <v>-1.5800020000000075</v>
      </c>
      <c r="E196">
        <f t="shared" si="31"/>
        <v>-0.46000000000000796</v>
      </c>
      <c r="F196">
        <f t="shared" si="27"/>
        <v>-8.217193718624928E-3</v>
      </c>
      <c r="G196">
        <f t="shared" si="28"/>
        <v>-4.5405191984997329E-3</v>
      </c>
      <c r="H196">
        <f t="shared" si="32"/>
        <v>145.77499849999998</v>
      </c>
      <c r="I196">
        <f t="shared" si="29"/>
        <v>-6.9484723830802973E-3</v>
      </c>
      <c r="J196">
        <v>1.0482460610746697E-2</v>
      </c>
      <c r="K196">
        <f t="shared" si="33"/>
        <v>19.88156664951876</v>
      </c>
      <c r="L196">
        <f t="shared" si="34"/>
        <v>-1.0200010000000361</v>
      </c>
      <c r="M196">
        <v>1.4900030000000015</v>
      </c>
      <c r="N196">
        <f t="shared" si="35"/>
        <v>0.13845481488389361</v>
      </c>
    </row>
    <row r="197" spans="1:14" x14ac:dyDescent="0.35">
      <c r="A197" s="1">
        <v>43263</v>
      </c>
      <c r="B197">
        <v>192.279999</v>
      </c>
      <c r="C197">
        <v>101.31</v>
      </c>
      <c r="D197">
        <f t="shared" si="30"/>
        <v>1.0500030000000038</v>
      </c>
      <c r="E197">
        <f t="shared" si="31"/>
        <v>0.26000000000000512</v>
      </c>
      <c r="F197">
        <f t="shared" si="27"/>
        <v>5.4907860793973126E-3</v>
      </c>
      <c r="G197">
        <f t="shared" si="28"/>
        <v>2.5729836714498281E-3</v>
      </c>
      <c r="H197">
        <f t="shared" si="32"/>
        <v>146.79499950000002</v>
      </c>
      <c r="I197">
        <f t="shared" si="29"/>
        <v>4.4820138837009275E-3</v>
      </c>
      <c r="J197">
        <v>1.0514667169337523E-2</v>
      </c>
      <c r="K197">
        <f t="shared" si="33"/>
        <v>19.860074697229347</v>
      </c>
      <c r="L197">
        <f t="shared" si="34"/>
        <v>0.65500150000002577</v>
      </c>
      <c r="M197">
        <v>1.530001000000027</v>
      </c>
      <c r="N197">
        <f t="shared" si="35"/>
        <v>0.13713466144176453</v>
      </c>
    </row>
    <row r="198" spans="1:14" x14ac:dyDescent="0.35">
      <c r="A198" s="1">
        <v>43262</v>
      </c>
      <c r="B198">
        <v>191.229996</v>
      </c>
      <c r="C198">
        <v>101.05</v>
      </c>
      <c r="D198">
        <f t="shared" si="30"/>
        <v>-0.47000099999999634</v>
      </c>
      <c r="E198">
        <f t="shared" si="31"/>
        <v>-0.57999999999999829</v>
      </c>
      <c r="F198">
        <f t="shared" si="27"/>
        <v>-2.4517527770227163E-3</v>
      </c>
      <c r="G198">
        <f t="shared" si="28"/>
        <v>-5.7069762865295517E-3</v>
      </c>
      <c r="H198">
        <f t="shared" si="32"/>
        <v>146.13999799999999</v>
      </c>
      <c r="I198">
        <f t="shared" si="29"/>
        <v>-3.5795895774001214E-3</v>
      </c>
      <c r="J198">
        <v>1.0631067291617748E-2</v>
      </c>
      <c r="K198">
        <f t="shared" si="33"/>
        <v>19.78200355547429</v>
      </c>
      <c r="L198">
        <f t="shared" si="34"/>
        <v>-0.52500050000000442</v>
      </c>
      <c r="M198">
        <v>1.5500030000000038</v>
      </c>
      <c r="N198">
        <f t="shared" si="35"/>
        <v>0.13646546447552815</v>
      </c>
    </row>
    <row r="199" spans="1:14" x14ac:dyDescent="0.35">
      <c r="A199" s="1">
        <v>43259</v>
      </c>
      <c r="B199">
        <v>191.699997</v>
      </c>
      <c r="C199">
        <v>101.63</v>
      </c>
      <c r="D199">
        <f t="shared" si="30"/>
        <v>-1.7600099999999941</v>
      </c>
      <c r="E199">
        <f t="shared" si="31"/>
        <v>0.75</v>
      </c>
      <c r="F199">
        <f t="shared" si="27"/>
        <v>-9.0975392138799727E-3</v>
      </c>
      <c r="G199">
        <f t="shared" si="28"/>
        <v>7.4345757335448062E-3</v>
      </c>
      <c r="H199">
        <f t="shared" si="32"/>
        <v>146.6649985</v>
      </c>
      <c r="I199">
        <f t="shared" si="29"/>
        <v>-3.4314397498809005E-3</v>
      </c>
      <c r="J199">
        <v>1.0665187266025675E-2</v>
      </c>
      <c r="K199">
        <f t="shared" si="33"/>
        <v>19.759002371690698</v>
      </c>
      <c r="L199">
        <f t="shared" si="34"/>
        <v>-0.50500500000001125</v>
      </c>
      <c r="M199">
        <v>1.564997500000004</v>
      </c>
      <c r="N199">
        <f t="shared" si="35"/>
        <v>0.13595995364221095</v>
      </c>
    </row>
    <row r="200" spans="1:14" x14ac:dyDescent="0.35">
      <c r="A200" s="1">
        <v>43258</v>
      </c>
      <c r="B200">
        <v>193.46000699999999</v>
      </c>
      <c r="C200">
        <v>100.88</v>
      </c>
      <c r="D200">
        <f t="shared" si="30"/>
        <v>-0.51998900000000958</v>
      </c>
      <c r="E200">
        <f t="shared" si="31"/>
        <v>-1.6099999999999994</v>
      </c>
      <c r="F200">
        <f t="shared" si="27"/>
        <v>-2.6806320791965045E-3</v>
      </c>
      <c r="G200">
        <f t="shared" si="28"/>
        <v>-1.5708849643867689E-2</v>
      </c>
      <c r="H200">
        <f t="shared" si="32"/>
        <v>147.17000350000001</v>
      </c>
      <c r="I200">
        <f t="shared" si="29"/>
        <v>-7.1845010582452552E-3</v>
      </c>
      <c r="J200">
        <v>1.0694713404652305E-2</v>
      </c>
      <c r="K200">
        <f t="shared" si="33"/>
        <v>19.739055751347617</v>
      </c>
      <c r="L200">
        <f t="shared" si="34"/>
        <v>-1.0649944999999832</v>
      </c>
      <c r="M200">
        <v>1.5900014999999996</v>
      </c>
      <c r="N200">
        <f t="shared" si="35"/>
        <v>0.1351098084064245</v>
      </c>
    </row>
    <row r="201" spans="1:14" x14ac:dyDescent="0.35">
      <c r="A201" s="1">
        <v>43257</v>
      </c>
      <c r="B201">
        <v>193.979996</v>
      </c>
      <c r="C201">
        <v>102.49</v>
      </c>
      <c r="D201">
        <f t="shared" si="30"/>
        <v>0.66999799999999254</v>
      </c>
      <c r="E201">
        <f t="shared" si="31"/>
        <v>0.29999999999999716</v>
      </c>
      <c r="F201">
        <f t="shared" si="27"/>
        <v>3.4659252337273963E-3</v>
      </c>
      <c r="G201">
        <f t="shared" si="28"/>
        <v>2.9357079949114116E-3</v>
      </c>
      <c r="H201">
        <f t="shared" si="32"/>
        <v>148.23499799999999</v>
      </c>
      <c r="I201">
        <f t="shared" si="29"/>
        <v>3.2825651660409673E-3</v>
      </c>
      <c r="J201">
        <v>1.1285882040924648E-2</v>
      </c>
      <c r="K201">
        <f t="shared" si="33"/>
        <v>19.331683756109101</v>
      </c>
      <c r="L201">
        <f t="shared" si="34"/>
        <v>0.48499899999998775</v>
      </c>
      <c r="M201">
        <v>1.6050025000000119</v>
      </c>
      <c r="N201">
        <f t="shared" si="35"/>
        <v>0.13459554103338106</v>
      </c>
    </row>
    <row r="202" spans="1:14" x14ac:dyDescent="0.35">
      <c r="A202" s="1">
        <v>43256</v>
      </c>
      <c r="B202">
        <v>193.30999800000001</v>
      </c>
      <c r="C202">
        <v>102.19</v>
      </c>
      <c r="D202">
        <f t="shared" si="30"/>
        <v>1.4799959999999999</v>
      </c>
      <c r="E202">
        <f t="shared" si="31"/>
        <v>0.51999999999999602</v>
      </c>
      <c r="F202">
        <f t="shared" si="27"/>
        <v>7.7151435363066925E-3</v>
      </c>
      <c r="G202">
        <f t="shared" si="28"/>
        <v>5.1145864070030102E-3</v>
      </c>
      <c r="H202">
        <f t="shared" si="32"/>
        <v>147.749999</v>
      </c>
      <c r="I202">
        <f t="shared" si="29"/>
        <v>6.8142963760525295E-3</v>
      </c>
      <c r="J202">
        <v>1.1363660186307144E-2</v>
      </c>
      <c r="K202">
        <f t="shared" si="33"/>
        <v>19.276990247254126</v>
      </c>
      <c r="L202">
        <f t="shared" si="34"/>
        <v>0.99999800000000505</v>
      </c>
      <c r="M202">
        <v>1.6500005000000044</v>
      </c>
      <c r="N202">
        <f t="shared" si="35"/>
        <v>0.13303446621477222</v>
      </c>
    </row>
    <row r="203" spans="1:14" x14ac:dyDescent="0.35">
      <c r="A203" s="1">
        <v>43255</v>
      </c>
      <c r="B203">
        <v>191.83000200000001</v>
      </c>
      <c r="C203">
        <v>101.67</v>
      </c>
      <c r="D203">
        <f t="shared" si="30"/>
        <v>1.589997000000011</v>
      </c>
      <c r="E203">
        <f t="shared" si="31"/>
        <v>0.87999999999999545</v>
      </c>
      <c r="F203">
        <f t="shared" si="27"/>
        <v>8.3578477618312247E-3</v>
      </c>
      <c r="G203">
        <f t="shared" si="28"/>
        <v>8.731024903264167E-3</v>
      </c>
      <c r="H203">
        <f t="shared" si="32"/>
        <v>146.750001</v>
      </c>
      <c r="I203">
        <f t="shared" si="29"/>
        <v>8.4870870960538167E-3</v>
      </c>
      <c r="J203">
        <v>1.1413554416997387E-2</v>
      </c>
      <c r="K203">
        <f t="shared" si="33"/>
        <v>19.241775191171385</v>
      </c>
      <c r="L203">
        <f t="shared" si="34"/>
        <v>1.234998499999989</v>
      </c>
      <c r="M203">
        <v>1.7099984999999833</v>
      </c>
      <c r="N203">
        <f t="shared" si="35"/>
        <v>0.13091188577325114</v>
      </c>
    </row>
    <row r="204" spans="1:14" x14ac:dyDescent="0.35">
      <c r="A204" s="1">
        <v>43252</v>
      </c>
      <c r="B204">
        <v>190.240005</v>
      </c>
      <c r="C204">
        <v>100.79</v>
      </c>
      <c r="D204">
        <f t="shared" si="30"/>
        <v>3.3700100000000077</v>
      </c>
      <c r="E204">
        <f t="shared" si="31"/>
        <v>1.9500000000000028</v>
      </c>
      <c r="F204">
        <f t="shared" si="27"/>
        <v>1.8033981324824287E-2</v>
      </c>
      <c r="G204">
        <f t="shared" si="28"/>
        <v>1.9728854714690436E-2</v>
      </c>
      <c r="H204">
        <f t="shared" si="32"/>
        <v>145.51500250000001</v>
      </c>
      <c r="I204">
        <f t="shared" si="29"/>
        <v>1.8620314630575053E-2</v>
      </c>
      <c r="J204">
        <v>1.1786938578733005E-2</v>
      </c>
      <c r="K204">
        <f t="shared" si="33"/>
        <v>18.975114089605803</v>
      </c>
      <c r="L204">
        <f t="shared" si="34"/>
        <v>2.6600050000000124</v>
      </c>
      <c r="M204">
        <v>1.7249970000000303</v>
      </c>
      <c r="N204">
        <f t="shared" si="35"/>
        <v>0.1303742762411054</v>
      </c>
    </row>
    <row r="205" spans="1:14" x14ac:dyDescent="0.35">
      <c r="A205" s="1">
        <v>43251</v>
      </c>
      <c r="B205">
        <v>186.86999499999999</v>
      </c>
      <c r="C205">
        <v>98.84</v>
      </c>
      <c r="D205">
        <f t="shared" si="30"/>
        <v>-0.63000500000001125</v>
      </c>
      <c r="E205">
        <f t="shared" si="31"/>
        <v>-0.10999999999999943</v>
      </c>
      <c r="F205">
        <f t="shared" si="27"/>
        <v>-3.3600266666667265E-3</v>
      </c>
      <c r="G205">
        <f t="shared" si="28"/>
        <v>-1.1116725618999436E-3</v>
      </c>
      <c r="H205">
        <f t="shared" si="32"/>
        <v>142.8549975</v>
      </c>
      <c r="I205">
        <f t="shared" si="29"/>
        <v>-2.5833653342642571E-3</v>
      </c>
      <c r="J205">
        <v>1.2030150192780885E-2</v>
      </c>
      <c r="K205">
        <f t="shared" si="33"/>
        <v>18.798556410100375</v>
      </c>
      <c r="L205">
        <f t="shared" si="34"/>
        <v>-0.37000249999999824</v>
      </c>
      <c r="M205">
        <v>1.7349959999999953</v>
      </c>
      <c r="N205">
        <f t="shared" si="35"/>
        <v>0.13001436874381025</v>
      </c>
    </row>
    <row r="206" spans="1:14" x14ac:dyDescent="0.35">
      <c r="A206" s="1">
        <v>43250</v>
      </c>
      <c r="B206">
        <v>187.5</v>
      </c>
      <c r="C206">
        <v>98.95</v>
      </c>
      <c r="D206">
        <f t="shared" si="30"/>
        <v>-0.39999399999999241</v>
      </c>
      <c r="E206">
        <f t="shared" si="31"/>
        <v>0.93999999999999773</v>
      </c>
      <c r="F206">
        <f t="shared" si="27"/>
        <v>-2.1287600466873479E-3</v>
      </c>
      <c r="G206">
        <f t="shared" si="28"/>
        <v>9.5908580757065372E-3</v>
      </c>
      <c r="H206">
        <f t="shared" si="32"/>
        <v>143.22499999999999</v>
      </c>
      <c r="I206">
        <f t="shared" si="29"/>
        <v>1.8887272614891712E-3</v>
      </c>
      <c r="J206">
        <v>1.2230339728498699E-2</v>
      </c>
      <c r="K206">
        <f t="shared" si="33"/>
        <v>18.651613588608566</v>
      </c>
      <c r="L206">
        <f t="shared" si="34"/>
        <v>0.27000300000000266</v>
      </c>
      <c r="M206">
        <v>1.7350014999999814</v>
      </c>
      <c r="N206">
        <f t="shared" si="35"/>
        <v>0.13001417044794927</v>
      </c>
    </row>
    <row r="207" spans="1:14" x14ac:dyDescent="0.35">
      <c r="A207" s="1">
        <v>43249</v>
      </c>
      <c r="B207">
        <v>187.89999399999999</v>
      </c>
      <c r="C207">
        <v>98.01</v>
      </c>
      <c r="D207">
        <f t="shared" si="30"/>
        <v>-0.68000800000001504</v>
      </c>
      <c r="E207">
        <f t="shared" si="31"/>
        <v>-0.34999999999999432</v>
      </c>
      <c r="F207">
        <f t="shared" si="27"/>
        <v>-3.6059390857362227E-3</v>
      </c>
      <c r="G207">
        <f t="shared" si="28"/>
        <v>-3.5583570557136471E-3</v>
      </c>
      <c r="H207">
        <f t="shared" si="32"/>
        <v>142.95499699999999</v>
      </c>
      <c r="I207">
        <f t="shared" si="29"/>
        <v>-3.5896284687417317E-3</v>
      </c>
      <c r="J207">
        <v>1.2372100491119063E-2</v>
      </c>
      <c r="K207">
        <f t="shared" si="33"/>
        <v>18.54670615929016</v>
      </c>
      <c r="L207">
        <f t="shared" si="34"/>
        <v>-0.51500400000000468</v>
      </c>
      <c r="M207">
        <v>1.7650020000000097</v>
      </c>
      <c r="N207">
        <f t="shared" si="35"/>
        <v>0.12892728234451142</v>
      </c>
    </row>
    <row r="208" spans="1:14" x14ac:dyDescent="0.35">
      <c r="A208" s="1">
        <v>43245</v>
      </c>
      <c r="B208">
        <v>188.58000200000001</v>
      </c>
      <c r="C208">
        <v>98.36</v>
      </c>
      <c r="D208">
        <f t="shared" si="30"/>
        <v>0.43000800000001504</v>
      </c>
      <c r="E208">
        <f t="shared" si="31"/>
        <v>4.9999999999997158E-2</v>
      </c>
      <c r="F208">
        <f t="shared" si="27"/>
        <v>2.2854531688160195E-3</v>
      </c>
      <c r="G208">
        <f t="shared" si="28"/>
        <v>5.0859525989214885E-4</v>
      </c>
      <c r="H208">
        <f t="shared" si="32"/>
        <v>143.470001</v>
      </c>
      <c r="I208">
        <f t="shared" si="29"/>
        <v>1.6756545767434388E-3</v>
      </c>
      <c r="J208">
        <v>1.2428198107291951E-2</v>
      </c>
      <c r="K208">
        <f t="shared" si="33"/>
        <v>18.505001742394345</v>
      </c>
      <c r="L208">
        <f t="shared" si="34"/>
        <v>0.240003999999999</v>
      </c>
      <c r="M208">
        <v>1.7699944999999957</v>
      </c>
      <c r="N208">
        <f t="shared" si="35"/>
        <v>0.12874540467418999</v>
      </c>
    </row>
    <row r="209" spans="1:14" x14ac:dyDescent="0.35">
      <c r="A209" s="1">
        <v>43244</v>
      </c>
      <c r="B209">
        <v>188.14999399999999</v>
      </c>
      <c r="C209">
        <v>98.31</v>
      </c>
      <c r="D209">
        <f t="shared" si="30"/>
        <v>-0.21000700000001871</v>
      </c>
      <c r="E209">
        <f t="shared" si="31"/>
        <v>-0.34999999999999432</v>
      </c>
      <c r="F209">
        <f t="shared" si="27"/>
        <v>-1.1149235447286852E-3</v>
      </c>
      <c r="G209">
        <f t="shared" si="28"/>
        <v>-3.5475369957428983E-3</v>
      </c>
      <c r="H209">
        <f t="shared" si="32"/>
        <v>143.229997</v>
      </c>
      <c r="I209">
        <f t="shared" si="29"/>
        <v>-1.9511079299312825E-3</v>
      </c>
      <c r="J209">
        <v>1.2436306817327733E-2</v>
      </c>
      <c r="K209">
        <f t="shared" si="33"/>
        <v>18.498964702061365</v>
      </c>
      <c r="L209">
        <f t="shared" si="34"/>
        <v>-0.2800034999999923</v>
      </c>
      <c r="M209">
        <v>1.7800035000000065</v>
      </c>
      <c r="N209">
        <f t="shared" si="35"/>
        <v>0.12837992915308316</v>
      </c>
    </row>
    <row r="210" spans="1:14" x14ac:dyDescent="0.35">
      <c r="A210" s="1">
        <v>43243</v>
      </c>
      <c r="B210">
        <v>188.36000100000001</v>
      </c>
      <c r="C210">
        <v>98.66</v>
      </c>
      <c r="D210">
        <f t="shared" si="30"/>
        <v>1.1999970000000246</v>
      </c>
      <c r="E210">
        <f t="shared" si="31"/>
        <v>1.1599999999999966</v>
      </c>
      <c r="F210">
        <f t="shared" si="27"/>
        <v>6.4116102498054271E-3</v>
      </c>
      <c r="G210">
        <f t="shared" si="28"/>
        <v>1.1897435897435863E-2</v>
      </c>
      <c r="H210">
        <f t="shared" si="32"/>
        <v>143.51000049999999</v>
      </c>
      <c r="I210">
        <f t="shared" si="29"/>
        <v>8.2905816301471758E-3</v>
      </c>
      <c r="J210">
        <v>1.2838522642143774E-2</v>
      </c>
      <c r="K210">
        <f t="shared" si="33"/>
        <v>18.196798441417343</v>
      </c>
      <c r="L210">
        <f t="shared" si="34"/>
        <v>1.1799985000000106</v>
      </c>
      <c r="M210">
        <v>1.7800045000000182</v>
      </c>
      <c r="N210">
        <f t="shared" si="35"/>
        <v>0.12837989258239005</v>
      </c>
    </row>
    <row r="211" spans="1:14" x14ac:dyDescent="0.35">
      <c r="A211" s="1">
        <v>43242</v>
      </c>
      <c r="B211">
        <v>187.16000399999999</v>
      </c>
      <c r="C211">
        <v>97.5</v>
      </c>
      <c r="D211">
        <f t="shared" si="30"/>
        <v>-0.47000100000002476</v>
      </c>
      <c r="E211">
        <f t="shared" si="31"/>
        <v>-9.9999999999994316E-2</v>
      </c>
      <c r="F211">
        <f t="shared" si="27"/>
        <v>-2.5049351781450133E-3</v>
      </c>
      <c r="G211">
        <f t="shared" si="28"/>
        <v>-1.024590163934368E-3</v>
      </c>
      <c r="H211">
        <f t="shared" si="32"/>
        <v>142.33000199999998</v>
      </c>
      <c r="I211">
        <f t="shared" si="29"/>
        <v>-1.9983907373280992E-3</v>
      </c>
      <c r="J211">
        <v>1.2939829641015163E-2</v>
      </c>
      <c r="K211">
        <f t="shared" si="33"/>
        <v>18.119881404881831</v>
      </c>
      <c r="L211">
        <f t="shared" si="34"/>
        <v>-0.28500050000002375</v>
      </c>
      <c r="M211">
        <v>1.8249959999999987</v>
      </c>
      <c r="N211">
        <f t="shared" si="35"/>
        <v>0.12672348379106399</v>
      </c>
    </row>
    <row r="212" spans="1:14" x14ac:dyDescent="0.35">
      <c r="A212" s="1">
        <v>43241</v>
      </c>
      <c r="B212">
        <v>187.63000500000001</v>
      </c>
      <c r="C212">
        <v>97.6</v>
      </c>
      <c r="D212">
        <f t="shared" si="30"/>
        <v>1.3200070000000039</v>
      </c>
      <c r="E212">
        <f t="shared" si="31"/>
        <v>1.2399999999999949</v>
      </c>
      <c r="F212">
        <f t="shared" si="27"/>
        <v>7.0850035648650691E-3</v>
      </c>
      <c r="G212">
        <f t="shared" si="28"/>
        <v>1.2868410128684048E-2</v>
      </c>
      <c r="H212">
        <f t="shared" si="32"/>
        <v>142.6150025</v>
      </c>
      <c r="I212">
        <f t="shared" si="29"/>
        <v>9.0565218032087873E-3</v>
      </c>
      <c r="J212">
        <v>1.308572690802565E-2</v>
      </c>
      <c r="K212">
        <f t="shared" si="33"/>
        <v>18.008562232094938</v>
      </c>
      <c r="L212">
        <f t="shared" si="34"/>
        <v>1.2800034999999923</v>
      </c>
      <c r="M212">
        <v>1.854999499999991</v>
      </c>
      <c r="N212">
        <f t="shared" si="35"/>
        <v>0.12560703932584244</v>
      </c>
    </row>
    <row r="213" spans="1:14" x14ac:dyDescent="0.35">
      <c r="A213" s="1">
        <v>43238</v>
      </c>
      <c r="B213">
        <v>186.30999800000001</v>
      </c>
      <c r="C213">
        <v>96.36</v>
      </c>
      <c r="D213">
        <f t="shared" si="30"/>
        <v>-0.68000699999998915</v>
      </c>
      <c r="E213">
        <f t="shared" si="31"/>
        <v>0.17999999999999261</v>
      </c>
      <c r="F213">
        <f t="shared" si="27"/>
        <v>-3.6365954426280118E-3</v>
      </c>
      <c r="G213">
        <f t="shared" si="28"/>
        <v>1.8714909544603098E-3</v>
      </c>
      <c r="H213">
        <f t="shared" si="32"/>
        <v>141.33499900000001</v>
      </c>
      <c r="I213">
        <f t="shared" si="29"/>
        <v>-1.7657484591278739E-3</v>
      </c>
      <c r="J213">
        <v>1.3477947959142375E-2</v>
      </c>
      <c r="K213">
        <f t="shared" si="33"/>
        <v>17.706243739422252</v>
      </c>
      <c r="L213">
        <f t="shared" si="34"/>
        <v>-0.25000349999999116</v>
      </c>
      <c r="M213">
        <v>1.9400005000000249</v>
      </c>
      <c r="N213">
        <f t="shared" si="35"/>
        <v>0.12239674025649813</v>
      </c>
    </row>
    <row r="214" spans="1:14" x14ac:dyDescent="0.35">
      <c r="A214" s="1">
        <v>43237</v>
      </c>
      <c r="B214">
        <v>186.990005</v>
      </c>
      <c r="C214">
        <v>96.18</v>
      </c>
      <c r="D214">
        <f t="shared" si="30"/>
        <v>-1.1899879999999996</v>
      </c>
      <c r="E214">
        <f t="shared" si="31"/>
        <v>-0.96999999999999886</v>
      </c>
      <c r="F214">
        <f t="shared" si="27"/>
        <v>-6.3236690629486824E-3</v>
      </c>
      <c r="G214">
        <f t="shared" si="28"/>
        <v>-9.9845599588265447E-3</v>
      </c>
      <c r="H214">
        <f t="shared" si="32"/>
        <v>141.5850025</v>
      </c>
      <c r="I214">
        <f t="shared" si="29"/>
        <v>-7.5701400238004368E-3</v>
      </c>
      <c r="J214">
        <v>1.3922033537425344E-2</v>
      </c>
      <c r="K214">
        <f t="shared" si="33"/>
        <v>17.35896970262062</v>
      </c>
      <c r="L214">
        <f t="shared" si="34"/>
        <v>-1.0799939999999992</v>
      </c>
      <c r="M214">
        <v>1.9850035000000048</v>
      </c>
      <c r="N214">
        <f t="shared" si="35"/>
        <v>0.12067114641315924</v>
      </c>
    </row>
    <row r="215" spans="1:14" x14ac:dyDescent="0.35">
      <c r="A215" s="1">
        <v>43236</v>
      </c>
      <c r="B215">
        <v>188.179993</v>
      </c>
      <c r="C215">
        <v>97.15</v>
      </c>
      <c r="D215">
        <f t="shared" si="30"/>
        <v>1.7399910000000034</v>
      </c>
      <c r="E215">
        <f t="shared" si="31"/>
        <v>-0.16999999999998749</v>
      </c>
      <c r="F215">
        <f t="shared" si="27"/>
        <v>9.3327128370230515E-3</v>
      </c>
      <c r="G215">
        <f t="shared" si="28"/>
        <v>-1.746814632141261E-3</v>
      </c>
      <c r="H215">
        <f t="shared" si="32"/>
        <v>142.6649965</v>
      </c>
      <c r="I215">
        <f t="shared" si="29"/>
        <v>5.5328129015167404E-3</v>
      </c>
      <c r="J215">
        <v>1.4196337232513862E-2</v>
      </c>
      <c r="K215">
        <f t="shared" si="33"/>
        <v>17.142060728160143</v>
      </c>
      <c r="L215">
        <f t="shared" si="34"/>
        <v>0.78499550000000795</v>
      </c>
      <c r="M215">
        <v>2.0149989999999889</v>
      </c>
      <c r="N215">
        <f t="shared" si="35"/>
        <v>0.11951195919851158</v>
      </c>
    </row>
    <row r="216" spans="1:14" x14ac:dyDescent="0.35">
      <c r="A216" s="1">
        <v>43235</v>
      </c>
      <c r="B216">
        <v>186.44000199999999</v>
      </c>
      <c r="C216">
        <v>97.32</v>
      </c>
      <c r="D216">
        <f t="shared" si="30"/>
        <v>-1.7099919999999997</v>
      </c>
      <c r="E216">
        <f t="shared" si="31"/>
        <v>-0.71000000000000796</v>
      </c>
      <c r="F216">
        <f t="shared" si="27"/>
        <v>-9.0884509940510529E-3</v>
      </c>
      <c r="G216">
        <f t="shared" si="28"/>
        <v>-7.242680811996409E-3</v>
      </c>
      <c r="H216">
        <f t="shared" si="32"/>
        <v>141.88000099999999</v>
      </c>
      <c r="I216">
        <f t="shared" si="29"/>
        <v>-8.4561885901778995E-3</v>
      </c>
      <c r="J216">
        <v>1.4240598022657704E-2</v>
      </c>
      <c r="K216">
        <f t="shared" si="33"/>
        <v>17.106900624223304</v>
      </c>
      <c r="L216">
        <f t="shared" si="34"/>
        <v>-1.2099959999999896</v>
      </c>
      <c r="M216">
        <v>2.0999975000000006</v>
      </c>
      <c r="N216">
        <f t="shared" si="35"/>
        <v>0.11619190742921282</v>
      </c>
    </row>
    <row r="217" spans="1:14" x14ac:dyDescent="0.35">
      <c r="A217" s="1">
        <v>43234</v>
      </c>
      <c r="B217">
        <v>188.14999399999999</v>
      </c>
      <c r="C217">
        <v>98.03</v>
      </c>
      <c r="D217">
        <f t="shared" si="30"/>
        <v>-0.4400020000000211</v>
      </c>
      <c r="E217">
        <f t="shared" si="31"/>
        <v>0.32999999999999829</v>
      </c>
      <c r="F217">
        <f t="shared" si="27"/>
        <v>-2.3331142124846382E-3</v>
      </c>
      <c r="G217">
        <f t="shared" si="28"/>
        <v>3.3776867963152333E-3</v>
      </c>
      <c r="H217">
        <f t="shared" si="32"/>
        <v>143.08999699999998</v>
      </c>
      <c r="I217">
        <f t="shared" si="29"/>
        <v>-3.842327763351725E-4</v>
      </c>
      <c r="J217">
        <v>1.483253298344828E-2</v>
      </c>
      <c r="K217">
        <f t="shared" si="33"/>
        <v>16.63276455841795</v>
      </c>
      <c r="L217">
        <f t="shared" si="34"/>
        <v>-5.5001000000032718E-2</v>
      </c>
      <c r="M217">
        <v>2.1599989999999991</v>
      </c>
      <c r="N217">
        <f t="shared" si="35"/>
        <v>0.11382076200428243</v>
      </c>
    </row>
    <row r="218" spans="1:14" x14ac:dyDescent="0.35">
      <c r="A218" s="1">
        <v>43231</v>
      </c>
      <c r="B218">
        <v>188.58999600000001</v>
      </c>
      <c r="C218">
        <v>97.7</v>
      </c>
      <c r="D218">
        <f t="shared" si="30"/>
        <v>-1.4499969999999962</v>
      </c>
      <c r="E218">
        <f t="shared" si="31"/>
        <v>-0.20999999999999375</v>
      </c>
      <c r="F218">
        <f t="shared" si="27"/>
        <v>-7.6299571322337193E-3</v>
      </c>
      <c r="G218">
        <f t="shared" si="28"/>
        <v>-2.1448268818301886E-3</v>
      </c>
      <c r="H218">
        <f t="shared" si="32"/>
        <v>143.14499800000002</v>
      </c>
      <c r="I218">
        <f t="shared" si="29"/>
        <v>-5.7648794594691161E-3</v>
      </c>
      <c r="J218">
        <v>1.5274575845022884E-2</v>
      </c>
      <c r="K218">
        <f t="shared" si="33"/>
        <v>16.274473481460738</v>
      </c>
      <c r="L218">
        <f t="shared" si="34"/>
        <v>-0.82999849999998787</v>
      </c>
      <c r="M218">
        <v>2.2049964999999929</v>
      </c>
      <c r="N218">
        <f t="shared" si="35"/>
        <v>0.1120299062097822</v>
      </c>
    </row>
    <row r="219" spans="1:14" x14ac:dyDescent="0.35">
      <c r="A219" s="1">
        <v>43230</v>
      </c>
      <c r="B219">
        <v>190.03999300000001</v>
      </c>
      <c r="C219">
        <v>97.91</v>
      </c>
      <c r="D219">
        <f t="shared" si="30"/>
        <v>2.6799919999999986</v>
      </c>
      <c r="E219">
        <f t="shared" si="31"/>
        <v>0.96999999999999886</v>
      </c>
      <c r="F219">
        <f t="shared" si="27"/>
        <v>1.4303970888642333E-2</v>
      </c>
      <c r="G219">
        <f t="shared" si="28"/>
        <v>1.000618939550236E-2</v>
      </c>
      <c r="H219">
        <f t="shared" si="32"/>
        <v>143.9749965</v>
      </c>
      <c r="I219">
        <f t="shared" si="29"/>
        <v>1.2838522642143774E-2</v>
      </c>
      <c r="J219">
        <v>1.5894293038848265E-2</v>
      </c>
      <c r="K219">
        <f t="shared" si="33"/>
        <v>15.767260215193335</v>
      </c>
      <c r="L219">
        <f t="shared" si="34"/>
        <v>1.8249959999999987</v>
      </c>
      <c r="M219">
        <v>2.2549955000000068</v>
      </c>
      <c r="N219">
        <f t="shared" si="35"/>
        <v>0.11002914250133171</v>
      </c>
    </row>
    <row r="220" spans="1:14" x14ac:dyDescent="0.35">
      <c r="A220" s="1">
        <v>43229</v>
      </c>
      <c r="B220">
        <v>187.36000100000001</v>
      </c>
      <c r="C220">
        <v>96.94</v>
      </c>
      <c r="D220">
        <f t="shared" si="30"/>
        <v>1.3099980000000073</v>
      </c>
      <c r="E220">
        <f t="shared" si="31"/>
        <v>1.1299999999999955</v>
      </c>
      <c r="F220">
        <f t="shared" si="27"/>
        <v>7.0411071157037673E-3</v>
      </c>
      <c r="G220">
        <f t="shared" si="28"/>
        <v>1.1794175973280403E-2</v>
      </c>
      <c r="H220">
        <f t="shared" si="32"/>
        <v>142.1500005</v>
      </c>
      <c r="I220">
        <f t="shared" si="29"/>
        <v>8.6567727738227646E-3</v>
      </c>
      <c r="J220">
        <v>1.592112711650235E-2</v>
      </c>
      <c r="K220">
        <f t="shared" si="33"/>
        <v>15.745188065095899</v>
      </c>
      <c r="L220">
        <f t="shared" si="34"/>
        <v>1.2199990000000014</v>
      </c>
      <c r="M220">
        <v>2.4799995000000195</v>
      </c>
      <c r="N220">
        <f t="shared" si="35"/>
        <v>0.10093278634694677</v>
      </c>
    </row>
    <row r="221" spans="1:14" x14ac:dyDescent="0.35">
      <c r="A221" s="1">
        <v>43228</v>
      </c>
      <c r="B221">
        <v>186.050003</v>
      </c>
      <c r="C221">
        <v>95.81</v>
      </c>
      <c r="D221">
        <f t="shared" si="30"/>
        <v>0.8899990000000173</v>
      </c>
      <c r="E221">
        <f t="shared" si="31"/>
        <v>-0.40999999999999659</v>
      </c>
      <c r="F221">
        <f t="shared" si="27"/>
        <v>4.8066482003317375E-3</v>
      </c>
      <c r="G221">
        <f t="shared" si="28"/>
        <v>-4.2610683849511185E-3</v>
      </c>
      <c r="H221">
        <f t="shared" si="32"/>
        <v>140.9300015</v>
      </c>
      <c r="I221">
        <f t="shared" si="29"/>
        <v>1.7058745937043229E-3</v>
      </c>
      <c r="J221">
        <v>1.6000584792014168E-2</v>
      </c>
      <c r="K221">
        <f t="shared" si="33"/>
        <v>15.679783896220064</v>
      </c>
      <c r="L221">
        <f t="shared" si="34"/>
        <v>0.23999950000001036</v>
      </c>
      <c r="M221">
        <v>2.4950035000000241</v>
      </c>
      <c r="N221">
        <f t="shared" si="35"/>
        <v>0.10032333953233842</v>
      </c>
    </row>
    <row r="222" spans="1:14" x14ac:dyDescent="0.35">
      <c r="A222" s="1">
        <v>43227</v>
      </c>
      <c r="B222">
        <v>185.16000399999999</v>
      </c>
      <c r="C222">
        <v>96.22</v>
      </c>
      <c r="D222">
        <f t="shared" si="30"/>
        <v>1.330001999999979</v>
      </c>
      <c r="E222">
        <f t="shared" si="31"/>
        <v>1.0600000000000023</v>
      </c>
      <c r="F222">
        <f t="shared" si="27"/>
        <v>7.2349561308277582E-3</v>
      </c>
      <c r="G222">
        <f t="shared" si="28"/>
        <v>1.1139134089953786E-2</v>
      </c>
      <c r="H222">
        <f t="shared" si="32"/>
        <v>140.69000199999999</v>
      </c>
      <c r="I222">
        <f t="shared" si="29"/>
        <v>8.5666223981746177E-3</v>
      </c>
      <c r="J222">
        <v>1.6596843610723239E-2</v>
      </c>
      <c r="K222">
        <f t="shared" si="33"/>
        <v>15.187039187250399</v>
      </c>
      <c r="L222">
        <f t="shared" si="34"/>
        <v>1.1950009999999907</v>
      </c>
      <c r="M222">
        <v>2.5199995000000115</v>
      </c>
      <c r="N222">
        <f t="shared" si="35"/>
        <v>9.9307852931628873E-2</v>
      </c>
    </row>
    <row r="223" spans="1:14" x14ac:dyDescent="0.35">
      <c r="A223" s="1">
        <v>43224</v>
      </c>
      <c r="B223">
        <v>183.83000200000001</v>
      </c>
      <c r="C223">
        <v>95.16</v>
      </c>
      <c r="D223">
        <f t="shared" si="30"/>
        <v>6.9400030000000186</v>
      </c>
      <c r="E223">
        <f t="shared" si="31"/>
        <v>1.0900000000000034</v>
      </c>
      <c r="F223">
        <f t="shared" si="27"/>
        <v>3.9233439082104464E-2</v>
      </c>
      <c r="G223">
        <f t="shared" si="28"/>
        <v>1.1587115977463628E-2</v>
      </c>
      <c r="H223">
        <f t="shared" si="32"/>
        <v>139.495001</v>
      </c>
      <c r="I223">
        <f t="shared" si="29"/>
        <v>2.9635381715513005E-2</v>
      </c>
      <c r="J223">
        <v>1.8491664622720297E-2</v>
      </c>
      <c r="K223">
        <f t="shared" si="33"/>
        <v>13.6106053912692</v>
      </c>
      <c r="L223">
        <f t="shared" si="34"/>
        <v>4.015001500000011</v>
      </c>
      <c r="M223">
        <v>2.6549985000000049</v>
      </c>
      <c r="N223">
        <f t="shared" si="35"/>
        <v>9.3828148584632426E-2</v>
      </c>
    </row>
    <row r="224" spans="1:14" x14ac:dyDescent="0.35">
      <c r="A224" s="1">
        <v>43223</v>
      </c>
      <c r="B224">
        <v>176.88999899999999</v>
      </c>
      <c r="C224">
        <v>94.07</v>
      </c>
      <c r="D224">
        <f t="shared" si="30"/>
        <v>0.31999199999998496</v>
      </c>
      <c r="E224">
        <f t="shared" si="31"/>
        <v>0.55999999999998806</v>
      </c>
      <c r="F224">
        <f t="shared" si="27"/>
        <v>1.8122670176933557E-3</v>
      </c>
      <c r="G224">
        <f t="shared" si="28"/>
        <v>5.9886643139769871E-3</v>
      </c>
      <c r="H224">
        <f t="shared" si="32"/>
        <v>135.47999949999999</v>
      </c>
      <c r="I224">
        <f t="shared" si="29"/>
        <v>3.2582641335608333E-3</v>
      </c>
      <c r="J224">
        <v>1.8620314630575053E-2</v>
      </c>
      <c r="K224">
        <f t="shared" si="33"/>
        <v>13.503654070184862</v>
      </c>
      <c r="L224">
        <f t="shared" si="34"/>
        <v>0.4399959999999794</v>
      </c>
      <c r="M224">
        <v>2.6600050000000124</v>
      </c>
      <c r="N224">
        <f t="shared" si="35"/>
        <v>9.3625342084182675E-2</v>
      </c>
    </row>
    <row r="225" spans="1:14" x14ac:dyDescent="0.35">
      <c r="A225" s="1">
        <v>43222</v>
      </c>
      <c r="B225">
        <v>176.570007</v>
      </c>
      <c r="C225">
        <v>93.51</v>
      </c>
      <c r="D225">
        <f t="shared" si="30"/>
        <v>7.4700009999999963</v>
      </c>
      <c r="E225">
        <f t="shared" si="31"/>
        <v>-1.4899999999999949</v>
      </c>
      <c r="F225">
        <f t="shared" si="27"/>
        <v>4.417504869869724E-2</v>
      </c>
      <c r="G225">
        <f t="shared" si="28"/>
        <v>-1.5684210526315735E-2</v>
      </c>
      <c r="H225">
        <f t="shared" si="32"/>
        <v>135.04000350000001</v>
      </c>
      <c r="I225">
        <f t="shared" si="29"/>
        <v>2.2642941552981317E-2</v>
      </c>
      <c r="J225">
        <v>1.9652613926412866E-2</v>
      </c>
      <c r="K225">
        <f t="shared" si="33"/>
        <v>12.649220245509845</v>
      </c>
      <c r="L225">
        <f t="shared" si="34"/>
        <v>2.9900005000000078</v>
      </c>
      <c r="M225">
        <v>2.6600055000000111</v>
      </c>
      <c r="N225">
        <f t="shared" si="35"/>
        <v>9.3625321832093072E-2</v>
      </c>
    </row>
    <row r="226" spans="1:14" x14ac:dyDescent="0.35">
      <c r="A226" s="1">
        <v>43221</v>
      </c>
      <c r="B226">
        <v>169.10000600000001</v>
      </c>
      <c r="C226">
        <v>95</v>
      </c>
      <c r="D226">
        <f t="shared" si="30"/>
        <v>3.8400110000000041</v>
      </c>
      <c r="E226">
        <f t="shared" si="31"/>
        <v>1.480000000000004</v>
      </c>
      <c r="F226">
        <f t="shared" si="27"/>
        <v>2.3236180056764519E-2</v>
      </c>
      <c r="G226">
        <f t="shared" si="28"/>
        <v>1.5825491873396109E-2</v>
      </c>
      <c r="H226">
        <f t="shared" si="32"/>
        <v>132.050003</v>
      </c>
      <c r="I226">
        <f t="shared" si="29"/>
        <v>2.055804584121745E-2</v>
      </c>
      <c r="J226">
        <v>2.0358856448598424E-2</v>
      </c>
      <c r="K226">
        <f t="shared" si="33"/>
        <v>12.070483959914423</v>
      </c>
      <c r="L226">
        <f t="shared" si="34"/>
        <v>2.6600055000000111</v>
      </c>
      <c r="M226">
        <v>2.6799970000000144</v>
      </c>
      <c r="N226">
        <f t="shared" si="35"/>
        <v>9.2815959810788398E-2</v>
      </c>
    </row>
    <row r="227" spans="1:14" x14ac:dyDescent="0.35">
      <c r="A227" s="1">
        <v>43220</v>
      </c>
      <c r="B227">
        <v>165.259995</v>
      </c>
      <c r="C227">
        <v>93.52</v>
      </c>
      <c r="D227">
        <f t="shared" si="30"/>
        <v>2.9399879999999996</v>
      </c>
      <c r="E227">
        <f t="shared" si="31"/>
        <v>-2.2999999999999972</v>
      </c>
      <c r="F227">
        <f t="shared" si="27"/>
        <v>1.8112295916793544E-2</v>
      </c>
      <c r="G227">
        <f t="shared" si="28"/>
        <v>-2.4003339595074068E-2</v>
      </c>
      <c r="H227">
        <f t="shared" si="32"/>
        <v>129.38999749999999</v>
      </c>
      <c r="I227">
        <f t="shared" si="29"/>
        <v>2.4792282584853915E-3</v>
      </c>
      <c r="J227">
        <v>2.055804584121745E-2</v>
      </c>
      <c r="K227">
        <f t="shared" si="33"/>
        <v>11.90839981240048</v>
      </c>
      <c r="L227">
        <f t="shared" si="34"/>
        <v>0.31999400000000833</v>
      </c>
      <c r="M227">
        <v>2.8650009999999781</v>
      </c>
      <c r="N227">
        <f t="shared" si="35"/>
        <v>8.5377943036642673E-2</v>
      </c>
    </row>
    <row r="228" spans="1:14" x14ac:dyDescent="0.35">
      <c r="A228" s="1">
        <v>43217</v>
      </c>
      <c r="B228">
        <v>162.320007</v>
      </c>
      <c r="C228">
        <v>95.82</v>
      </c>
      <c r="D228">
        <f t="shared" si="30"/>
        <v>-1.8999939999999924</v>
      </c>
      <c r="E228">
        <f t="shared" si="31"/>
        <v>1.5599999999999881</v>
      </c>
      <c r="F228">
        <f t="shared" si="27"/>
        <v>-1.1569808722629301E-2</v>
      </c>
      <c r="G228">
        <f t="shared" si="28"/>
        <v>1.6549968173138002E-2</v>
      </c>
      <c r="H228">
        <f t="shared" si="32"/>
        <v>129.07000349999998</v>
      </c>
      <c r="I228">
        <f t="shared" si="29"/>
        <v>-1.3153590168859793E-3</v>
      </c>
      <c r="J228">
        <v>2.0809130395351063E-2</v>
      </c>
      <c r="K228">
        <f t="shared" si="33"/>
        <v>11.704906841000078</v>
      </c>
      <c r="L228">
        <f t="shared" si="34"/>
        <v>-0.16999700000002349</v>
      </c>
      <c r="M228">
        <v>2.9200010000000134</v>
      </c>
      <c r="N228">
        <f t="shared" si="35"/>
        <v>8.3191622113874625E-2</v>
      </c>
    </row>
    <row r="229" spans="1:14" x14ac:dyDescent="0.35">
      <c r="A229" s="1">
        <v>43216</v>
      </c>
      <c r="B229">
        <v>164.220001</v>
      </c>
      <c r="C229">
        <v>94.26</v>
      </c>
      <c r="D229">
        <f t="shared" si="30"/>
        <v>0.57000700000000393</v>
      </c>
      <c r="E229">
        <f t="shared" si="31"/>
        <v>1.9500000000000028</v>
      </c>
      <c r="F229">
        <f t="shared" si="27"/>
        <v>3.4830859816591497E-3</v>
      </c>
      <c r="G229">
        <f t="shared" si="28"/>
        <v>2.1124471888202826E-2</v>
      </c>
      <c r="H229">
        <f t="shared" si="32"/>
        <v>129.24000050000001</v>
      </c>
      <c r="I229">
        <f t="shared" si="29"/>
        <v>9.8453159051098468E-3</v>
      </c>
      <c r="J229">
        <v>2.2519922965305115E-2</v>
      </c>
      <c r="K229">
        <f t="shared" si="33"/>
        <v>10.347989697884246</v>
      </c>
      <c r="L229">
        <f t="shared" si="34"/>
        <v>1.2600035000000105</v>
      </c>
      <c r="M229">
        <v>2.9900005000000078</v>
      </c>
      <c r="N229">
        <f t="shared" si="35"/>
        <v>8.043072914453088E-2</v>
      </c>
    </row>
    <row r="230" spans="1:14" x14ac:dyDescent="0.35">
      <c r="A230" s="1">
        <v>43215</v>
      </c>
      <c r="B230">
        <v>163.64999399999999</v>
      </c>
      <c r="C230">
        <v>92.31</v>
      </c>
      <c r="D230">
        <f t="shared" si="30"/>
        <v>0.70999199999999973</v>
      </c>
      <c r="E230">
        <f t="shared" si="31"/>
        <v>-0.81000000000000227</v>
      </c>
      <c r="F230">
        <f t="shared" si="27"/>
        <v>4.3573830323139417E-3</v>
      </c>
      <c r="G230">
        <f t="shared" si="28"/>
        <v>-8.6984536082474473E-3</v>
      </c>
      <c r="H230">
        <f t="shared" si="32"/>
        <v>127.979997</v>
      </c>
      <c r="I230">
        <f t="shared" si="29"/>
        <v>-3.9056470834520474E-4</v>
      </c>
      <c r="J230">
        <v>2.2626896639391415E-2</v>
      </c>
      <c r="K230">
        <f t="shared" si="33"/>
        <v>10.265133186237872</v>
      </c>
      <c r="L230">
        <f t="shared" si="34"/>
        <v>-5.000400000000127E-2</v>
      </c>
      <c r="M230">
        <v>3.0149990000000173</v>
      </c>
      <c r="N230">
        <f t="shared" si="35"/>
        <v>7.945127011572195E-2</v>
      </c>
    </row>
    <row r="231" spans="1:14" x14ac:dyDescent="0.35">
      <c r="A231" s="1">
        <v>43214</v>
      </c>
      <c r="B231">
        <v>162.94000199999999</v>
      </c>
      <c r="C231">
        <v>93.12</v>
      </c>
      <c r="D231">
        <f t="shared" si="30"/>
        <v>-2.3000030000000038</v>
      </c>
      <c r="E231">
        <f t="shared" si="31"/>
        <v>-2.2299999999999898</v>
      </c>
      <c r="F231">
        <f t="shared" si="27"/>
        <v>-1.3919165640306074E-2</v>
      </c>
      <c r="G231">
        <f t="shared" si="28"/>
        <v>-2.338751966439423E-2</v>
      </c>
      <c r="H231">
        <f t="shared" si="32"/>
        <v>128.030001</v>
      </c>
      <c r="I231">
        <f t="shared" si="29"/>
        <v>-1.7383640635027509E-2</v>
      </c>
      <c r="J231">
        <v>2.2642941552981317E-2</v>
      </c>
      <c r="K231">
        <f t="shared" si="33"/>
        <v>10.252728103243822</v>
      </c>
      <c r="L231">
        <f t="shared" si="34"/>
        <v>-2.265001500000011</v>
      </c>
      <c r="M231">
        <v>3.0150035000000059</v>
      </c>
      <c r="N231">
        <f t="shared" si="35"/>
        <v>7.9451094130158897E-2</v>
      </c>
    </row>
    <row r="232" spans="1:14" x14ac:dyDescent="0.35">
      <c r="A232" s="1">
        <v>43213</v>
      </c>
      <c r="B232">
        <v>165.240005</v>
      </c>
      <c r="C232">
        <v>95.35</v>
      </c>
      <c r="D232">
        <f t="shared" si="30"/>
        <v>-0.47999599999999987</v>
      </c>
      <c r="E232">
        <f t="shared" si="31"/>
        <v>0.34999999999999432</v>
      </c>
      <c r="F232">
        <f t="shared" si="27"/>
        <v>-2.8964276919114904E-3</v>
      </c>
      <c r="G232">
        <f t="shared" si="28"/>
        <v>3.6842105263157295E-3</v>
      </c>
      <c r="H232">
        <f t="shared" si="32"/>
        <v>130.29500250000001</v>
      </c>
      <c r="I232">
        <f t="shared" si="29"/>
        <v>-4.9860386430424083E-4</v>
      </c>
      <c r="J232">
        <v>2.3290838431334688E-2</v>
      </c>
      <c r="K232">
        <f t="shared" si="33"/>
        <v>9.7569094560282075</v>
      </c>
      <c r="L232">
        <f t="shared" si="34"/>
        <v>-6.4998000000002776E-2</v>
      </c>
      <c r="M232">
        <v>3.2699984999999856</v>
      </c>
      <c r="N232">
        <f t="shared" si="35"/>
        <v>6.9697726907185842E-2</v>
      </c>
    </row>
    <row r="233" spans="1:14" x14ac:dyDescent="0.35">
      <c r="A233" s="1">
        <v>43210</v>
      </c>
      <c r="B233">
        <v>165.720001</v>
      </c>
      <c r="C233">
        <v>95</v>
      </c>
      <c r="D233">
        <f t="shared" si="30"/>
        <v>-7.0800020000000075</v>
      </c>
      <c r="E233">
        <f t="shared" si="31"/>
        <v>-1.1099999999999994</v>
      </c>
      <c r="F233">
        <f t="shared" si="27"/>
        <v>-4.0972233084972845E-2</v>
      </c>
      <c r="G233">
        <f t="shared" si="28"/>
        <v>-1.1549266465508266E-2</v>
      </c>
      <c r="H233">
        <f t="shared" si="32"/>
        <v>130.36000050000001</v>
      </c>
      <c r="I233">
        <f t="shared" si="29"/>
        <v>-3.0456293587561308E-2</v>
      </c>
      <c r="J233">
        <v>2.3328348170771361E-2</v>
      </c>
      <c r="K233">
        <f t="shared" si="33"/>
        <v>9.7285193873151883</v>
      </c>
      <c r="L233">
        <f t="shared" si="34"/>
        <v>-4.0950009999999963</v>
      </c>
      <c r="M233">
        <v>3.4600005000000067</v>
      </c>
      <c r="N233">
        <f t="shared" si="35"/>
        <v>6.2770053357466937E-2</v>
      </c>
    </row>
    <row r="234" spans="1:14" x14ac:dyDescent="0.35">
      <c r="A234" s="1">
        <v>43209</v>
      </c>
      <c r="B234">
        <v>172.800003</v>
      </c>
      <c r="C234">
        <v>96.11</v>
      </c>
      <c r="D234">
        <f t="shared" si="30"/>
        <v>-5.0399930000000097</v>
      </c>
      <c r="E234">
        <f t="shared" si="31"/>
        <v>-0.32999999999999829</v>
      </c>
      <c r="F234">
        <f t="shared" si="27"/>
        <v>-2.8340042247864249E-2</v>
      </c>
      <c r="G234">
        <f t="shared" si="28"/>
        <v>-3.42181667357941E-3</v>
      </c>
      <c r="H234">
        <f t="shared" si="32"/>
        <v>134.45500150000001</v>
      </c>
      <c r="I234">
        <f t="shared" si="29"/>
        <v>-1.9578507650262492E-2</v>
      </c>
      <c r="J234">
        <v>2.3717314764533946E-2</v>
      </c>
      <c r="K234">
        <f t="shared" si="33"/>
        <v>9.4362524950511801</v>
      </c>
      <c r="L234">
        <f t="shared" si="34"/>
        <v>-2.6849964999999827</v>
      </c>
      <c r="M234">
        <v>3.5899995000000047</v>
      </c>
      <c r="N234">
        <f t="shared" si="35"/>
        <v>5.8227471733362374E-2</v>
      </c>
    </row>
    <row r="235" spans="1:14" x14ac:dyDescent="0.35">
      <c r="A235" s="1">
        <v>43208</v>
      </c>
      <c r="B235">
        <v>177.83999600000001</v>
      </c>
      <c r="C235">
        <v>96.44</v>
      </c>
      <c r="D235">
        <f t="shared" si="30"/>
        <v>-0.40000899999998296</v>
      </c>
      <c r="E235">
        <f t="shared" si="31"/>
        <v>0.37000000000000455</v>
      </c>
      <c r="F235">
        <f t="shared" si="27"/>
        <v>-2.2442156013179138E-3</v>
      </c>
      <c r="G235">
        <f t="shared" si="28"/>
        <v>3.8513583845113416E-3</v>
      </c>
      <c r="H235">
        <f t="shared" si="32"/>
        <v>137.13999799999999</v>
      </c>
      <c r="I235">
        <f t="shared" si="29"/>
        <v>-1.0939812421354021E-4</v>
      </c>
      <c r="J235">
        <v>2.3923852410236111E-2</v>
      </c>
      <c r="K235">
        <f t="shared" si="33"/>
        <v>9.282681961699895</v>
      </c>
      <c r="L235">
        <f t="shared" si="34"/>
        <v>-1.5004500000003418E-2</v>
      </c>
      <c r="M235">
        <v>3.6900019999999927</v>
      </c>
      <c r="N235">
        <f t="shared" si="35"/>
        <v>5.4852027330788658E-2</v>
      </c>
    </row>
    <row r="236" spans="1:14" x14ac:dyDescent="0.35">
      <c r="A236" s="1">
        <v>43207</v>
      </c>
      <c r="B236">
        <v>178.240005</v>
      </c>
      <c r="C236">
        <v>96.07</v>
      </c>
      <c r="D236">
        <f t="shared" si="30"/>
        <v>2.4199979999999925</v>
      </c>
      <c r="E236">
        <f t="shared" si="31"/>
        <v>1.8999999999999915</v>
      </c>
      <c r="F236">
        <f t="shared" si="27"/>
        <v>1.3764064973561243E-2</v>
      </c>
      <c r="G236">
        <f t="shared" si="28"/>
        <v>2.0176276945948726E-2</v>
      </c>
      <c r="H236">
        <f t="shared" si="32"/>
        <v>137.15500249999999</v>
      </c>
      <c r="I236">
        <f t="shared" si="29"/>
        <v>1.6000584792014168E-2</v>
      </c>
      <c r="J236">
        <v>2.5203080301565969E-2</v>
      </c>
      <c r="K236">
        <f t="shared" si="33"/>
        <v>8.3582620819953259</v>
      </c>
      <c r="L236">
        <f t="shared" si="34"/>
        <v>2.1599989999999991</v>
      </c>
      <c r="M236">
        <v>3.7200024999999926</v>
      </c>
      <c r="N236">
        <f t="shared" si="35"/>
        <v>5.3860449485340751E-2</v>
      </c>
    </row>
    <row r="237" spans="1:14" x14ac:dyDescent="0.35">
      <c r="A237" s="1">
        <v>43206</v>
      </c>
      <c r="B237">
        <v>175.820007</v>
      </c>
      <c r="C237">
        <v>94.17</v>
      </c>
      <c r="D237">
        <f t="shared" si="30"/>
        <v>1.0900110000000041</v>
      </c>
      <c r="E237">
        <f t="shared" si="31"/>
        <v>1.0900000000000034</v>
      </c>
      <c r="F237">
        <f t="shared" si="27"/>
        <v>6.2382591710240989E-3</v>
      </c>
      <c r="G237">
        <f t="shared" si="28"/>
        <v>1.1710356682423758E-2</v>
      </c>
      <c r="H237">
        <f t="shared" si="32"/>
        <v>134.9950035</v>
      </c>
      <c r="I237">
        <f t="shared" si="29"/>
        <v>8.1401405196241412E-3</v>
      </c>
      <c r="J237">
        <v>2.5702162395397313E-2</v>
      </c>
      <c r="K237">
        <f t="shared" si="33"/>
        <v>8.010849471203823</v>
      </c>
      <c r="L237">
        <f t="shared" si="34"/>
        <v>1.0900054999999895</v>
      </c>
      <c r="M237">
        <v>3.8449980000000039</v>
      </c>
      <c r="N237">
        <f t="shared" si="35"/>
        <v>4.9837247366648893E-2</v>
      </c>
    </row>
    <row r="238" spans="1:14" x14ac:dyDescent="0.35">
      <c r="A238" s="1">
        <v>43203</v>
      </c>
      <c r="B238">
        <v>174.729996</v>
      </c>
      <c r="C238">
        <v>93.08</v>
      </c>
      <c r="D238">
        <f t="shared" si="30"/>
        <v>0.58999700000001098</v>
      </c>
      <c r="E238">
        <f t="shared" si="31"/>
        <v>-0.5</v>
      </c>
      <c r="F238">
        <f t="shared" si="27"/>
        <v>3.3880613494204227E-3</v>
      </c>
      <c r="G238">
        <f t="shared" si="28"/>
        <v>-5.343022013250695E-3</v>
      </c>
      <c r="H238">
        <f t="shared" si="32"/>
        <v>133.90499800000001</v>
      </c>
      <c r="I238">
        <f t="shared" si="29"/>
        <v>3.3616091564395763E-4</v>
      </c>
      <c r="J238">
        <v>2.725293479557514E-2</v>
      </c>
      <c r="K238">
        <f t="shared" si="33"/>
        <v>6.9825261926043529</v>
      </c>
      <c r="L238">
        <f t="shared" si="34"/>
        <v>4.4998500000019703E-2</v>
      </c>
      <c r="M238">
        <v>4.015001500000011</v>
      </c>
      <c r="N238">
        <f t="shared" si="35"/>
        <v>4.4654916749589602E-2</v>
      </c>
    </row>
    <row r="239" spans="1:14" x14ac:dyDescent="0.35">
      <c r="A239" s="1">
        <v>43202</v>
      </c>
      <c r="B239">
        <v>174.13999899999999</v>
      </c>
      <c r="C239">
        <v>93.58</v>
      </c>
      <c r="D239">
        <f t="shared" si="30"/>
        <v>1.6999969999999962</v>
      </c>
      <c r="E239">
        <f t="shared" si="31"/>
        <v>1.7199999999999989</v>
      </c>
      <c r="F239">
        <f t="shared" si="27"/>
        <v>9.8584839960741601E-3</v>
      </c>
      <c r="G239">
        <f t="shared" si="28"/>
        <v>1.8724145438711069E-2</v>
      </c>
      <c r="H239">
        <f t="shared" si="32"/>
        <v>133.85999949999999</v>
      </c>
      <c r="I239">
        <f t="shared" si="29"/>
        <v>1.2939829641015163E-2</v>
      </c>
      <c r="J239">
        <v>2.8555499018856338E-2</v>
      </c>
      <c r="K239">
        <f t="shared" si="33"/>
        <v>6.1818434009768426</v>
      </c>
      <c r="L239">
        <f t="shared" si="34"/>
        <v>1.7099984999999833</v>
      </c>
      <c r="M239">
        <v>4.0949964999999793</v>
      </c>
      <c r="N239">
        <f t="shared" si="35"/>
        <v>4.2335247852822319E-2</v>
      </c>
    </row>
    <row r="240" spans="1:14" x14ac:dyDescent="0.35">
      <c r="A240" s="1">
        <v>43201</v>
      </c>
      <c r="B240">
        <v>172.44000199999999</v>
      </c>
      <c r="C240">
        <v>91.86</v>
      </c>
      <c r="D240">
        <f t="shared" si="30"/>
        <v>-0.80999800000000732</v>
      </c>
      <c r="E240">
        <f t="shared" si="31"/>
        <v>-1.019999999999996</v>
      </c>
      <c r="F240">
        <f t="shared" si="27"/>
        <v>-4.6753131313131734E-3</v>
      </c>
      <c r="G240">
        <f t="shared" si="28"/>
        <v>-1.09819121447028E-2</v>
      </c>
      <c r="H240">
        <f t="shared" si="32"/>
        <v>132.150001</v>
      </c>
      <c r="I240">
        <f t="shared" si="29"/>
        <v>-6.8763311163716574E-3</v>
      </c>
      <c r="J240">
        <v>2.9320407461429471E-2</v>
      </c>
      <c r="K240">
        <f t="shared" si="33"/>
        <v>5.7395041144968761</v>
      </c>
      <c r="L240">
        <f t="shared" si="34"/>
        <v>-0.91499899999999457</v>
      </c>
      <c r="M240">
        <v>4.1549949999999853</v>
      </c>
      <c r="N240">
        <f t="shared" si="35"/>
        <v>4.0646188659121792E-2</v>
      </c>
    </row>
    <row r="241" spans="1:14" x14ac:dyDescent="0.35">
      <c r="A241" s="1">
        <v>43200</v>
      </c>
      <c r="B241">
        <v>173.25</v>
      </c>
      <c r="C241">
        <v>92.88</v>
      </c>
      <c r="D241">
        <f t="shared" si="30"/>
        <v>3.1999969999999962</v>
      </c>
      <c r="E241">
        <f t="shared" si="31"/>
        <v>2.1099999999999994</v>
      </c>
      <c r="F241">
        <f t="shared" si="27"/>
        <v>1.8817976733584627E-2</v>
      </c>
      <c r="G241">
        <f t="shared" si="28"/>
        <v>2.3245565715544779E-2</v>
      </c>
      <c r="H241">
        <f t="shared" si="32"/>
        <v>133.065</v>
      </c>
      <c r="I241">
        <f t="shared" si="29"/>
        <v>2.0358856448598424E-2</v>
      </c>
      <c r="J241">
        <v>2.9635381715513005E-2</v>
      </c>
      <c r="K241">
        <f t="shared" si="33"/>
        <v>5.5634323448783105</v>
      </c>
      <c r="L241">
        <f t="shared" si="34"/>
        <v>2.6549985000000049</v>
      </c>
      <c r="M241">
        <v>4.3199989999999957</v>
      </c>
      <c r="N241">
        <f t="shared" si="35"/>
        <v>3.6227431001262515E-2</v>
      </c>
    </row>
    <row r="242" spans="1:14" x14ac:dyDescent="0.35">
      <c r="A242" s="1">
        <v>43199</v>
      </c>
      <c r="B242">
        <v>170.050003</v>
      </c>
      <c r="C242">
        <v>90.77</v>
      </c>
      <c r="D242">
        <f t="shared" si="30"/>
        <v>1.6699979999999925</v>
      </c>
      <c r="E242">
        <f t="shared" si="31"/>
        <v>0.53999999999999204</v>
      </c>
      <c r="F242">
        <f t="shared" si="27"/>
        <v>9.9180303504563527E-3</v>
      </c>
      <c r="G242">
        <f t="shared" si="28"/>
        <v>5.9847057519671065E-3</v>
      </c>
      <c r="H242">
        <f t="shared" si="32"/>
        <v>130.41000149999999</v>
      </c>
      <c r="I242">
        <f t="shared" si="29"/>
        <v>8.5456786561679404E-3</v>
      </c>
      <c r="J242">
        <v>3.1503506523115642E-2</v>
      </c>
      <c r="K242">
        <f t="shared" si="33"/>
        <v>4.5923803270422425</v>
      </c>
      <c r="L242">
        <f t="shared" si="34"/>
        <v>1.1049989999999923</v>
      </c>
      <c r="M242">
        <v>4.8149960000000078</v>
      </c>
      <c r="N242">
        <f t="shared" si="35"/>
        <v>2.4956502947663165E-2</v>
      </c>
    </row>
    <row r="243" spans="1:14" x14ac:dyDescent="0.35">
      <c r="A243" s="1">
        <v>43196</v>
      </c>
      <c r="B243">
        <v>168.38000500000001</v>
      </c>
      <c r="C243">
        <v>90.23</v>
      </c>
      <c r="D243">
        <f t="shared" si="30"/>
        <v>-4.4199979999999925</v>
      </c>
      <c r="E243">
        <f t="shared" si="31"/>
        <v>-2.1499999999999915</v>
      </c>
      <c r="F243">
        <f t="shared" si="27"/>
        <v>-2.5578691685555079E-2</v>
      </c>
      <c r="G243">
        <f t="shared" si="28"/>
        <v>-2.3273435808616492E-2</v>
      </c>
      <c r="H243">
        <f t="shared" si="32"/>
        <v>129.3050025</v>
      </c>
      <c r="I243">
        <f t="shared" si="29"/>
        <v>-2.477561628204672E-2</v>
      </c>
      <c r="J243">
        <v>3.3452094340722334E-2</v>
      </c>
      <c r="K243">
        <f t="shared" si="33"/>
        <v>3.7118047303277564</v>
      </c>
      <c r="L243">
        <f t="shared" si="34"/>
        <v>-3.2849989999999991</v>
      </c>
      <c r="M243">
        <v>5.2099964999999884</v>
      </c>
      <c r="N243">
        <f t="shared" si="35"/>
        <v>1.7997374915916995E-2</v>
      </c>
    </row>
    <row r="244" spans="1:14" x14ac:dyDescent="0.35">
      <c r="A244" s="1">
        <v>43195</v>
      </c>
      <c r="B244">
        <v>172.800003</v>
      </c>
      <c r="C244">
        <v>92.38</v>
      </c>
      <c r="D244">
        <f t="shared" si="30"/>
        <v>1.1900019999999927</v>
      </c>
      <c r="E244">
        <f t="shared" si="31"/>
        <v>4.9999999999997158E-2</v>
      </c>
      <c r="F244">
        <f t="shared" si="27"/>
        <v>6.9343394502980778E-3</v>
      </c>
      <c r="G244">
        <f t="shared" si="28"/>
        <v>5.4153579551605288E-4</v>
      </c>
      <c r="H244">
        <f t="shared" si="32"/>
        <v>132.5900015</v>
      </c>
      <c r="I244">
        <f t="shared" si="29"/>
        <v>4.6980449924299431E-3</v>
      </c>
      <c r="J244">
        <v>3.3678860573754701E-2</v>
      </c>
      <c r="K244">
        <f t="shared" si="33"/>
        <v>3.6179053589522878</v>
      </c>
      <c r="L244">
        <f t="shared" si="34"/>
        <v>0.62000100000000202</v>
      </c>
      <c r="M244">
        <v>5.299996500000006</v>
      </c>
      <c r="N244">
        <f t="shared" si="35"/>
        <v>1.664443593701884E-2</v>
      </c>
    </row>
    <row r="245" spans="1:14" x14ac:dyDescent="0.35">
      <c r="A245" s="1">
        <v>43194</v>
      </c>
      <c r="B245">
        <v>171.61000100000001</v>
      </c>
      <c r="C245">
        <v>92.33</v>
      </c>
      <c r="D245">
        <f t="shared" si="30"/>
        <v>3.2200020000000222</v>
      </c>
      <c r="E245">
        <f t="shared" si="31"/>
        <v>2.6200000000000045</v>
      </c>
      <c r="F245">
        <f t="shared" si="27"/>
        <v>1.9122287660326087E-2</v>
      </c>
      <c r="G245">
        <f t="shared" si="28"/>
        <v>2.9205216809720262E-2</v>
      </c>
      <c r="H245">
        <f t="shared" si="32"/>
        <v>131.9700005</v>
      </c>
      <c r="I245">
        <f t="shared" si="29"/>
        <v>2.2626896639391415E-2</v>
      </c>
      <c r="J245">
        <v>3.5335260663022117E-2</v>
      </c>
      <c r="K245">
        <f t="shared" si="33"/>
        <v>2.9842979288992129</v>
      </c>
      <c r="L245">
        <f t="shared" si="34"/>
        <v>2.9200010000000134</v>
      </c>
      <c r="M245">
        <v>5.3399985000000072</v>
      </c>
      <c r="N245">
        <f t="shared" si="35"/>
        <v>1.6069199465480591E-2</v>
      </c>
    </row>
    <row r="246" spans="1:14" x14ac:dyDescent="0.35">
      <c r="A246" s="1">
        <v>43193</v>
      </c>
      <c r="B246">
        <v>168.38999899999999</v>
      </c>
      <c r="C246">
        <v>89.71</v>
      </c>
      <c r="D246">
        <f t="shared" si="30"/>
        <v>1.7100059999999928</v>
      </c>
      <c r="E246">
        <f t="shared" si="31"/>
        <v>1.1899999999999977</v>
      </c>
      <c r="F246">
        <f t="shared" si="27"/>
        <v>1.0259215693631526E-2</v>
      </c>
      <c r="G246">
        <f t="shared" si="28"/>
        <v>1.3443289652056007E-2</v>
      </c>
      <c r="H246">
        <f t="shared" si="32"/>
        <v>129.04999949999998</v>
      </c>
      <c r="I246">
        <f t="shared" si="29"/>
        <v>1.1363660186307144E-2</v>
      </c>
      <c r="J246">
        <v>3.7955777987849618E-2</v>
      </c>
      <c r="K246">
        <f t="shared" si="33"/>
        <v>2.1586398193506215</v>
      </c>
      <c r="L246">
        <f t="shared" si="34"/>
        <v>1.4500029999999811</v>
      </c>
      <c r="M246">
        <v>5.3450035000000184</v>
      </c>
      <c r="N246">
        <f t="shared" si="35"/>
        <v>1.5998337698600797E-2</v>
      </c>
    </row>
    <row r="247" spans="1:14" x14ac:dyDescent="0.35">
      <c r="A247" s="1">
        <v>43192</v>
      </c>
      <c r="B247">
        <v>166.679993</v>
      </c>
      <c r="C247">
        <v>88.52</v>
      </c>
      <c r="D247">
        <f t="shared" si="30"/>
        <v>-1.1000060000000076</v>
      </c>
      <c r="E247">
        <f t="shared" si="31"/>
        <v>-2.75</v>
      </c>
      <c r="F247">
        <f t="shared" si="27"/>
        <v>-6.5562403537742751E-3</v>
      </c>
      <c r="G247">
        <f t="shared" si="28"/>
        <v>-3.0130382381943686E-2</v>
      </c>
      <c r="H247">
        <f t="shared" si="32"/>
        <v>127.5999965</v>
      </c>
      <c r="I247">
        <f t="shared" si="29"/>
        <v>-1.4862018972638589E-2</v>
      </c>
      <c r="J247">
        <v>3.8499197859075934E-2</v>
      </c>
      <c r="K247">
        <f t="shared" si="33"/>
        <v>2.0124524831181541</v>
      </c>
      <c r="L247">
        <f t="shared" si="34"/>
        <v>-1.9250030000000038</v>
      </c>
      <c r="M247">
        <v>5.6600019999999915</v>
      </c>
      <c r="N247">
        <f t="shared" si="35"/>
        <v>1.2011575397639406E-2</v>
      </c>
    </row>
    <row r="248" spans="1:14" x14ac:dyDescent="0.35">
      <c r="A248" s="1">
        <v>43188</v>
      </c>
      <c r="B248">
        <v>167.779999</v>
      </c>
      <c r="C248">
        <v>91.27</v>
      </c>
      <c r="D248">
        <f t="shared" si="30"/>
        <v>1.3000030000000038</v>
      </c>
      <c r="E248">
        <f t="shared" si="31"/>
        <v>1.8799999999999955</v>
      </c>
      <c r="F248">
        <f t="shared" si="27"/>
        <v>7.808764003093824E-3</v>
      </c>
      <c r="G248">
        <f t="shared" si="28"/>
        <v>2.1031435283588716E-2</v>
      </c>
      <c r="H248">
        <f t="shared" si="32"/>
        <v>129.52499950000001</v>
      </c>
      <c r="I248">
        <f t="shared" si="29"/>
        <v>1.2428198107291951E-2</v>
      </c>
      <c r="J248">
        <v>4.4242217586358268E-2</v>
      </c>
      <c r="K248">
        <f t="shared" si="33"/>
        <v>0.90133058672340427</v>
      </c>
      <c r="L248">
        <f t="shared" si="34"/>
        <v>1.5900014999999996</v>
      </c>
      <c r="M248">
        <v>5.7050034999999752</v>
      </c>
      <c r="N248">
        <f t="shared" si="35"/>
        <v>1.1514007106228456E-2</v>
      </c>
    </row>
    <row r="249" spans="1:14" x14ac:dyDescent="0.35">
      <c r="A249" s="1">
        <v>43187</v>
      </c>
      <c r="B249">
        <v>166.479996</v>
      </c>
      <c r="C249">
        <v>89.39</v>
      </c>
      <c r="D249">
        <f t="shared" si="30"/>
        <v>-1.8600000000000136</v>
      </c>
      <c r="E249">
        <f t="shared" si="31"/>
        <v>-7.9999999999998295E-2</v>
      </c>
      <c r="F249">
        <f t="shared" si="27"/>
        <v>-1.104906762621055E-2</v>
      </c>
      <c r="G249">
        <f t="shared" si="28"/>
        <v>-8.9415446518384151E-4</v>
      </c>
      <c r="H249">
        <f t="shared" si="32"/>
        <v>127.93499800000001</v>
      </c>
      <c r="I249">
        <f t="shared" si="29"/>
        <v>-7.5249215705352158E-3</v>
      </c>
      <c r="J249">
        <v>5.4382452374338711E-2</v>
      </c>
      <c r="K249">
        <f t="shared" si="33"/>
        <v>0.16540440960611696</v>
      </c>
      <c r="L249">
        <f t="shared" si="34"/>
        <v>-0.96999999999999886</v>
      </c>
      <c r="M249">
        <v>7.0050034999999866</v>
      </c>
      <c r="N249">
        <f t="shared" si="35"/>
        <v>2.9288972886616018E-3</v>
      </c>
    </row>
    <row r="250" spans="1:14" x14ac:dyDescent="0.35">
      <c r="A250" s="1">
        <v>43186</v>
      </c>
      <c r="B250">
        <v>168.33999600000001</v>
      </c>
      <c r="C250">
        <v>89.47</v>
      </c>
      <c r="D250">
        <f t="shared" si="30"/>
        <v>-4.4300079999999866</v>
      </c>
      <c r="E250">
        <f t="shared" si="31"/>
        <v>-4.3100000000000023</v>
      </c>
      <c r="F250">
        <f t="shared" si="27"/>
        <v>-2.5641071351714426E-2</v>
      </c>
      <c r="G250">
        <f t="shared" si="28"/>
        <v>-4.595862657283005E-2</v>
      </c>
      <c r="H250">
        <f t="shared" si="32"/>
        <v>128.90499800000001</v>
      </c>
      <c r="I250">
        <f>(H250-H251)/H251</f>
        <v>-3.2789374859660436E-2</v>
      </c>
      <c r="J250">
        <v>6.9596596367890215E-2</v>
      </c>
      <c r="K250">
        <f t="shared" si="33"/>
        <v>6.6896250065034048E-3</v>
      </c>
      <c r="L250">
        <f>H250-H251</f>
        <v>-4.3700039999999944</v>
      </c>
      <c r="M250">
        <v>8.3849980000000102</v>
      </c>
      <c r="N250">
        <f t="shared" si="35"/>
        <v>5.0205913140192765E-4</v>
      </c>
    </row>
    <row r="251" spans="1:14" x14ac:dyDescent="0.35">
      <c r="A251" s="1">
        <v>43185</v>
      </c>
      <c r="B251">
        <v>172.770004</v>
      </c>
      <c r="C251">
        <v>93.78</v>
      </c>
      <c r="D251">
        <f t="shared" si="30"/>
        <v>172.770004</v>
      </c>
      <c r="E251">
        <f t="shared" si="31"/>
        <v>93.78</v>
      </c>
      <c r="H251">
        <f t="shared" si="32"/>
        <v>133.275002</v>
      </c>
      <c r="K251">
        <f t="shared" si="33"/>
        <v>23.385153845566229</v>
      </c>
      <c r="L251">
        <f t="shared" si="34"/>
        <v>133.275002</v>
      </c>
      <c r="M251">
        <v>133.275002</v>
      </c>
      <c r="N251">
        <f t="shared" si="35"/>
        <v>0</v>
      </c>
    </row>
  </sheetData>
  <mergeCells count="10">
    <mergeCell ref="R1:S2"/>
    <mergeCell ref="R4:S4"/>
    <mergeCell ref="R21:S21"/>
    <mergeCell ref="R38:S39"/>
    <mergeCell ref="T64:U64"/>
    <mergeCell ref="T40:U40"/>
    <mergeCell ref="T44:U44"/>
    <mergeCell ref="T45:U45"/>
    <mergeCell ref="T59:U59"/>
    <mergeCell ref="T63:U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B96-9E7C-4B32-891D-B61BCC1CA41F}">
  <dimension ref="A1:AF229"/>
  <sheetViews>
    <sheetView tabSelected="1" topLeftCell="O19" workbookViewId="0">
      <selection activeCell="AD23" sqref="AD23"/>
    </sheetView>
  </sheetViews>
  <sheetFormatPr defaultRowHeight="15.5" x14ac:dyDescent="0.35"/>
  <cols>
    <col min="1" max="1" width="15.83203125" customWidth="1"/>
    <col min="4" max="4" width="12.75" customWidth="1"/>
    <col min="5" max="7" width="15.6640625" customWidth="1"/>
    <col min="8" max="8" width="18.08203125" customWidth="1"/>
    <col min="9" max="10" width="7.75" customWidth="1"/>
    <col min="11" max="14" width="18.08203125" customWidth="1"/>
    <col min="15" max="15" width="10.25" customWidth="1"/>
    <col min="22" max="22" width="12.4140625" customWidth="1"/>
    <col min="23" max="23" width="12.25" customWidth="1"/>
    <col min="24" max="24" width="12.08203125" customWidth="1"/>
    <col min="30" max="30" width="15.58203125" customWidth="1"/>
  </cols>
  <sheetData>
    <row r="1" spans="1:32" x14ac:dyDescent="0.35">
      <c r="A1" t="s">
        <v>11</v>
      </c>
      <c r="B1" t="s">
        <v>10</v>
      </c>
      <c r="C1" t="s">
        <v>15</v>
      </c>
      <c r="D1" t="s">
        <v>43</v>
      </c>
      <c r="E1" t="s">
        <v>44</v>
      </c>
      <c r="F1" t="s">
        <v>64</v>
      </c>
      <c r="G1" t="s">
        <v>65</v>
      </c>
      <c r="H1" t="s">
        <v>42</v>
      </c>
      <c r="I1" t="s">
        <v>45</v>
      </c>
      <c r="J1" t="s">
        <v>77</v>
      </c>
      <c r="K1" t="s">
        <v>12</v>
      </c>
      <c r="L1" t="s">
        <v>46</v>
      </c>
      <c r="M1" t="s">
        <v>45</v>
      </c>
      <c r="N1" t="s">
        <v>78</v>
      </c>
      <c r="O1" t="s">
        <v>70</v>
      </c>
      <c r="P1" t="s">
        <v>71</v>
      </c>
      <c r="R1" s="9" t="s">
        <v>16</v>
      </c>
      <c r="S1" s="9"/>
    </row>
    <row r="2" spans="1:32" x14ac:dyDescent="0.35">
      <c r="A2" s="1">
        <v>43546</v>
      </c>
      <c r="B2">
        <v>117.05</v>
      </c>
      <c r="C2">
        <v>6.6</v>
      </c>
      <c r="D2">
        <f>B2-B3</f>
        <v>-3.1700000000000017</v>
      </c>
      <c r="E2">
        <f>C2-C3</f>
        <v>-1.67</v>
      </c>
      <c r="F2">
        <f>(B2-B3)/B3</f>
        <v>-2.6368324737980384E-2</v>
      </c>
      <c r="G2">
        <f>(C2-C3)/C3</f>
        <v>-0.20193470374848851</v>
      </c>
      <c r="H2">
        <f>D2+E2</f>
        <v>-4.8400000000000016</v>
      </c>
      <c r="I2">
        <v>-8.7000000000000099</v>
      </c>
      <c r="J2">
        <f>_xlfn.NORM.DIST(I2,$S$45,$T$45,FALSE)</f>
        <v>1.2508213600303074E-4</v>
      </c>
      <c r="K2">
        <f>B2+C2</f>
        <v>123.64999999999999</v>
      </c>
      <c r="L2">
        <f>H2/K2</f>
        <v>-3.9142741609381332E-2</v>
      </c>
      <c r="M2">
        <v>-7.7950004479885399E-2</v>
      </c>
      <c r="N2">
        <f>_xlfn.NORM.DIST(M2,$S$54,$T$54,FALSE)</f>
        <v>1.2652929636056675E-2</v>
      </c>
      <c r="O2">
        <v>1</v>
      </c>
      <c r="P2">
        <v>1</v>
      </c>
      <c r="R2" s="9"/>
      <c r="S2" s="9"/>
    </row>
    <row r="3" spans="1:32" ht="16" thickBot="1" x14ac:dyDescent="0.4">
      <c r="A3" s="1">
        <v>43545</v>
      </c>
      <c r="B3">
        <v>120.22</v>
      </c>
      <c r="C3">
        <v>8.27</v>
      </c>
      <c r="D3">
        <f t="shared" ref="D3:D66" si="0">B3-B4</f>
        <v>2.7000000000000028</v>
      </c>
      <c r="E3">
        <f t="shared" ref="E3:E66" si="1">C3-C4</f>
        <v>1.6199999999999992</v>
      </c>
      <c r="F3">
        <f t="shared" ref="F3:F66" si="2">(B3-B4)/B4</f>
        <v>2.2974812797821674E-2</v>
      </c>
      <c r="G3">
        <f t="shared" ref="G3:G66" si="3">(C3-C4)/C4</f>
        <v>0.24360902255639086</v>
      </c>
      <c r="H3">
        <f t="shared" ref="H3:H66" si="4">D3+E3</f>
        <v>4.3200000000000021</v>
      </c>
      <c r="I3">
        <v>-7.4600000000000009</v>
      </c>
      <c r="J3">
        <f t="shared" ref="J3:J66" si="5">_xlfn.NORM.DIST(I3,$S$45,$T$45,FALSE)</f>
        <v>8.2824799606908382E-4</v>
      </c>
      <c r="K3">
        <f t="shared" ref="K3:K66" si="6">B3+C3</f>
        <v>128.49</v>
      </c>
      <c r="L3">
        <f t="shared" ref="L3:L66" si="7">H3/K3</f>
        <v>3.36212934858744E-2</v>
      </c>
      <c r="M3">
        <v>-6.9739179209124064E-2</v>
      </c>
      <c r="N3">
        <f t="shared" ref="N3:N66" si="8">_xlfn.NORM.DIST(M3,$S$54,$T$54,FALSE)</f>
        <v>5.3211869881325348E-2</v>
      </c>
      <c r="O3" s="5" t="s">
        <v>72</v>
      </c>
      <c r="P3" s="6" t="s">
        <v>73</v>
      </c>
    </row>
    <row r="4" spans="1:32" x14ac:dyDescent="0.35">
      <c r="A4" s="1">
        <v>43544</v>
      </c>
      <c r="B4">
        <v>117.52</v>
      </c>
      <c r="C4">
        <v>6.65</v>
      </c>
      <c r="D4">
        <f t="shared" si="0"/>
        <v>-0.13000000000000966</v>
      </c>
      <c r="E4">
        <f t="shared" si="1"/>
        <v>0.40000000000000036</v>
      </c>
      <c r="F4">
        <f t="shared" si="2"/>
        <v>-1.1049723756906898E-3</v>
      </c>
      <c r="G4">
        <f t="shared" si="3"/>
        <v>6.4000000000000057E-2</v>
      </c>
      <c r="H4">
        <f t="shared" si="4"/>
        <v>0.26999999999999069</v>
      </c>
      <c r="I4">
        <v>-5.5200000000000049</v>
      </c>
      <c r="J4">
        <f t="shared" si="5"/>
        <v>8.9813566313883819E-3</v>
      </c>
      <c r="K4">
        <f t="shared" si="6"/>
        <v>124.17</v>
      </c>
      <c r="L4">
        <f t="shared" si="7"/>
        <v>2.1744382701134792E-3</v>
      </c>
      <c r="M4">
        <v>-5.0378753308387383E-2</v>
      </c>
      <c r="N4">
        <f t="shared" si="8"/>
        <v>0.84665646832763164</v>
      </c>
      <c r="O4" s="5">
        <v>0.96</v>
      </c>
      <c r="P4" s="6">
        <v>0.04</v>
      </c>
      <c r="Q4" s="10" t="s">
        <v>40</v>
      </c>
      <c r="R4" s="10"/>
      <c r="T4" s="3" t="s">
        <v>5</v>
      </c>
      <c r="U4" s="3" t="s">
        <v>7</v>
      </c>
      <c r="AE4" s="4" t="s">
        <v>19</v>
      </c>
      <c r="AF4" s="4"/>
    </row>
    <row r="5" spans="1:32" x14ac:dyDescent="0.35">
      <c r="A5" s="1">
        <v>43543</v>
      </c>
      <c r="B5">
        <v>117.65</v>
      </c>
      <c r="C5">
        <v>6.25</v>
      </c>
      <c r="D5">
        <f t="shared" si="0"/>
        <v>8.0000000000012506E-2</v>
      </c>
      <c r="E5">
        <f t="shared" si="1"/>
        <v>-4.9999999999999822E-2</v>
      </c>
      <c r="F5">
        <f t="shared" si="2"/>
        <v>6.8044569192831934E-4</v>
      </c>
      <c r="G5">
        <f t="shared" si="3"/>
        <v>-7.9365079365079083E-3</v>
      </c>
      <c r="H5">
        <f t="shared" si="4"/>
        <v>3.0000000000012683E-2</v>
      </c>
      <c r="I5">
        <v>-4.9700000000000015</v>
      </c>
      <c r="J5">
        <f t="shared" si="5"/>
        <v>1.5541550796815682E-2</v>
      </c>
      <c r="K5">
        <f t="shared" si="6"/>
        <v>123.9</v>
      </c>
      <c r="L5">
        <f t="shared" si="7"/>
        <v>2.4213075060542923E-4</v>
      </c>
      <c r="M5">
        <v>-5.0171037628278313E-2</v>
      </c>
      <c r="N5">
        <f t="shared" si="8"/>
        <v>0.8680608831454214</v>
      </c>
      <c r="Q5" s="5" t="s">
        <v>4</v>
      </c>
      <c r="R5" s="5" t="s">
        <v>3</v>
      </c>
      <c r="T5">
        <v>-8.7000000000000099</v>
      </c>
      <c r="U5">
        <v>1</v>
      </c>
    </row>
    <row r="6" spans="1:32" x14ac:dyDescent="0.35">
      <c r="A6" s="1">
        <v>43542</v>
      </c>
      <c r="B6">
        <v>117.57</v>
      </c>
      <c r="C6">
        <v>6.3</v>
      </c>
      <c r="D6">
        <f t="shared" si="0"/>
        <v>1.6599999999999966</v>
      </c>
      <c r="E6">
        <f t="shared" si="1"/>
        <v>1.2000000000000002</v>
      </c>
      <c r="F6">
        <f t="shared" si="2"/>
        <v>1.4321456302303482E-2</v>
      </c>
      <c r="G6">
        <f t="shared" si="3"/>
        <v>0.23529411764705888</v>
      </c>
      <c r="H6">
        <f t="shared" si="4"/>
        <v>2.8599999999999968</v>
      </c>
      <c r="I6">
        <v>-4.9100000000000072</v>
      </c>
      <c r="J6">
        <f t="shared" si="5"/>
        <v>1.6443565758149037E-2</v>
      </c>
      <c r="K6">
        <f t="shared" si="6"/>
        <v>123.86999999999999</v>
      </c>
      <c r="L6">
        <f t="shared" si="7"/>
        <v>2.3088722047307636E-2</v>
      </c>
      <c r="M6">
        <v>-4.5421312374337428E-2</v>
      </c>
      <c r="N6">
        <f t="shared" si="8"/>
        <v>1.4949099642390973</v>
      </c>
      <c r="Q6" s="5">
        <v>-4.1400000000000006</v>
      </c>
      <c r="R6" s="5">
        <f>5%*228</f>
        <v>11.4</v>
      </c>
      <c r="T6">
        <v>-7.5946666666666758</v>
      </c>
      <c r="U6">
        <v>0</v>
      </c>
      <c r="AE6" t="s">
        <v>20</v>
      </c>
      <c r="AF6">
        <v>-4.0492592592592596</v>
      </c>
    </row>
    <row r="7" spans="1:32" x14ac:dyDescent="0.35">
      <c r="A7" s="1">
        <v>43539</v>
      </c>
      <c r="B7">
        <v>115.91</v>
      </c>
      <c r="C7">
        <v>5.0999999999999996</v>
      </c>
      <c r="D7">
        <f t="shared" si="0"/>
        <v>1.3199999999999932</v>
      </c>
      <c r="E7">
        <f t="shared" si="1"/>
        <v>0.44999999999999929</v>
      </c>
      <c r="F7">
        <f t="shared" si="2"/>
        <v>1.1519329784448844E-2</v>
      </c>
      <c r="G7">
        <f t="shared" si="3"/>
        <v>9.6774193548386941E-2</v>
      </c>
      <c r="H7">
        <f t="shared" si="4"/>
        <v>1.7699999999999925</v>
      </c>
      <c r="I7">
        <v>-4.8400000000000087</v>
      </c>
      <c r="J7">
        <f t="shared" si="5"/>
        <v>1.754743411548601E-2</v>
      </c>
      <c r="K7">
        <f t="shared" si="6"/>
        <v>121.00999999999999</v>
      </c>
      <c r="L7">
        <f t="shared" si="7"/>
        <v>1.4626890339641291E-2</v>
      </c>
      <c r="M7">
        <v>-4.2949615115465425E-2</v>
      </c>
      <c r="N7">
        <f t="shared" si="8"/>
        <v>1.9429349131874247</v>
      </c>
      <c r="T7">
        <v>-6.4893333333333416</v>
      </c>
      <c r="U7">
        <v>1</v>
      </c>
      <c r="AE7" t="s">
        <v>21</v>
      </c>
      <c r="AF7">
        <v>0.28076509527598925</v>
      </c>
    </row>
    <row r="8" spans="1:32" x14ac:dyDescent="0.35">
      <c r="A8" s="1">
        <v>43538</v>
      </c>
      <c r="B8">
        <v>114.59</v>
      </c>
      <c r="C8">
        <v>4.6500000000000004</v>
      </c>
      <c r="D8">
        <f t="shared" si="0"/>
        <v>9.0000000000003411E-2</v>
      </c>
      <c r="E8">
        <f t="shared" si="1"/>
        <v>0.13000000000000078</v>
      </c>
      <c r="F8">
        <f t="shared" si="2"/>
        <v>7.8602620087339225E-4</v>
      </c>
      <c r="G8">
        <f t="shared" si="3"/>
        <v>2.8761061946902831E-2</v>
      </c>
      <c r="H8">
        <f t="shared" si="4"/>
        <v>0.22000000000000419</v>
      </c>
      <c r="I8">
        <v>-4.8400000000000016</v>
      </c>
      <c r="J8">
        <f t="shared" si="5"/>
        <v>1.7547434115486125E-2</v>
      </c>
      <c r="K8">
        <f t="shared" si="6"/>
        <v>119.24000000000001</v>
      </c>
      <c r="L8">
        <f t="shared" si="7"/>
        <v>1.8450184501845369E-3</v>
      </c>
      <c r="M8">
        <v>-4.2934347477982374E-2</v>
      </c>
      <c r="N8">
        <f t="shared" si="8"/>
        <v>1.9459976457908552</v>
      </c>
      <c r="T8">
        <v>-5.3840000000000074</v>
      </c>
      <c r="U8">
        <v>1</v>
      </c>
      <c r="AE8" t="s">
        <v>22</v>
      </c>
      <c r="AF8">
        <v>-3.8300000000000107</v>
      </c>
    </row>
    <row r="9" spans="1:32" x14ac:dyDescent="0.35">
      <c r="A9" s="1">
        <v>43537</v>
      </c>
      <c r="B9">
        <v>114.5</v>
      </c>
      <c r="C9">
        <v>4.5199999999999996</v>
      </c>
      <c r="D9">
        <f t="shared" si="0"/>
        <v>0.87999999999999545</v>
      </c>
      <c r="E9">
        <f t="shared" si="1"/>
        <v>0.36999999999999922</v>
      </c>
      <c r="F9">
        <f t="shared" si="2"/>
        <v>7.7451152966026707E-3</v>
      </c>
      <c r="G9">
        <f t="shared" si="3"/>
        <v>8.9156626506023906E-2</v>
      </c>
      <c r="H9">
        <f t="shared" si="4"/>
        <v>1.2499999999999947</v>
      </c>
      <c r="I9">
        <v>-4.6700000000000017</v>
      </c>
      <c r="J9">
        <f t="shared" si="5"/>
        <v>2.0468868490260212E-2</v>
      </c>
      <c r="K9">
        <f t="shared" si="6"/>
        <v>119.02</v>
      </c>
      <c r="L9">
        <f t="shared" si="7"/>
        <v>1.0502436565283102E-2</v>
      </c>
      <c r="M9">
        <v>-4.2022856114460556E-2</v>
      </c>
      <c r="N9">
        <f t="shared" si="8"/>
        <v>2.1357733277971094</v>
      </c>
      <c r="T9">
        <v>-4.2786666666666733</v>
      </c>
      <c r="U9">
        <v>7</v>
      </c>
      <c r="AE9" t="s">
        <v>23</v>
      </c>
      <c r="AF9" t="e">
        <v>#N/A</v>
      </c>
    </row>
    <row r="10" spans="1:32" x14ac:dyDescent="0.35">
      <c r="A10" s="1">
        <v>43536</v>
      </c>
      <c r="B10">
        <v>113.62</v>
      </c>
      <c r="C10">
        <v>4.1500000000000004</v>
      </c>
      <c r="D10">
        <f t="shared" si="0"/>
        <v>0.79000000000000625</v>
      </c>
      <c r="E10">
        <f t="shared" si="1"/>
        <v>0.26000000000000023</v>
      </c>
      <c r="F10">
        <f t="shared" si="2"/>
        <v>7.0016839493043182E-3</v>
      </c>
      <c r="G10">
        <f t="shared" si="3"/>
        <v>6.6838046272493637E-2</v>
      </c>
      <c r="H10">
        <f t="shared" si="4"/>
        <v>1.0500000000000065</v>
      </c>
      <c r="I10">
        <v>-4.629999999999999</v>
      </c>
      <c r="J10">
        <f t="shared" si="5"/>
        <v>2.1207574559113963E-2</v>
      </c>
      <c r="K10">
        <f t="shared" si="6"/>
        <v>117.77000000000001</v>
      </c>
      <c r="L10">
        <f t="shared" si="7"/>
        <v>8.9156831111489032E-3</v>
      </c>
      <c r="M10">
        <v>-4.0390822646776577E-2</v>
      </c>
      <c r="N10">
        <f t="shared" si="8"/>
        <v>2.5108523313761206</v>
      </c>
      <c r="T10">
        <v>-3.1733333333333391</v>
      </c>
      <c r="U10">
        <v>8</v>
      </c>
      <c r="AE10" t="s">
        <v>24</v>
      </c>
      <c r="AF10">
        <v>1.4588982300297899</v>
      </c>
    </row>
    <row r="11" spans="1:32" x14ac:dyDescent="0.35">
      <c r="A11" s="1">
        <v>43535</v>
      </c>
      <c r="B11">
        <v>112.83</v>
      </c>
      <c r="C11">
        <v>3.89</v>
      </c>
      <c r="D11">
        <f t="shared" si="0"/>
        <v>2.3199999999999932</v>
      </c>
      <c r="E11">
        <f t="shared" si="1"/>
        <v>0.69</v>
      </c>
      <c r="F11">
        <f t="shared" si="2"/>
        <v>2.0993575242059481E-2</v>
      </c>
      <c r="G11">
        <f t="shared" si="3"/>
        <v>0.21562499999999998</v>
      </c>
      <c r="H11">
        <f t="shared" si="4"/>
        <v>3.0099999999999931</v>
      </c>
      <c r="I11">
        <v>-4.2899999999999991</v>
      </c>
      <c r="J11">
        <f t="shared" si="5"/>
        <v>2.8323526518026443E-2</v>
      </c>
      <c r="K11">
        <f t="shared" si="6"/>
        <v>116.72</v>
      </c>
      <c r="L11">
        <f t="shared" si="7"/>
        <v>2.5788211103495485E-2</v>
      </c>
      <c r="M11">
        <v>-3.9482775639127436E-2</v>
      </c>
      <c r="N11">
        <f t="shared" si="8"/>
        <v>2.7400167617199394</v>
      </c>
      <c r="T11">
        <v>-2.0680000000000049</v>
      </c>
      <c r="U11">
        <v>18</v>
      </c>
      <c r="AE11" t="s">
        <v>25</v>
      </c>
      <c r="AF11">
        <v>2.1283840455840539</v>
      </c>
    </row>
    <row r="12" spans="1:32" x14ac:dyDescent="0.35">
      <c r="A12" s="1">
        <v>43532</v>
      </c>
      <c r="B12">
        <v>110.51</v>
      </c>
      <c r="C12">
        <v>3.2</v>
      </c>
      <c r="D12">
        <f t="shared" si="0"/>
        <v>0.12000000000000455</v>
      </c>
      <c r="E12">
        <f t="shared" si="1"/>
        <v>2.0000000000000018E-2</v>
      </c>
      <c r="F12">
        <f t="shared" si="2"/>
        <v>1.0870549868647935E-3</v>
      </c>
      <c r="G12">
        <f t="shared" si="3"/>
        <v>6.2893081761006345E-3</v>
      </c>
      <c r="H12">
        <f t="shared" si="4"/>
        <v>0.14000000000000457</v>
      </c>
      <c r="I12">
        <v>-4.1400000000000006</v>
      </c>
      <c r="J12">
        <f t="shared" si="5"/>
        <v>3.1960575252253105E-2</v>
      </c>
      <c r="K12">
        <f t="shared" si="6"/>
        <v>113.71000000000001</v>
      </c>
      <c r="L12">
        <f t="shared" si="7"/>
        <v>1.2312021809867608E-3</v>
      </c>
      <c r="M12">
        <v>-3.9142741609381332E-2</v>
      </c>
      <c r="N12">
        <f t="shared" si="8"/>
        <v>2.8297202409888156</v>
      </c>
      <c r="T12">
        <v>-0.96266666666667078</v>
      </c>
      <c r="U12">
        <v>22</v>
      </c>
      <c r="AE12" t="s">
        <v>26</v>
      </c>
      <c r="AF12">
        <v>3.4127759582356729</v>
      </c>
    </row>
    <row r="13" spans="1:32" x14ac:dyDescent="0.35">
      <c r="A13" s="1">
        <v>43531</v>
      </c>
      <c r="B13">
        <v>110.39</v>
      </c>
      <c r="C13">
        <v>3.18</v>
      </c>
      <c r="D13">
        <f t="shared" si="0"/>
        <v>-1.3599999999999994</v>
      </c>
      <c r="E13">
        <f t="shared" si="1"/>
        <v>-0.42999999999999972</v>
      </c>
      <c r="F13">
        <f t="shared" si="2"/>
        <v>-1.2170022371364648E-2</v>
      </c>
      <c r="G13">
        <f t="shared" si="3"/>
        <v>-0.11911357340720215</v>
      </c>
      <c r="H13">
        <f t="shared" si="4"/>
        <v>-1.7899999999999991</v>
      </c>
      <c r="I13">
        <v>-4.0000000000000009</v>
      </c>
      <c r="J13">
        <f t="shared" si="5"/>
        <v>3.5640502507921321E-2</v>
      </c>
      <c r="K13">
        <f t="shared" si="6"/>
        <v>113.57000000000001</v>
      </c>
      <c r="L13">
        <f t="shared" si="7"/>
        <v>-1.5761204543453367E-2</v>
      </c>
      <c r="M13">
        <v>-3.8695205159360695E-2</v>
      </c>
      <c r="N13">
        <f t="shared" si="8"/>
        <v>2.9510670474052807</v>
      </c>
      <c r="T13">
        <v>0.14266666666666339</v>
      </c>
      <c r="U13">
        <v>51</v>
      </c>
      <c r="AE13" t="s">
        <v>27</v>
      </c>
      <c r="AF13">
        <v>-1.6931486260220723</v>
      </c>
    </row>
    <row r="14" spans="1:32" x14ac:dyDescent="0.35">
      <c r="A14" s="1">
        <v>43530</v>
      </c>
      <c r="B14">
        <v>111.75</v>
      </c>
      <c r="C14">
        <v>3.61</v>
      </c>
      <c r="D14">
        <f t="shared" si="0"/>
        <v>4.9999999999997158E-2</v>
      </c>
      <c r="E14">
        <f t="shared" si="1"/>
        <v>9.9999999999997868E-3</v>
      </c>
      <c r="F14">
        <f t="shared" si="2"/>
        <v>4.4762757385852421E-4</v>
      </c>
      <c r="G14">
        <f t="shared" si="3"/>
        <v>2.7777777777777185E-3</v>
      </c>
      <c r="H14">
        <f t="shared" si="4"/>
        <v>5.9999999999996945E-2</v>
      </c>
      <c r="I14">
        <v>-3.8599999999999994</v>
      </c>
      <c r="J14">
        <f t="shared" si="5"/>
        <v>3.959947204488002E-2</v>
      </c>
      <c r="K14">
        <f t="shared" si="6"/>
        <v>115.36</v>
      </c>
      <c r="L14">
        <f t="shared" si="7"/>
        <v>5.2011095700413442E-4</v>
      </c>
      <c r="M14">
        <v>-3.6272374277867329E-2</v>
      </c>
      <c r="N14">
        <f t="shared" si="8"/>
        <v>3.6744620810860162</v>
      </c>
      <c r="T14">
        <v>1.2479999999999976</v>
      </c>
      <c r="U14">
        <v>56</v>
      </c>
      <c r="AE14" t="s">
        <v>28</v>
      </c>
      <c r="AF14">
        <v>6.1100000000000119</v>
      </c>
    </row>
    <row r="15" spans="1:32" x14ac:dyDescent="0.35">
      <c r="A15" s="1">
        <v>43529</v>
      </c>
      <c r="B15">
        <v>111.7</v>
      </c>
      <c r="C15">
        <v>3.6</v>
      </c>
      <c r="D15">
        <f t="shared" si="0"/>
        <v>-0.56000000000000227</v>
      </c>
      <c r="E15">
        <f t="shared" si="1"/>
        <v>-0.35000000000000009</v>
      </c>
      <c r="F15">
        <f t="shared" si="2"/>
        <v>-4.988419739889562E-3</v>
      </c>
      <c r="G15">
        <f t="shared" si="3"/>
        <v>-8.8607594936708875E-2</v>
      </c>
      <c r="H15">
        <f t="shared" si="4"/>
        <v>-0.91000000000000236</v>
      </c>
      <c r="I15">
        <v>-3.8300000000000107</v>
      </c>
      <c r="J15">
        <f t="shared" si="5"/>
        <v>4.0484239257278218E-2</v>
      </c>
      <c r="K15">
        <f t="shared" si="6"/>
        <v>115.3</v>
      </c>
      <c r="L15">
        <f t="shared" si="7"/>
        <v>-7.892454466608868E-3</v>
      </c>
      <c r="M15">
        <v>-3.5461644464859894E-2</v>
      </c>
      <c r="N15">
        <f t="shared" si="8"/>
        <v>3.9421437646607291</v>
      </c>
      <c r="T15">
        <v>2.3533333333333317</v>
      </c>
      <c r="U15">
        <v>37</v>
      </c>
      <c r="AE15" t="s">
        <v>29</v>
      </c>
      <c r="AF15">
        <v>-8.7000000000000099</v>
      </c>
    </row>
    <row r="16" spans="1:32" x14ac:dyDescent="0.35">
      <c r="A16" s="1">
        <v>43528</v>
      </c>
      <c r="B16">
        <v>112.26</v>
      </c>
      <c r="C16">
        <v>3.95</v>
      </c>
      <c r="D16">
        <f t="shared" si="0"/>
        <v>-0.26999999999999602</v>
      </c>
      <c r="E16">
        <f t="shared" si="1"/>
        <v>-0.14999999999999947</v>
      </c>
      <c r="F16">
        <f t="shared" si="2"/>
        <v>-2.3993601706211324E-3</v>
      </c>
      <c r="G16">
        <f t="shared" si="3"/>
        <v>-3.6585365853658409E-2</v>
      </c>
      <c r="H16">
        <f t="shared" si="4"/>
        <v>-0.41999999999999549</v>
      </c>
      <c r="I16">
        <v>-3.5999999999999881</v>
      </c>
      <c r="J16">
        <f t="shared" si="5"/>
        <v>4.7691824412612625E-2</v>
      </c>
      <c r="K16">
        <f t="shared" si="6"/>
        <v>116.21000000000001</v>
      </c>
      <c r="L16">
        <f t="shared" si="7"/>
        <v>-3.6141468032010625E-3</v>
      </c>
      <c r="M16">
        <v>-3.4154419374870598E-2</v>
      </c>
      <c r="N16">
        <f t="shared" si="8"/>
        <v>4.4012585204820418</v>
      </c>
      <c r="T16">
        <v>3.4586666666666659</v>
      </c>
      <c r="U16">
        <v>10</v>
      </c>
      <c r="AE16" t="s">
        <v>30</v>
      </c>
      <c r="AF16">
        <v>-2.5899999999999981</v>
      </c>
    </row>
    <row r="17" spans="1:32" x14ac:dyDescent="0.35">
      <c r="A17" s="1">
        <v>43525</v>
      </c>
      <c r="B17">
        <v>112.53</v>
      </c>
      <c r="C17">
        <v>4.0999999999999996</v>
      </c>
      <c r="D17">
        <f t="shared" si="0"/>
        <v>0.5</v>
      </c>
      <c r="E17">
        <f t="shared" si="1"/>
        <v>0.19999999999999973</v>
      </c>
      <c r="F17">
        <f t="shared" si="2"/>
        <v>4.4630902436847272E-3</v>
      </c>
      <c r="G17">
        <f t="shared" si="3"/>
        <v>5.1282051282051218E-2</v>
      </c>
      <c r="H17">
        <f t="shared" si="4"/>
        <v>0.69999999999999973</v>
      </c>
      <c r="I17">
        <v>-3.399999999999995</v>
      </c>
      <c r="J17">
        <f t="shared" si="5"/>
        <v>5.4556446432649008E-2</v>
      </c>
      <c r="K17">
        <f t="shared" si="6"/>
        <v>116.63</v>
      </c>
      <c r="L17">
        <f t="shared" si="7"/>
        <v>6.0018863071250941E-3</v>
      </c>
      <c r="M17">
        <v>-3.2051282051281944E-2</v>
      </c>
      <c r="N17">
        <f t="shared" si="8"/>
        <v>5.2111593439517536</v>
      </c>
      <c r="T17">
        <v>4.5640000000000001</v>
      </c>
      <c r="U17">
        <v>7</v>
      </c>
      <c r="AE17" t="s">
        <v>31</v>
      </c>
      <c r="AF17">
        <v>-109.33</v>
      </c>
    </row>
    <row r="18" spans="1:32" x14ac:dyDescent="0.35">
      <c r="A18" s="1">
        <v>43524</v>
      </c>
      <c r="B18">
        <v>112.03</v>
      </c>
      <c r="C18">
        <v>3.9</v>
      </c>
      <c r="D18">
        <f t="shared" si="0"/>
        <v>-0.14000000000000057</v>
      </c>
      <c r="E18">
        <f t="shared" si="1"/>
        <v>0</v>
      </c>
      <c r="F18">
        <f t="shared" si="2"/>
        <v>-1.2481055540697207E-3</v>
      </c>
      <c r="G18">
        <f t="shared" si="3"/>
        <v>0</v>
      </c>
      <c r="H18">
        <f t="shared" si="4"/>
        <v>-0.14000000000000057</v>
      </c>
      <c r="I18">
        <v>-3.2999999999999967</v>
      </c>
      <c r="J18">
        <f t="shared" si="5"/>
        <v>5.8188232234105505E-2</v>
      </c>
      <c r="K18">
        <f t="shared" si="6"/>
        <v>115.93</v>
      </c>
      <c r="L18">
        <f t="shared" si="7"/>
        <v>-1.2076252911239589E-3</v>
      </c>
      <c r="M18">
        <v>-2.8808066258552412E-2</v>
      </c>
      <c r="N18">
        <f t="shared" si="8"/>
        <v>6.6269383841902672</v>
      </c>
      <c r="T18">
        <v>5.6693333333333342</v>
      </c>
      <c r="U18">
        <v>4</v>
      </c>
      <c r="AE18" t="s">
        <v>32</v>
      </c>
      <c r="AF18">
        <v>27</v>
      </c>
    </row>
    <row r="19" spans="1:32" x14ac:dyDescent="0.35">
      <c r="A19" s="1">
        <v>43523</v>
      </c>
      <c r="B19">
        <v>112.17</v>
      </c>
      <c r="C19">
        <v>3.9</v>
      </c>
      <c r="D19">
        <f t="shared" si="0"/>
        <v>-0.18999999999999773</v>
      </c>
      <c r="E19">
        <f t="shared" si="1"/>
        <v>-0.25000000000000044</v>
      </c>
      <c r="F19">
        <f t="shared" si="2"/>
        <v>-1.6909932360270356E-3</v>
      </c>
      <c r="G19">
        <f t="shared" si="3"/>
        <v>-6.024096385542179E-2</v>
      </c>
      <c r="H19">
        <f t="shared" si="4"/>
        <v>-0.43999999999999817</v>
      </c>
      <c r="I19">
        <v>-3.200000000000002</v>
      </c>
      <c r="J19">
        <f t="shared" si="5"/>
        <v>6.1946427544679251E-2</v>
      </c>
      <c r="K19">
        <f t="shared" si="6"/>
        <v>116.07000000000001</v>
      </c>
      <c r="L19">
        <f t="shared" si="7"/>
        <v>-3.7908158869647468E-3</v>
      </c>
      <c r="M19">
        <v>-2.8106142018682279E-2</v>
      </c>
      <c r="N19">
        <f t="shared" si="8"/>
        <v>6.9583589762463385</v>
      </c>
      <c r="T19">
        <v>6.7746666666666684</v>
      </c>
      <c r="U19">
        <v>2</v>
      </c>
      <c r="AE19" t="s">
        <v>33</v>
      </c>
      <c r="AF19">
        <v>-2.5899999999999981</v>
      </c>
    </row>
    <row r="20" spans="1:32" ht="16" thickBot="1" x14ac:dyDescent="0.4">
      <c r="A20" s="1">
        <v>43522</v>
      </c>
      <c r="B20">
        <v>112.36</v>
      </c>
      <c r="C20">
        <v>4.1500000000000004</v>
      </c>
      <c r="D20">
        <f t="shared" si="0"/>
        <v>0.76999999999999602</v>
      </c>
      <c r="E20">
        <f t="shared" si="1"/>
        <v>0.33000000000000052</v>
      </c>
      <c r="F20">
        <f t="shared" si="2"/>
        <v>6.9002598799175197E-3</v>
      </c>
      <c r="G20">
        <f t="shared" si="3"/>
        <v>8.6387434554973955E-2</v>
      </c>
      <c r="H20">
        <f t="shared" si="4"/>
        <v>1.0999999999999965</v>
      </c>
      <c r="I20">
        <v>-3.0199999999999987</v>
      </c>
      <c r="J20">
        <f t="shared" si="5"/>
        <v>6.9009061766986499E-2</v>
      </c>
      <c r="K20">
        <f t="shared" si="6"/>
        <v>116.51</v>
      </c>
      <c r="L20">
        <f t="shared" si="7"/>
        <v>9.4412496781391859E-3</v>
      </c>
      <c r="M20">
        <v>-2.6596213121972689E-2</v>
      </c>
      <c r="N20">
        <f t="shared" si="8"/>
        <v>7.698626807310367</v>
      </c>
      <c r="T20" s="2" t="s">
        <v>6</v>
      </c>
      <c r="U20" s="2">
        <v>2</v>
      </c>
      <c r="AE20" t="s">
        <v>34</v>
      </c>
      <c r="AF20">
        <v>-8.7000000000000099</v>
      </c>
    </row>
    <row r="21" spans="1:32" ht="16" thickBot="1" x14ac:dyDescent="0.4">
      <c r="A21" s="1">
        <v>43521</v>
      </c>
      <c r="B21">
        <v>111.59</v>
      </c>
      <c r="C21">
        <v>3.82</v>
      </c>
      <c r="D21">
        <f t="shared" si="0"/>
        <v>0.62000000000000455</v>
      </c>
      <c r="E21">
        <f t="shared" si="1"/>
        <v>0.27</v>
      </c>
      <c r="F21">
        <f t="shared" si="2"/>
        <v>5.5870956114265529E-3</v>
      </c>
      <c r="G21">
        <f t="shared" si="3"/>
        <v>7.6056338028169024E-2</v>
      </c>
      <c r="H21">
        <f t="shared" si="4"/>
        <v>0.89000000000000457</v>
      </c>
      <c r="I21">
        <v>-2.9999999999999938</v>
      </c>
      <c r="J21">
        <f t="shared" si="5"/>
        <v>6.9815927127336905E-2</v>
      </c>
      <c r="K21">
        <f t="shared" si="6"/>
        <v>115.41</v>
      </c>
      <c r="L21">
        <f t="shared" si="7"/>
        <v>7.7116367732432594E-3</v>
      </c>
      <c r="M21">
        <v>-2.6523433786481612E-2</v>
      </c>
      <c r="N21">
        <f t="shared" si="8"/>
        <v>7.7351989187299948</v>
      </c>
      <c r="AE21" s="2" t="s">
        <v>35</v>
      </c>
      <c r="AF21" s="2">
        <v>0.57712091868316695</v>
      </c>
    </row>
    <row r="22" spans="1:32" ht="16" thickBot="1" x14ac:dyDescent="0.4">
      <c r="A22" s="1">
        <v>43518</v>
      </c>
      <c r="B22">
        <v>110.97</v>
      </c>
      <c r="C22">
        <v>3.55</v>
      </c>
      <c r="D22">
        <f t="shared" si="0"/>
        <v>1.5600000000000023</v>
      </c>
      <c r="E22">
        <f t="shared" si="1"/>
        <v>0.54999999999999982</v>
      </c>
      <c r="F22">
        <f t="shared" si="2"/>
        <v>1.4258294488620805E-2</v>
      </c>
      <c r="G22">
        <f t="shared" si="3"/>
        <v>0.18333333333333326</v>
      </c>
      <c r="H22">
        <f t="shared" si="4"/>
        <v>2.1100000000000021</v>
      </c>
      <c r="I22">
        <v>-2.8299999999999885</v>
      </c>
      <c r="J22">
        <f t="shared" si="5"/>
        <v>7.6835318994951857E-2</v>
      </c>
      <c r="K22">
        <f t="shared" si="6"/>
        <v>114.52</v>
      </c>
      <c r="L22">
        <f t="shared" si="7"/>
        <v>1.8424729304924923E-2</v>
      </c>
      <c r="M22">
        <v>-2.651799100449764E-2</v>
      </c>
      <c r="N22">
        <f t="shared" si="8"/>
        <v>7.7379370999982866</v>
      </c>
      <c r="Q22" s="10" t="s">
        <v>37</v>
      </c>
      <c r="R22" s="10"/>
      <c r="T22" s="3" t="s">
        <v>5</v>
      </c>
      <c r="U22" s="3" t="s">
        <v>7</v>
      </c>
    </row>
    <row r="23" spans="1:32" x14ac:dyDescent="0.35">
      <c r="A23" s="1">
        <v>43517</v>
      </c>
      <c r="B23">
        <v>109.41</v>
      </c>
      <c r="C23">
        <v>3</v>
      </c>
      <c r="D23">
        <f t="shared" si="0"/>
        <v>2.2599999999999909</v>
      </c>
      <c r="E23">
        <f t="shared" si="1"/>
        <v>0.75999999999999979</v>
      </c>
      <c r="F23">
        <f t="shared" si="2"/>
        <v>2.1091927204852923E-2</v>
      </c>
      <c r="G23">
        <f t="shared" si="3"/>
        <v>0.33928571428571414</v>
      </c>
      <c r="H23">
        <f t="shared" si="4"/>
        <v>3.0199999999999907</v>
      </c>
      <c r="I23">
        <v>-2.7900000000000005</v>
      </c>
      <c r="J23">
        <f t="shared" si="5"/>
        <v>7.8525603499907559E-2</v>
      </c>
      <c r="K23">
        <f t="shared" si="6"/>
        <v>112.41</v>
      </c>
      <c r="L23">
        <f t="shared" si="7"/>
        <v>2.6865937194199722E-2</v>
      </c>
      <c r="M23">
        <v>-2.6398252777513939E-2</v>
      </c>
      <c r="N23">
        <f t="shared" si="8"/>
        <v>7.7982856766836015</v>
      </c>
      <c r="Q23" s="5" t="s">
        <v>4</v>
      </c>
      <c r="R23" s="5" t="s">
        <v>3</v>
      </c>
      <c r="T23">
        <v>-7.7950004479885399E-2</v>
      </c>
      <c r="U23">
        <v>1</v>
      </c>
      <c r="AE23" s="4" t="s">
        <v>19</v>
      </c>
      <c r="AF23" s="4"/>
    </row>
    <row r="24" spans="1:32" x14ac:dyDescent="0.35">
      <c r="A24" s="1">
        <v>43516</v>
      </c>
      <c r="B24">
        <v>107.15</v>
      </c>
      <c r="C24">
        <v>2.2400000000000002</v>
      </c>
      <c r="D24">
        <f t="shared" si="0"/>
        <v>-1.019999999999996</v>
      </c>
      <c r="E24">
        <f t="shared" si="1"/>
        <v>-0.22999999999999954</v>
      </c>
      <c r="F24">
        <f t="shared" si="2"/>
        <v>-9.4296015531108064E-3</v>
      </c>
      <c r="G24">
        <f t="shared" si="3"/>
        <v>-9.3117408906882415E-2</v>
      </c>
      <c r="H24">
        <f t="shared" si="4"/>
        <v>-1.2499999999999956</v>
      </c>
      <c r="I24">
        <v>-2.7800000000000074</v>
      </c>
      <c r="J24">
        <f t="shared" si="5"/>
        <v>7.8950280833530465E-2</v>
      </c>
      <c r="K24">
        <f t="shared" si="6"/>
        <v>109.39</v>
      </c>
      <c r="L24">
        <f t="shared" si="7"/>
        <v>-1.1427004296553574E-2</v>
      </c>
      <c r="M24">
        <v>-2.6096033402922703E-2</v>
      </c>
      <c r="N24">
        <f t="shared" si="8"/>
        <v>7.9515293703242662</v>
      </c>
      <c r="Q24" s="5">
        <v>-3.9142741609381332E-2</v>
      </c>
      <c r="R24" s="5">
        <f>5%*228</f>
        <v>11.4</v>
      </c>
      <c r="T24">
        <v>-6.7742632245010606E-2</v>
      </c>
      <c r="U24">
        <v>1</v>
      </c>
    </row>
    <row r="25" spans="1:32" x14ac:dyDescent="0.35">
      <c r="A25" s="1">
        <v>43515</v>
      </c>
      <c r="B25">
        <v>108.17</v>
      </c>
      <c r="C25">
        <v>2.4699999999999998</v>
      </c>
      <c r="D25">
        <f t="shared" si="0"/>
        <v>-4.9999999999997158E-2</v>
      </c>
      <c r="E25">
        <f t="shared" si="1"/>
        <v>-0.21000000000000041</v>
      </c>
      <c r="F25">
        <f t="shared" si="2"/>
        <v>-4.6202180742928442E-4</v>
      </c>
      <c r="G25">
        <f t="shared" si="3"/>
        <v>-7.8358208955224024E-2</v>
      </c>
      <c r="H25">
        <f t="shared" si="4"/>
        <v>-0.25999999999999757</v>
      </c>
      <c r="I25">
        <v>-2.7799999999999931</v>
      </c>
      <c r="J25">
        <f t="shared" si="5"/>
        <v>7.8950280833531075E-2</v>
      </c>
      <c r="K25">
        <f t="shared" si="6"/>
        <v>110.64</v>
      </c>
      <c r="L25">
        <f t="shared" si="7"/>
        <v>-2.3499638467100285E-3</v>
      </c>
      <c r="M25">
        <v>-2.5464239749953915E-2</v>
      </c>
      <c r="N25">
        <f t="shared" si="8"/>
        <v>8.27601153462785</v>
      </c>
      <c r="T25">
        <v>-5.75352600101358E-2</v>
      </c>
      <c r="U25">
        <v>0</v>
      </c>
      <c r="AE25" t="s">
        <v>20</v>
      </c>
      <c r="AF25">
        <v>-3.7185082417126265E-2</v>
      </c>
    </row>
    <row r="26" spans="1:32" x14ac:dyDescent="0.35">
      <c r="A26" s="1">
        <v>43511</v>
      </c>
      <c r="B26">
        <v>108.22</v>
      </c>
      <c r="C26">
        <v>2.68</v>
      </c>
      <c r="D26">
        <f t="shared" si="0"/>
        <v>1.3199999999999932</v>
      </c>
      <c r="E26">
        <f t="shared" si="1"/>
        <v>0.29000000000000004</v>
      </c>
      <c r="F26">
        <f t="shared" si="2"/>
        <v>1.2347988774555596E-2</v>
      </c>
      <c r="G26">
        <f t="shared" si="3"/>
        <v>0.12133891213389122</v>
      </c>
      <c r="H26">
        <f t="shared" si="4"/>
        <v>1.6099999999999932</v>
      </c>
      <c r="I26">
        <v>-2.7699999999999867</v>
      </c>
      <c r="J26">
        <f t="shared" si="5"/>
        <v>7.9375778113972686E-2</v>
      </c>
      <c r="K26">
        <f t="shared" si="6"/>
        <v>110.9</v>
      </c>
      <c r="L26">
        <f t="shared" si="7"/>
        <v>1.4517583408476043E-2</v>
      </c>
      <c r="M26">
        <v>-2.4171142804223035E-2</v>
      </c>
      <c r="N26">
        <f t="shared" si="8"/>
        <v>8.9560793836774977</v>
      </c>
      <c r="T26">
        <v>-4.7327887775261007E-2</v>
      </c>
      <c r="U26">
        <v>2</v>
      </c>
      <c r="AE26" t="s">
        <v>21</v>
      </c>
      <c r="AF26">
        <v>2.5781735056180158E-3</v>
      </c>
    </row>
    <row r="27" spans="1:32" x14ac:dyDescent="0.35">
      <c r="A27" s="1">
        <v>43510</v>
      </c>
      <c r="B27">
        <v>106.9</v>
      </c>
      <c r="C27">
        <v>2.39</v>
      </c>
      <c r="D27">
        <f t="shared" si="0"/>
        <v>9.0000000000003411E-2</v>
      </c>
      <c r="E27">
        <f t="shared" si="1"/>
        <v>3.0000000000000249E-2</v>
      </c>
      <c r="F27">
        <f t="shared" si="2"/>
        <v>8.4261773242208981E-4</v>
      </c>
      <c r="G27">
        <f t="shared" si="3"/>
        <v>1.2711864406779768E-2</v>
      </c>
      <c r="H27">
        <f t="shared" si="4"/>
        <v>0.12000000000000366</v>
      </c>
      <c r="I27">
        <v>-2.6100000000000034</v>
      </c>
      <c r="J27">
        <f t="shared" si="5"/>
        <v>8.6285575020192504E-2</v>
      </c>
      <c r="K27">
        <f t="shared" si="6"/>
        <v>109.29</v>
      </c>
      <c r="L27">
        <f t="shared" si="7"/>
        <v>1.0979961570134838E-3</v>
      </c>
      <c r="M27">
        <v>-2.411528281541021E-2</v>
      </c>
      <c r="N27">
        <f t="shared" si="8"/>
        <v>8.9858984730456868</v>
      </c>
      <c r="T27">
        <v>-3.7120515540386208E-2</v>
      </c>
      <c r="U27">
        <v>8</v>
      </c>
      <c r="AE27" t="s">
        <v>22</v>
      </c>
      <c r="AF27">
        <v>-3.5461644464859894E-2</v>
      </c>
    </row>
    <row r="28" spans="1:32" x14ac:dyDescent="0.35">
      <c r="A28" s="1">
        <v>43509</v>
      </c>
      <c r="B28">
        <v>106.81</v>
      </c>
      <c r="C28">
        <v>2.36</v>
      </c>
      <c r="D28">
        <f t="shared" si="0"/>
        <v>-7.9999999999998295E-2</v>
      </c>
      <c r="E28">
        <f t="shared" si="1"/>
        <v>-4.0000000000000036E-2</v>
      </c>
      <c r="F28">
        <f t="shared" si="2"/>
        <v>-7.4843296847224526E-4</v>
      </c>
      <c r="G28">
        <f t="shared" si="3"/>
        <v>-1.6666666666666684E-2</v>
      </c>
      <c r="H28">
        <f t="shared" si="4"/>
        <v>-0.11999999999999833</v>
      </c>
      <c r="I28">
        <v>-2.5899999999999981</v>
      </c>
      <c r="J28">
        <f t="shared" si="5"/>
        <v>8.7161367476255802E-2</v>
      </c>
      <c r="K28">
        <f t="shared" si="6"/>
        <v>109.17</v>
      </c>
      <c r="L28">
        <f t="shared" si="7"/>
        <v>-1.0992030777686025E-3</v>
      </c>
      <c r="M28">
        <v>-2.398205659075231E-2</v>
      </c>
      <c r="N28">
        <f t="shared" si="8"/>
        <v>9.0571535008719906</v>
      </c>
      <c r="T28">
        <v>-2.6913143305511408E-2</v>
      </c>
      <c r="U28">
        <v>6</v>
      </c>
      <c r="AE28" t="s">
        <v>23</v>
      </c>
      <c r="AF28" t="e">
        <v>#N/A</v>
      </c>
    </row>
    <row r="29" spans="1:32" x14ac:dyDescent="0.35">
      <c r="A29" s="1">
        <v>43508</v>
      </c>
      <c r="B29">
        <v>106.89</v>
      </c>
      <c r="C29">
        <v>2.4</v>
      </c>
      <c r="D29">
        <f t="shared" si="0"/>
        <v>1.6400000000000006</v>
      </c>
      <c r="E29">
        <f t="shared" si="1"/>
        <v>0.29000000000000004</v>
      </c>
      <c r="F29">
        <f t="shared" si="2"/>
        <v>1.5581947743467939E-2</v>
      </c>
      <c r="G29">
        <f t="shared" si="3"/>
        <v>0.13744075829383889</v>
      </c>
      <c r="H29">
        <f t="shared" si="4"/>
        <v>1.9300000000000006</v>
      </c>
      <c r="I29">
        <v>-2.5600000000000058</v>
      </c>
      <c r="J29">
        <f t="shared" si="5"/>
        <v>8.8479404848926579E-2</v>
      </c>
      <c r="K29">
        <f t="shared" si="6"/>
        <v>109.29</v>
      </c>
      <c r="L29">
        <f t="shared" si="7"/>
        <v>1.7659438191966331E-2</v>
      </c>
      <c r="M29">
        <v>-2.2925764192139726E-2</v>
      </c>
      <c r="N29">
        <f t="shared" si="8"/>
        <v>9.6284141059850352</v>
      </c>
      <c r="T29">
        <v>-1.6705771070636616E-2</v>
      </c>
      <c r="U29">
        <v>19</v>
      </c>
      <c r="AE29" t="s">
        <v>24</v>
      </c>
      <c r="AF29">
        <v>1.3396582507375104E-2</v>
      </c>
    </row>
    <row r="30" spans="1:32" x14ac:dyDescent="0.35">
      <c r="A30" s="1">
        <v>43507</v>
      </c>
      <c r="B30">
        <v>105.25</v>
      </c>
      <c r="C30">
        <v>2.11</v>
      </c>
      <c r="D30">
        <f t="shared" si="0"/>
        <v>-0.42000000000000171</v>
      </c>
      <c r="E30">
        <f t="shared" si="1"/>
        <v>-0.14000000000000012</v>
      </c>
      <c r="F30">
        <f t="shared" si="2"/>
        <v>-3.9746380240371125E-3</v>
      </c>
      <c r="G30">
        <f t="shared" si="3"/>
        <v>-6.2222222222222276E-2</v>
      </c>
      <c r="H30">
        <f t="shared" si="4"/>
        <v>-0.56000000000000183</v>
      </c>
      <c r="I30">
        <v>-2.5499999999999901</v>
      </c>
      <c r="J30">
        <f t="shared" si="5"/>
        <v>8.8919856288751681E-2</v>
      </c>
      <c r="K30">
        <f t="shared" si="6"/>
        <v>107.36</v>
      </c>
      <c r="L30">
        <f t="shared" si="7"/>
        <v>-5.2160953800298232E-3</v>
      </c>
      <c r="M30">
        <v>-2.2663633181659065E-2</v>
      </c>
      <c r="N30">
        <f t="shared" si="8"/>
        <v>9.7717507759384432</v>
      </c>
      <c r="T30">
        <v>-6.4983988357618094E-3</v>
      </c>
      <c r="U30">
        <v>30</v>
      </c>
      <c r="AE30" t="s">
        <v>25</v>
      </c>
      <c r="AF30">
        <v>1.7946842287690863E-4</v>
      </c>
    </row>
    <row r="31" spans="1:32" x14ac:dyDescent="0.35">
      <c r="A31" s="1">
        <v>43504</v>
      </c>
      <c r="B31">
        <v>105.67</v>
      </c>
      <c r="C31">
        <v>2.25</v>
      </c>
      <c r="D31">
        <f t="shared" si="0"/>
        <v>0.40000000000000568</v>
      </c>
      <c r="E31">
        <f t="shared" si="1"/>
        <v>6.999999999999984E-2</v>
      </c>
      <c r="F31">
        <f t="shared" si="2"/>
        <v>3.7997530160540104E-3</v>
      </c>
      <c r="G31">
        <f t="shared" si="3"/>
        <v>3.2110091743119192E-2</v>
      </c>
      <c r="H31">
        <f t="shared" si="4"/>
        <v>0.47000000000000552</v>
      </c>
      <c r="I31">
        <v>-2.5199999999999987</v>
      </c>
      <c r="J31">
        <f t="shared" si="5"/>
        <v>9.0244335441860765E-2</v>
      </c>
      <c r="K31">
        <f t="shared" si="6"/>
        <v>107.92</v>
      </c>
      <c r="L31">
        <f t="shared" si="7"/>
        <v>4.3550778354337055E-3</v>
      </c>
      <c r="M31">
        <v>-2.25530790238746E-2</v>
      </c>
      <c r="N31">
        <f t="shared" si="8"/>
        <v>9.832370704594064</v>
      </c>
      <c r="T31">
        <v>3.7089733991129831E-3</v>
      </c>
      <c r="U31">
        <v>54</v>
      </c>
      <c r="AE31" t="s">
        <v>26</v>
      </c>
      <c r="AF31">
        <v>2.8454168104506694</v>
      </c>
    </row>
    <row r="32" spans="1:32" x14ac:dyDescent="0.35">
      <c r="A32" s="1">
        <v>43503</v>
      </c>
      <c r="B32">
        <v>105.27</v>
      </c>
      <c r="C32">
        <v>2.1800000000000002</v>
      </c>
      <c r="D32">
        <f t="shared" si="0"/>
        <v>-0.76000000000000512</v>
      </c>
      <c r="E32">
        <f t="shared" si="1"/>
        <v>-0.25</v>
      </c>
      <c r="F32">
        <f t="shared" si="2"/>
        <v>-7.1677827030086306E-3</v>
      </c>
      <c r="G32">
        <f t="shared" si="3"/>
        <v>-0.10288065843621398</v>
      </c>
      <c r="H32">
        <f t="shared" si="4"/>
        <v>-1.0100000000000051</v>
      </c>
      <c r="I32">
        <v>-2.4599999999999955</v>
      </c>
      <c r="J32">
        <f t="shared" si="5"/>
        <v>9.290609209774775E-2</v>
      </c>
      <c r="K32">
        <f t="shared" si="6"/>
        <v>107.45</v>
      </c>
      <c r="L32">
        <f t="shared" si="7"/>
        <v>-9.3997208003723139E-3</v>
      </c>
      <c r="M32">
        <v>-2.1381854771088293E-2</v>
      </c>
      <c r="N32">
        <f t="shared" si="8"/>
        <v>10.479859576786618</v>
      </c>
      <c r="T32">
        <v>1.3916345633987776E-2</v>
      </c>
      <c r="U32">
        <v>57</v>
      </c>
      <c r="AE32" t="s">
        <v>27</v>
      </c>
      <c r="AF32">
        <v>-1.5852154878823703</v>
      </c>
    </row>
    <row r="33" spans="1:32" x14ac:dyDescent="0.35">
      <c r="A33" s="1">
        <v>43502</v>
      </c>
      <c r="B33">
        <v>106.03</v>
      </c>
      <c r="C33">
        <v>2.4300000000000002</v>
      </c>
      <c r="D33">
        <f t="shared" si="0"/>
        <v>-1.1899999999999977</v>
      </c>
      <c r="E33">
        <f t="shared" si="1"/>
        <v>-0.27</v>
      </c>
      <c r="F33">
        <f t="shared" si="2"/>
        <v>-1.1098675620220088E-2</v>
      </c>
      <c r="G33">
        <f t="shared" si="3"/>
        <v>-0.1</v>
      </c>
      <c r="H33">
        <f t="shared" si="4"/>
        <v>-1.4599999999999977</v>
      </c>
      <c r="I33">
        <v>-2.2000000000000011</v>
      </c>
      <c r="J33">
        <f t="shared" si="5"/>
        <v>0.10456540280776257</v>
      </c>
      <c r="K33">
        <f t="shared" si="6"/>
        <v>108.46000000000001</v>
      </c>
      <c r="L33">
        <f t="shared" si="7"/>
        <v>-1.3461183846579362E-2</v>
      </c>
      <c r="M33">
        <v>-2.0853261909317064E-2</v>
      </c>
      <c r="N33">
        <f t="shared" si="8"/>
        <v>10.774633971741631</v>
      </c>
      <c r="T33">
        <v>2.4123717868862582E-2</v>
      </c>
      <c r="U33">
        <v>30</v>
      </c>
      <c r="AE33" t="s">
        <v>28</v>
      </c>
      <c r="AF33">
        <v>5.3967947889133089E-2</v>
      </c>
    </row>
    <row r="34" spans="1:32" x14ac:dyDescent="0.35">
      <c r="A34" s="1">
        <v>43501</v>
      </c>
      <c r="B34">
        <v>107.22</v>
      </c>
      <c r="C34">
        <v>2.7</v>
      </c>
      <c r="D34">
        <f t="shared" si="0"/>
        <v>1.480000000000004</v>
      </c>
      <c r="E34">
        <f t="shared" si="1"/>
        <v>0.33000000000000007</v>
      </c>
      <c r="F34">
        <f t="shared" si="2"/>
        <v>1.3996595422735049E-2</v>
      </c>
      <c r="G34">
        <f t="shared" si="3"/>
        <v>0.13924050632911394</v>
      </c>
      <c r="H34">
        <f t="shared" si="4"/>
        <v>1.8100000000000041</v>
      </c>
      <c r="I34">
        <v>-2.1800000000000059</v>
      </c>
      <c r="J34">
        <f t="shared" si="5"/>
        <v>0.10546571548146144</v>
      </c>
      <c r="K34">
        <f t="shared" si="6"/>
        <v>109.92</v>
      </c>
      <c r="L34">
        <f t="shared" si="7"/>
        <v>1.6466521106259135E-2</v>
      </c>
      <c r="M34">
        <v>-2.0594965675057201E-2</v>
      </c>
      <c r="N34">
        <f t="shared" si="8"/>
        <v>10.919098931041527</v>
      </c>
      <c r="T34">
        <v>3.4331090103737374E-2</v>
      </c>
      <c r="U34">
        <v>8</v>
      </c>
      <c r="AE34" t="s">
        <v>29</v>
      </c>
      <c r="AF34">
        <v>-7.7950004479885399E-2</v>
      </c>
    </row>
    <row r="35" spans="1:32" x14ac:dyDescent="0.35">
      <c r="A35" s="1">
        <v>43500</v>
      </c>
      <c r="B35">
        <v>105.74</v>
      </c>
      <c r="C35">
        <v>2.37</v>
      </c>
      <c r="D35">
        <f t="shared" si="0"/>
        <v>2.9599999999999937</v>
      </c>
      <c r="E35">
        <f t="shared" si="1"/>
        <v>0.6100000000000001</v>
      </c>
      <c r="F35">
        <f t="shared" si="2"/>
        <v>2.8799377310760786E-2</v>
      </c>
      <c r="G35">
        <f t="shared" si="3"/>
        <v>0.34659090909090917</v>
      </c>
      <c r="H35">
        <f t="shared" si="4"/>
        <v>3.5699999999999941</v>
      </c>
      <c r="I35">
        <v>-2.1599999999999993</v>
      </c>
      <c r="J35">
        <f t="shared" si="5"/>
        <v>0.10636586402179056</v>
      </c>
      <c r="K35">
        <f t="shared" si="6"/>
        <v>108.11</v>
      </c>
      <c r="L35">
        <f t="shared" si="7"/>
        <v>3.3021922116362908E-2</v>
      </c>
      <c r="M35">
        <v>-1.9310754604872173E-2</v>
      </c>
      <c r="N35">
        <f t="shared" si="8"/>
        <v>11.639821796974925</v>
      </c>
      <c r="T35">
        <v>4.4538462338612167E-2</v>
      </c>
      <c r="U35">
        <v>6</v>
      </c>
      <c r="AE35" t="s">
        <v>30</v>
      </c>
      <c r="AF35">
        <v>-2.398205659075231E-2</v>
      </c>
    </row>
    <row r="36" spans="1:32" x14ac:dyDescent="0.35">
      <c r="A36" s="1">
        <v>43497</v>
      </c>
      <c r="B36">
        <v>102.78</v>
      </c>
      <c r="C36">
        <v>1.76</v>
      </c>
      <c r="D36">
        <f t="shared" si="0"/>
        <v>-1.6500000000000057</v>
      </c>
      <c r="E36">
        <f t="shared" si="1"/>
        <v>-0.53</v>
      </c>
      <c r="F36">
        <f t="shared" si="2"/>
        <v>-1.5800057454754435E-2</v>
      </c>
      <c r="G36">
        <f t="shared" si="3"/>
        <v>-0.23144104803493451</v>
      </c>
      <c r="H36">
        <f t="shared" si="4"/>
        <v>-2.1800000000000059</v>
      </c>
      <c r="I36">
        <v>-2.1500000000000012</v>
      </c>
      <c r="J36">
        <f t="shared" si="5"/>
        <v>0.10681583430270691</v>
      </c>
      <c r="K36">
        <f t="shared" si="6"/>
        <v>104.54</v>
      </c>
      <c r="L36">
        <f t="shared" si="7"/>
        <v>-2.0853261909317064E-2</v>
      </c>
      <c r="M36">
        <v>-1.9225727519007262E-2</v>
      </c>
      <c r="N36">
        <f t="shared" si="8"/>
        <v>11.687605998078109</v>
      </c>
      <c r="T36">
        <v>5.4745834573486973E-2</v>
      </c>
      <c r="U36">
        <v>3</v>
      </c>
      <c r="AE36" t="s">
        <v>31</v>
      </c>
      <c r="AF36">
        <v>-1.0039972252624092</v>
      </c>
    </row>
    <row r="37" spans="1:32" x14ac:dyDescent="0.35">
      <c r="A37" s="1">
        <v>43496</v>
      </c>
      <c r="B37">
        <v>104.43</v>
      </c>
      <c r="C37">
        <v>2.29</v>
      </c>
      <c r="D37">
        <f t="shared" si="0"/>
        <v>-1.9499999999999886</v>
      </c>
      <c r="E37">
        <f t="shared" si="1"/>
        <v>-0.87999999999999989</v>
      </c>
      <c r="F37">
        <f t="shared" si="2"/>
        <v>-1.8330513254371017E-2</v>
      </c>
      <c r="G37">
        <f t="shared" si="3"/>
        <v>-0.27760252365930599</v>
      </c>
      <c r="H37">
        <f t="shared" si="4"/>
        <v>-2.8299999999999885</v>
      </c>
      <c r="I37">
        <v>-2.1400000000000032</v>
      </c>
      <c r="J37">
        <f t="shared" si="5"/>
        <v>0.10726571248603535</v>
      </c>
      <c r="K37">
        <f t="shared" si="6"/>
        <v>106.72000000000001</v>
      </c>
      <c r="L37">
        <f t="shared" si="7"/>
        <v>-2.651799100449764E-2</v>
      </c>
      <c r="M37">
        <v>-1.8986780232455001E-2</v>
      </c>
      <c r="N37">
        <f t="shared" si="8"/>
        <v>11.821881546593699</v>
      </c>
      <c r="T37">
        <v>6.495320680836178E-2</v>
      </c>
      <c r="U37">
        <v>0</v>
      </c>
      <c r="AE37" t="s">
        <v>32</v>
      </c>
      <c r="AF37">
        <v>27</v>
      </c>
    </row>
    <row r="38" spans="1:32" ht="16" thickBot="1" x14ac:dyDescent="0.4">
      <c r="A38" s="1">
        <v>43495</v>
      </c>
      <c r="B38">
        <v>106.38</v>
      </c>
      <c r="C38">
        <v>3.17</v>
      </c>
      <c r="D38">
        <f t="shared" si="0"/>
        <v>3.4399999999999977</v>
      </c>
      <c r="E38">
        <f t="shared" si="1"/>
        <v>0.91999999999999993</v>
      </c>
      <c r="F38">
        <f t="shared" si="2"/>
        <v>3.3417524771711657E-2</v>
      </c>
      <c r="G38">
        <f t="shared" si="3"/>
        <v>0.40888888888888886</v>
      </c>
      <c r="H38">
        <f t="shared" si="4"/>
        <v>4.3599999999999977</v>
      </c>
      <c r="I38">
        <v>-1.9499999999999922</v>
      </c>
      <c r="J38">
        <f t="shared" si="5"/>
        <v>0.11577269917831848</v>
      </c>
      <c r="K38">
        <f t="shared" si="6"/>
        <v>109.55</v>
      </c>
      <c r="L38">
        <f t="shared" si="7"/>
        <v>3.9799178457325404E-2</v>
      </c>
      <c r="M38">
        <v>-1.8200287818505047E-2</v>
      </c>
      <c r="N38">
        <f t="shared" si="8"/>
        <v>12.263348474951092</v>
      </c>
      <c r="T38" s="2" t="s">
        <v>6</v>
      </c>
      <c r="U38" s="2">
        <v>2</v>
      </c>
      <c r="AE38" t="s">
        <v>33</v>
      </c>
      <c r="AF38">
        <v>-2.398205659075231E-2</v>
      </c>
    </row>
    <row r="39" spans="1:32" x14ac:dyDescent="0.35">
      <c r="A39" s="1">
        <v>43494</v>
      </c>
      <c r="B39">
        <v>102.94</v>
      </c>
      <c r="C39">
        <v>2.25</v>
      </c>
      <c r="D39">
        <f t="shared" si="0"/>
        <v>-2.1400000000000006</v>
      </c>
      <c r="E39">
        <f t="shared" si="1"/>
        <v>-0.64999999999999991</v>
      </c>
      <c r="F39">
        <f t="shared" si="2"/>
        <v>-2.0365435858393611E-2</v>
      </c>
      <c r="G39">
        <f t="shared" si="3"/>
        <v>-0.22413793103448273</v>
      </c>
      <c r="H39">
        <f t="shared" si="4"/>
        <v>-2.7900000000000005</v>
      </c>
      <c r="I39">
        <v>-1.8300000000000036</v>
      </c>
      <c r="J39">
        <f t="shared" si="5"/>
        <v>0.1210701658167283</v>
      </c>
      <c r="K39">
        <f t="shared" si="6"/>
        <v>105.19</v>
      </c>
      <c r="L39">
        <f t="shared" si="7"/>
        <v>-2.6523433786481612E-2</v>
      </c>
      <c r="M39">
        <v>-1.5761204543453367E-2</v>
      </c>
      <c r="N39">
        <f t="shared" si="8"/>
        <v>13.615081771502265</v>
      </c>
      <c r="AE39" t="s">
        <v>34</v>
      </c>
      <c r="AF39">
        <v>-7.7950004479885399E-2</v>
      </c>
    </row>
    <row r="40" spans="1:32" ht="16" thickBot="1" x14ac:dyDescent="0.4">
      <c r="A40" s="1">
        <v>43493</v>
      </c>
      <c r="B40">
        <v>105.08</v>
      </c>
      <c r="C40">
        <v>2.9</v>
      </c>
      <c r="D40">
        <f t="shared" si="0"/>
        <v>-2.0900000000000034</v>
      </c>
      <c r="E40">
        <f t="shared" si="1"/>
        <v>-0.52</v>
      </c>
      <c r="F40">
        <f t="shared" si="2"/>
        <v>-1.9501726229355261E-2</v>
      </c>
      <c r="G40">
        <f t="shared" si="3"/>
        <v>-0.15204678362573101</v>
      </c>
      <c r="H40">
        <f t="shared" si="4"/>
        <v>-2.6100000000000034</v>
      </c>
      <c r="I40">
        <v>-1.7899999999999991</v>
      </c>
      <c r="J40">
        <f t="shared" si="5"/>
        <v>0.12281617690330014</v>
      </c>
      <c r="K40">
        <f t="shared" si="6"/>
        <v>107.98</v>
      </c>
      <c r="L40">
        <f t="shared" si="7"/>
        <v>-2.4171142804223035E-2</v>
      </c>
      <c r="M40">
        <v>-1.5430820215410054E-2</v>
      </c>
      <c r="N40">
        <f t="shared" si="8"/>
        <v>13.794626102096789</v>
      </c>
      <c r="AE40" s="2" t="s">
        <v>35</v>
      </c>
      <c r="AF40" s="2">
        <v>5.2995115387269283E-3</v>
      </c>
    </row>
    <row r="41" spans="1:32" x14ac:dyDescent="0.35">
      <c r="A41" s="1">
        <v>43490</v>
      </c>
      <c r="B41">
        <v>107.17</v>
      </c>
      <c r="C41">
        <v>3.42</v>
      </c>
      <c r="D41">
        <f t="shared" si="0"/>
        <v>0.96999999999999886</v>
      </c>
      <c r="E41">
        <f t="shared" si="1"/>
        <v>6.999999999999984E-2</v>
      </c>
      <c r="F41">
        <f t="shared" si="2"/>
        <v>9.1337099811675971E-3</v>
      </c>
      <c r="G41">
        <f t="shared" si="3"/>
        <v>2.0895522388059654E-2</v>
      </c>
      <c r="H41">
        <f t="shared" si="4"/>
        <v>1.0399999999999987</v>
      </c>
      <c r="I41">
        <v>-1.6900000000000013</v>
      </c>
      <c r="J41">
        <f t="shared" si="5"/>
        <v>0.12712649585829866</v>
      </c>
      <c r="K41">
        <f t="shared" si="6"/>
        <v>110.59</v>
      </c>
      <c r="L41">
        <f t="shared" si="7"/>
        <v>9.4041052536395584E-3</v>
      </c>
      <c r="M41">
        <v>-1.5244918360546514E-2</v>
      </c>
      <c r="N41">
        <f t="shared" si="8"/>
        <v>13.895142910501143</v>
      </c>
      <c r="Q41" s="9" t="s">
        <v>41</v>
      </c>
      <c r="R41" s="9"/>
    </row>
    <row r="42" spans="1:32" x14ac:dyDescent="0.35">
      <c r="A42" s="1">
        <v>43489</v>
      </c>
      <c r="B42">
        <v>106.2</v>
      </c>
      <c r="C42">
        <v>3.35</v>
      </c>
      <c r="D42">
        <f t="shared" si="0"/>
        <v>-0.50999999999999091</v>
      </c>
      <c r="E42">
        <f t="shared" si="1"/>
        <v>-0.25</v>
      </c>
      <c r="F42">
        <f t="shared" si="2"/>
        <v>-4.7793084059599934E-3</v>
      </c>
      <c r="G42">
        <f t="shared" si="3"/>
        <v>-6.9444444444444448E-2</v>
      </c>
      <c r="H42">
        <f t="shared" si="4"/>
        <v>-0.75999999999999091</v>
      </c>
      <c r="I42">
        <v>-1.6399999999999935</v>
      </c>
      <c r="J42">
        <f t="shared" si="5"/>
        <v>0.12924785137305675</v>
      </c>
      <c r="K42">
        <f t="shared" si="6"/>
        <v>109.55</v>
      </c>
      <c r="L42">
        <f t="shared" si="7"/>
        <v>-6.9374714742126056E-3</v>
      </c>
      <c r="M42">
        <v>-1.5222482435597201E-2</v>
      </c>
      <c r="N42">
        <f t="shared" si="8"/>
        <v>13.907247912124935</v>
      </c>
      <c r="Q42" s="9"/>
      <c r="R42" s="9"/>
    </row>
    <row r="43" spans="1:32" x14ac:dyDescent="0.35">
      <c r="A43" s="1">
        <v>43488</v>
      </c>
      <c r="B43">
        <v>106.71</v>
      </c>
      <c r="C43">
        <v>3.6</v>
      </c>
      <c r="D43">
        <f t="shared" si="0"/>
        <v>1.0299999999999869</v>
      </c>
      <c r="E43">
        <f t="shared" si="1"/>
        <v>0.5</v>
      </c>
      <c r="F43">
        <f t="shared" si="2"/>
        <v>9.7464042392125926E-3</v>
      </c>
      <c r="G43">
        <f t="shared" si="3"/>
        <v>0.16129032258064516</v>
      </c>
      <c r="H43">
        <f t="shared" si="4"/>
        <v>1.5299999999999869</v>
      </c>
      <c r="I43">
        <v>-1.5200000000000062</v>
      </c>
      <c r="J43">
        <f t="shared" si="5"/>
        <v>0.13422969388012196</v>
      </c>
      <c r="K43">
        <f t="shared" si="6"/>
        <v>110.30999999999999</v>
      </c>
      <c r="L43">
        <f t="shared" si="7"/>
        <v>1.3870002719608259E-2</v>
      </c>
      <c r="M43">
        <v>-1.4606957524505153E-2</v>
      </c>
      <c r="N43">
        <f t="shared" si="8"/>
        <v>14.236997437543716</v>
      </c>
      <c r="Q43" s="5" t="s">
        <v>79</v>
      </c>
      <c r="S43" s="12" t="s">
        <v>57</v>
      </c>
      <c r="T43" s="12"/>
      <c r="V43" s="8" t="s">
        <v>54</v>
      </c>
      <c r="W43" s="5"/>
      <c r="X43" s="5" t="s">
        <v>66</v>
      </c>
      <c r="Y43" s="5"/>
    </row>
    <row r="44" spans="1:32" x14ac:dyDescent="0.35">
      <c r="A44" s="1">
        <v>43487</v>
      </c>
      <c r="B44">
        <v>105.68</v>
      </c>
      <c r="C44">
        <v>3.1</v>
      </c>
      <c r="D44">
        <f t="shared" si="0"/>
        <v>-2.0299999999999869</v>
      </c>
      <c r="E44">
        <f t="shared" si="1"/>
        <v>-0.73999999999999977</v>
      </c>
      <c r="F44">
        <f t="shared" si="2"/>
        <v>-1.884690372295968E-2</v>
      </c>
      <c r="G44">
        <f t="shared" si="3"/>
        <v>-0.19270833333333329</v>
      </c>
      <c r="H44">
        <f t="shared" si="4"/>
        <v>-2.7699999999999867</v>
      </c>
      <c r="I44">
        <v>-1.4899999999999949</v>
      </c>
      <c r="J44">
        <f t="shared" si="5"/>
        <v>0.13544816309495852</v>
      </c>
      <c r="K44">
        <f t="shared" si="6"/>
        <v>108.78</v>
      </c>
      <c r="L44">
        <f t="shared" si="7"/>
        <v>-2.5464239749953915E-2</v>
      </c>
      <c r="M44">
        <v>-1.4032685890305411E-2</v>
      </c>
      <c r="N44">
        <f t="shared" si="8"/>
        <v>14.540151519192976</v>
      </c>
      <c r="Q44" s="5">
        <v>1</v>
      </c>
      <c r="S44" t="s">
        <v>8</v>
      </c>
      <c r="T44" t="s">
        <v>50</v>
      </c>
      <c r="V44" s="5" t="s">
        <v>20</v>
      </c>
      <c r="W44" s="5">
        <f>AVERAGE(D2:D228)</f>
        <v>0.10039647577092507</v>
      </c>
      <c r="X44" s="5" t="s">
        <v>20</v>
      </c>
      <c r="Y44" s="5">
        <f>AVERAGE(E2:E228)</f>
        <v>1.3656387665198236E-2</v>
      </c>
    </row>
    <row r="45" spans="1:32" x14ac:dyDescent="0.35">
      <c r="A45" s="1">
        <v>43483</v>
      </c>
      <c r="B45">
        <v>107.71</v>
      </c>
      <c r="C45">
        <v>3.84</v>
      </c>
      <c r="D45">
        <f t="shared" si="0"/>
        <v>1.5899999999999892</v>
      </c>
      <c r="E45">
        <f t="shared" si="1"/>
        <v>0.54</v>
      </c>
      <c r="F45">
        <f t="shared" si="2"/>
        <v>1.4983038070109207E-2</v>
      </c>
      <c r="G45">
        <f t="shared" si="3"/>
        <v>0.16363636363636366</v>
      </c>
      <c r="H45">
        <f t="shared" si="4"/>
        <v>2.1299999999999892</v>
      </c>
      <c r="I45">
        <v>-1.4599999999999977</v>
      </c>
      <c r="J45">
        <f t="shared" si="5"/>
        <v>0.13665480938910068</v>
      </c>
      <c r="K45">
        <f t="shared" si="6"/>
        <v>111.55</v>
      </c>
      <c r="L45">
        <f t="shared" si="7"/>
        <v>1.9094576423128545E-2</v>
      </c>
      <c r="M45">
        <v>-1.3461183846579362E-2</v>
      </c>
      <c r="N45">
        <f t="shared" si="8"/>
        <v>14.836965330603025</v>
      </c>
      <c r="Q45" s="5">
        <v>1</v>
      </c>
      <c r="S45">
        <f>O2*W44+Y44*P2</f>
        <v>0.11405286343612331</v>
      </c>
      <c r="T45">
        <f>SQRT(MMULT(MMULT(O2:P2,W47:X48),Q44:Q45))</f>
        <v>2.3184088719736184</v>
      </c>
      <c r="V45" s="5"/>
      <c r="W45" s="5"/>
      <c r="X45" s="5"/>
      <c r="Y45" s="5"/>
    </row>
    <row r="46" spans="1:32" x14ac:dyDescent="0.35">
      <c r="A46" s="1">
        <v>43482</v>
      </c>
      <c r="B46">
        <v>106.12</v>
      </c>
      <c r="C46">
        <v>3.3</v>
      </c>
      <c r="D46">
        <f t="shared" si="0"/>
        <v>0.74000000000000909</v>
      </c>
      <c r="E46">
        <f t="shared" si="1"/>
        <v>9.9999999999999645E-2</v>
      </c>
      <c r="F46">
        <f t="shared" si="2"/>
        <v>7.0222053520593011E-3</v>
      </c>
      <c r="G46">
        <f t="shared" si="3"/>
        <v>3.1249999999999889E-2</v>
      </c>
      <c r="H46">
        <f t="shared" si="4"/>
        <v>0.84000000000000874</v>
      </c>
      <c r="I46">
        <v>-1.3200000000000003</v>
      </c>
      <c r="J46">
        <f t="shared" si="5"/>
        <v>0.14211453166556101</v>
      </c>
      <c r="K46">
        <f t="shared" si="6"/>
        <v>109.42</v>
      </c>
      <c r="L46">
        <f t="shared" si="7"/>
        <v>7.6768415280571078E-3</v>
      </c>
      <c r="M46">
        <v>-1.249763302404845E-2</v>
      </c>
      <c r="N46">
        <f t="shared" si="8"/>
        <v>15.324830600807866</v>
      </c>
      <c r="V46" s="7"/>
      <c r="W46" s="8" t="s">
        <v>54</v>
      </c>
      <c r="X46" s="5" t="s">
        <v>66</v>
      </c>
      <c r="Y46" s="5"/>
    </row>
    <row r="47" spans="1:32" x14ac:dyDescent="0.35">
      <c r="A47" s="1">
        <v>43481</v>
      </c>
      <c r="B47">
        <v>105.38</v>
      </c>
      <c r="C47">
        <v>3.2</v>
      </c>
      <c r="D47">
        <f t="shared" si="0"/>
        <v>0.36999999999999034</v>
      </c>
      <c r="E47">
        <f t="shared" si="1"/>
        <v>0.10000000000000009</v>
      </c>
      <c r="F47">
        <f t="shared" si="2"/>
        <v>3.5234739548613498E-3</v>
      </c>
      <c r="G47">
        <f t="shared" si="3"/>
        <v>3.2258064516129059E-2</v>
      </c>
      <c r="H47">
        <f t="shared" si="4"/>
        <v>0.46999999999999043</v>
      </c>
      <c r="I47">
        <v>-1.3199999999999972</v>
      </c>
      <c r="J47">
        <f t="shared" si="5"/>
        <v>0.14211453166556112</v>
      </c>
      <c r="K47">
        <f t="shared" si="6"/>
        <v>108.58</v>
      </c>
      <c r="L47">
        <f t="shared" si="7"/>
        <v>4.3286056363970385E-3</v>
      </c>
      <c r="M47">
        <v>-1.2411006349817262E-2</v>
      </c>
      <c r="N47">
        <f t="shared" si="8"/>
        <v>15.367846036985766</v>
      </c>
      <c r="S47" s="12" t="s">
        <v>40</v>
      </c>
      <c r="T47" s="12"/>
      <c r="V47" s="8" t="s">
        <v>54</v>
      </c>
      <c r="W47" s="5">
        <f>VARP('Option Portfolio'!$D$2:$D$228)</f>
        <v>3.0248161423664341</v>
      </c>
      <c r="X47" s="5">
        <v>0.98664656795202677</v>
      </c>
      <c r="Y47" s="5"/>
    </row>
    <row r="48" spans="1:32" x14ac:dyDescent="0.35">
      <c r="A48" s="1">
        <v>43480</v>
      </c>
      <c r="B48">
        <v>105.01</v>
      </c>
      <c r="C48">
        <v>3.1</v>
      </c>
      <c r="D48">
        <f t="shared" si="0"/>
        <v>2.960000000000008</v>
      </c>
      <c r="E48">
        <f t="shared" si="1"/>
        <v>0.56000000000000005</v>
      </c>
      <c r="F48">
        <f t="shared" si="2"/>
        <v>2.9005389514943733E-2</v>
      </c>
      <c r="G48">
        <f t="shared" si="3"/>
        <v>0.22047244094488191</v>
      </c>
      <c r="H48">
        <f t="shared" si="4"/>
        <v>3.520000000000008</v>
      </c>
      <c r="I48">
        <v>-1.2900000000000063</v>
      </c>
      <c r="J48">
        <f t="shared" si="5"/>
        <v>0.14324458581993857</v>
      </c>
      <c r="K48">
        <f t="shared" si="6"/>
        <v>108.11</v>
      </c>
      <c r="L48">
        <f t="shared" si="7"/>
        <v>3.2559430209971402E-2</v>
      </c>
      <c r="M48">
        <v>-1.1872638963842419E-2</v>
      </c>
      <c r="N48">
        <f t="shared" si="8"/>
        <v>15.631789313919402</v>
      </c>
      <c r="S48" s="12">
        <f>S45-1.645*T45</f>
        <v>-3.6997297309604793</v>
      </c>
      <c r="T48" s="12"/>
      <c r="V48" s="5" t="s">
        <v>66</v>
      </c>
      <c r="W48" s="5">
        <v>0.98664656795202677</v>
      </c>
      <c r="X48" s="5">
        <f>VARP('Option Portfolio'!$E$2:$E$228)</f>
        <v>0.37691041937549757</v>
      </c>
      <c r="Y48" s="5"/>
    </row>
    <row r="49" spans="1:25" x14ac:dyDescent="0.35">
      <c r="A49" s="1">
        <v>43479</v>
      </c>
      <c r="B49">
        <v>102.05</v>
      </c>
      <c r="C49">
        <v>2.54</v>
      </c>
      <c r="D49">
        <f t="shared" si="0"/>
        <v>-0.75</v>
      </c>
      <c r="E49">
        <f t="shared" si="1"/>
        <v>-0.2799999999999998</v>
      </c>
      <c r="F49">
        <f t="shared" si="2"/>
        <v>-7.2957198443579768E-3</v>
      </c>
      <c r="G49">
        <f t="shared" si="3"/>
        <v>-9.9290780141843907E-2</v>
      </c>
      <c r="H49">
        <f t="shared" si="4"/>
        <v>-1.0299999999999998</v>
      </c>
      <c r="I49">
        <v>-1.2499999999999956</v>
      </c>
      <c r="J49">
        <f t="shared" si="5"/>
        <v>0.14472761377627597</v>
      </c>
      <c r="K49">
        <f t="shared" si="6"/>
        <v>104.59</v>
      </c>
      <c r="L49">
        <f t="shared" si="7"/>
        <v>-9.8479778181470475E-3</v>
      </c>
      <c r="M49">
        <v>-1.1427004296553574E-2</v>
      </c>
      <c r="N49">
        <f t="shared" si="8"/>
        <v>15.845623696507344</v>
      </c>
    </row>
    <row r="50" spans="1:25" x14ac:dyDescent="0.35">
      <c r="A50" s="1">
        <v>43476</v>
      </c>
      <c r="B50">
        <v>102.8</v>
      </c>
      <c r="C50">
        <v>2.82</v>
      </c>
      <c r="D50">
        <f t="shared" si="0"/>
        <v>-0.79999999999999716</v>
      </c>
      <c r="E50">
        <f t="shared" si="1"/>
        <v>-0.52</v>
      </c>
      <c r="F50">
        <f t="shared" si="2"/>
        <v>-7.7220077220076953E-3</v>
      </c>
      <c r="G50">
        <f t="shared" si="3"/>
        <v>-0.15568862275449102</v>
      </c>
      <c r="H50">
        <f t="shared" si="4"/>
        <v>-1.3199999999999972</v>
      </c>
      <c r="I50">
        <v>-1.2300000000000066</v>
      </c>
      <c r="J50">
        <f t="shared" si="5"/>
        <v>0.14545863750341725</v>
      </c>
      <c r="K50">
        <f t="shared" si="6"/>
        <v>105.61999999999999</v>
      </c>
      <c r="L50">
        <f t="shared" si="7"/>
        <v>-1.249763302404845E-2</v>
      </c>
      <c r="M50">
        <v>-1.0571015540296333E-2</v>
      </c>
      <c r="N50">
        <f t="shared" si="8"/>
        <v>16.243572861226834</v>
      </c>
    </row>
    <row r="51" spans="1:25" x14ac:dyDescent="0.35">
      <c r="A51" s="1">
        <v>43475</v>
      </c>
      <c r="B51">
        <v>103.6</v>
      </c>
      <c r="C51">
        <v>3.34</v>
      </c>
      <c r="D51">
        <f t="shared" si="0"/>
        <v>-0.67000000000000171</v>
      </c>
      <c r="E51">
        <f t="shared" si="1"/>
        <v>-0.19000000000000039</v>
      </c>
      <c r="F51">
        <f t="shared" si="2"/>
        <v>-6.4256257792270231E-3</v>
      </c>
      <c r="G51">
        <f t="shared" si="3"/>
        <v>-5.3824362606232398E-2</v>
      </c>
      <c r="H51">
        <f t="shared" si="4"/>
        <v>-0.8600000000000021</v>
      </c>
      <c r="I51">
        <v>-1.1700000000000017</v>
      </c>
      <c r="J51">
        <f t="shared" si="5"/>
        <v>0.14760801475420057</v>
      </c>
      <c r="K51">
        <f t="shared" si="6"/>
        <v>106.94</v>
      </c>
      <c r="L51">
        <f t="shared" si="7"/>
        <v>-8.0418926500841793E-3</v>
      </c>
      <c r="M51">
        <v>-1.0513719121292476E-2</v>
      </c>
      <c r="N51">
        <f t="shared" si="8"/>
        <v>16.269575399174059</v>
      </c>
    </row>
    <row r="52" spans="1:25" x14ac:dyDescent="0.35">
      <c r="A52" s="1">
        <v>43474</v>
      </c>
      <c r="B52">
        <v>104.27</v>
      </c>
      <c r="C52">
        <v>3.5300000000000002</v>
      </c>
      <c r="D52">
        <f t="shared" si="0"/>
        <v>1.4699999999999989</v>
      </c>
      <c r="E52">
        <f t="shared" si="1"/>
        <v>0.24000000000000021</v>
      </c>
      <c r="F52">
        <f t="shared" si="2"/>
        <v>1.4299610894941623E-2</v>
      </c>
      <c r="G52">
        <f t="shared" si="3"/>
        <v>7.2948328267477269E-2</v>
      </c>
      <c r="H52">
        <f t="shared" si="4"/>
        <v>1.7099999999999991</v>
      </c>
      <c r="I52">
        <v>-1.1699999999999982</v>
      </c>
      <c r="J52">
        <f t="shared" si="5"/>
        <v>0.14760801475420071</v>
      </c>
      <c r="K52">
        <f t="shared" si="6"/>
        <v>107.8</v>
      </c>
      <c r="L52">
        <f t="shared" si="7"/>
        <v>1.586270871985157E-2</v>
      </c>
      <c r="M52">
        <v>-1.0143042912873877E-2</v>
      </c>
      <c r="N52">
        <f t="shared" si="8"/>
        <v>16.435777986658653</v>
      </c>
      <c r="Q52" s="5" t="s">
        <v>74</v>
      </c>
      <c r="S52" s="12" t="s">
        <v>69</v>
      </c>
      <c r="T52" s="12"/>
      <c r="V52" s="8" t="s">
        <v>67</v>
      </c>
      <c r="W52" s="5"/>
      <c r="X52" s="5" t="s">
        <v>68</v>
      </c>
      <c r="Y52" s="5"/>
    </row>
    <row r="53" spans="1:25" x14ac:dyDescent="0.35">
      <c r="A53" s="1">
        <v>43473</v>
      </c>
      <c r="B53">
        <v>102.8</v>
      </c>
      <c r="C53">
        <v>3.29</v>
      </c>
      <c r="D53">
        <f t="shared" si="0"/>
        <v>0.73999999999999488</v>
      </c>
      <c r="E53">
        <f t="shared" si="1"/>
        <v>-9.9999999999997868E-3</v>
      </c>
      <c r="F53">
        <f t="shared" si="2"/>
        <v>7.25063688026646E-3</v>
      </c>
      <c r="G53">
        <f t="shared" si="3"/>
        <v>-3.0303030303029657E-3</v>
      </c>
      <c r="H53">
        <f t="shared" si="4"/>
        <v>0.7299999999999951</v>
      </c>
      <c r="I53">
        <v>-1.0299999999999998</v>
      </c>
      <c r="J53">
        <f t="shared" si="5"/>
        <v>0.15235021815074246</v>
      </c>
      <c r="K53">
        <f t="shared" si="6"/>
        <v>106.09</v>
      </c>
      <c r="L53">
        <f t="shared" si="7"/>
        <v>6.8809501366763606E-3</v>
      </c>
      <c r="M53">
        <v>-9.8479778181470475E-3</v>
      </c>
      <c r="N53">
        <f t="shared" si="8"/>
        <v>16.565511836424307</v>
      </c>
      <c r="Q53" s="5">
        <v>0.96</v>
      </c>
      <c r="S53" t="s">
        <v>8</v>
      </c>
      <c r="T53" t="s">
        <v>50</v>
      </c>
      <c r="V53" s="5" t="s">
        <v>20</v>
      </c>
      <c r="W53" s="5">
        <f>AVERAGE(F2:F228)</f>
        <v>1.0911024418752164E-3</v>
      </c>
      <c r="X53" s="5" t="s">
        <v>20</v>
      </c>
      <c r="Y53" s="5">
        <f>AVERAGE(G2:G228)</f>
        <v>1.0747451618593152E-2</v>
      </c>
    </row>
    <row r="54" spans="1:25" x14ac:dyDescent="0.35">
      <c r="A54" s="1">
        <v>43472</v>
      </c>
      <c r="B54">
        <v>102.06</v>
      </c>
      <c r="C54">
        <v>3.3</v>
      </c>
      <c r="D54">
        <f t="shared" si="0"/>
        <v>0.12999999999999545</v>
      </c>
      <c r="E54">
        <f t="shared" si="1"/>
        <v>8.9999999999999858E-2</v>
      </c>
      <c r="F54">
        <f t="shared" si="2"/>
        <v>1.2753850681840031E-3</v>
      </c>
      <c r="G54">
        <f t="shared" si="3"/>
        <v>2.8037383177570048E-2</v>
      </c>
      <c r="H54">
        <f t="shared" si="4"/>
        <v>0.21999999999999531</v>
      </c>
      <c r="I54">
        <v>-1.0299999999999994</v>
      </c>
      <c r="J54">
        <f t="shared" si="5"/>
        <v>0.15235021815074246</v>
      </c>
      <c r="K54">
        <f t="shared" si="6"/>
        <v>105.36</v>
      </c>
      <c r="L54">
        <f t="shared" si="7"/>
        <v>2.0880789673499937E-3</v>
      </c>
      <c r="M54">
        <v>-9.8392596200682688E-3</v>
      </c>
      <c r="N54">
        <f t="shared" si="8"/>
        <v>16.569309618518272</v>
      </c>
      <c r="Q54" s="5">
        <v>0.04</v>
      </c>
      <c r="S54">
        <f>O4*W53+P4*Y53</f>
        <v>1.4773564089439338E-3</v>
      </c>
      <c r="T54">
        <f>SQRT(MMULT(MMULT(O4:P4,W56:X57),Q53:Q54))</f>
        <v>2.0749975175866908E-2</v>
      </c>
      <c r="V54" s="5"/>
      <c r="W54" s="5"/>
      <c r="X54" s="5"/>
      <c r="Y54" s="5"/>
    </row>
    <row r="55" spans="1:25" x14ac:dyDescent="0.35">
      <c r="A55" s="1">
        <v>43469</v>
      </c>
      <c r="B55">
        <v>101.93</v>
      </c>
      <c r="C55">
        <v>3.21</v>
      </c>
      <c r="D55">
        <f t="shared" si="0"/>
        <v>4.5300000000000011</v>
      </c>
      <c r="E55">
        <f t="shared" si="1"/>
        <v>0.69</v>
      </c>
      <c r="F55">
        <f t="shared" si="2"/>
        <v>4.6509240246406583E-2</v>
      </c>
      <c r="G55">
        <f t="shared" si="3"/>
        <v>0.27380952380952378</v>
      </c>
      <c r="H55">
        <f t="shared" si="4"/>
        <v>5.2200000000000006</v>
      </c>
      <c r="I55">
        <v>-1.0100000000000078</v>
      </c>
      <c r="J55">
        <f t="shared" si="5"/>
        <v>0.15299445110646737</v>
      </c>
      <c r="K55">
        <f t="shared" si="6"/>
        <v>105.14</v>
      </c>
      <c r="L55">
        <f t="shared" si="7"/>
        <v>4.9648088263268032E-2</v>
      </c>
      <c r="M55">
        <v>-9.7360232861587754E-3</v>
      </c>
      <c r="N55">
        <f t="shared" si="8"/>
        <v>16.614124225256504</v>
      </c>
      <c r="V55" s="7"/>
      <c r="W55" s="8" t="s">
        <v>67</v>
      </c>
      <c r="X55" s="5" t="s">
        <v>68</v>
      </c>
      <c r="Y55" s="5"/>
    </row>
    <row r="56" spans="1:25" x14ac:dyDescent="0.35">
      <c r="A56" s="1">
        <v>43468</v>
      </c>
      <c r="B56">
        <v>97.4</v>
      </c>
      <c r="C56">
        <v>2.52</v>
      </c>
      <c r="D56">
        <f t="shared" si="0"/>
        <v>-3.7199999999999989</v>
      </c>
      <c r="E56">
        <f t="shared" si="1"/>
        <v>-0.56999999999999984</v>
      </c>
      <c r="F56">
        <f t="shared" si="2"/>
        <v>-3.6787974683544292E-2</v>
      </c>
      <c r="G56">
        <f t="shared" si="3"/>
        <v>-0.18446601941747567</v>
      </c>
      <c r="H56">
        <f t="shared" si="4"/>
        <v>-4.2899999999999991</v>
      </c>
      <c r="I56">
        <v>-1.0100000000000051</v>
      </c>
      <c r="J56">
        <f t="shared" si="5"/>
        <v>0.15299445110646745</v>
      </c>
      <c r="K56">
        <f t="shared" si="6"/>
        <v>99.92</v>
      </c>
      <c r="L56">
        <f t="shared" si="7"/>
        <v>-4.2934347477982374E-2</v>
      </c>
      <c r="M56">
        <v>-9.3997208003723139E-3</v>
      </c>
      <c r="N56">
        <f t="shared" si="8"/>
        <v>16.758077579653417</v>
      </c>
      <c r="S56" s="12" t="s">
        <v>37</v>
      </c>
      <c r="T56" s="12"/>
      <c r="V56" s="8" t="s">
        <v>67</v>
      </c>
      <c r="W56" s="5">
        <f>VARP('Option Portfolio'!$F$2:$F$228)</f>
        <v>2.7364725469938411E-4</v>
      </c>
      <c r="X56" s="5">
        <v>1.9783231004455717E-3</v>
      </c>
      <c r="Y56" s="5"/>
    </row>
    <row r="57" spans="1:25" x14ac:dyDescent="0.35">
      <c r="A57" s="1">
        <v>43467</v>
      </c>
      <c r="B57">
        <v>101.12</v>
      </c>
      <c r="C57">
        <v>3.09</v>
      </c>
      <c r="D57">
        <f t="shared" si="0"/>
        <v>-0.44999999999998863</v>
      </c>
      <c r="E57">
        <f t="shared" si="1"/>
        <v>-0.51000000000000023</v>
      </c>
      <c r="F57">
        <f t="shared" si="2"/>
        <v>-4.4304420596631752E-3</v>
      </c>
      <c r="G57">
        <f t="shared" si="3"/>
        <v>-0.14166666666666672</v>
      </c>
      <c r="H57">
        <f t="shared" si="4"/>
        <v>-0.95999999999998886</v>
      </c>
      <c r="I57">
        <v>-1.0099999999999936</v>
      </c>
      <c r="J57">
        <f t="shared" si="5"/>
        <v>0.15299445110646781</v>
      </c>
      <c r="K57">
        <f t="shared" si="6"/>
        <v>104.21000000000001</v>
      </c>
      <c r="L57">
        <f t="shared" si="7"/>
        <v>-9.2121677382207921E-3</v>
      </c>
      <c r="M57">
        <v>-9.3935248518011785E-3</v>
      </c>
      <c r="N57">
        <f t="shared" si="8"/>
        <v>16.760700102722037</v>
      </c>
      <c r="S57" s="12">
        <f>S54-1.645*T54</f>
        <v>-3.2656352755357131E-2</v>
      </c>
      <c r="T57" s="12"/>
      <c r="V57" s="5" t="s">
        <v>68</v>
      </c>
      <c r="W57" s="5">
        <v>1.9783231004455717E-3</v>
      </c>
      <c r="X57" s="5">
        <f>VARP('Option Portfolio'!$G$2:$G$228)</f>
        <v>1.6520591096200393E-2</v>
      </c>
      <c r="Y57" s="5"/>
    </row>
    <row r="58" spans="1:25" x14ac:dyDescent="0.35">
      <c r="A58" s="1">
        <v>43465</v>
      </c>
      <c r="B58">
        <v>101.57</v>
      </c>
      <c r="C58">
        <v>3.6</v>
      </c>
      <c r="D58">
        <f t="shared" si="0"/>
        <v>1.1799999999999926</v>
      </c>
      <c r="E58">
        <f t="shared" si="1"/>
        <v>5.0000000000000266E-2</v>
      </c>
      <c r="F58">
        <f t="shared" si="2"/>
        <v>1.1754158780754982E-2</v>
      </c>
      <c r="G58">
        <f t="shared" si="3"/>
        <v>1.4084507042253596E-2</v>
      </c>
      <c r="H58">
        <f t="shared" si="4"/>
        <v>1.2299999999999929</v>
      </c>
      <c r="I58">
        <v>-0.99000000000000554</v>
      </c>
      <c r="J58">
        <f t="shared" si="5"/>
        <v>0.15362997497417388</v>
      </c>
      <c r="K58">
        <f t="shared" si="6"/>
        <v>105.16999999999999</v>
      </c>
      <c r="L58">
        <f t="shared" si="7"/>
        <v>1.1695350385090739E-2</v>
      </c>
      <c r="M58">
        <v>-9.230769230769308E-3</v>
      </c>
      <c r="N58">
        <f t="shared" si="8"/>
        <v>16.829198496364235</v>
      </c>
    </row>
    <row r="59" spans="1:25" x14ac:dyDescent="0.35">
      <c r="A59" s="1">
        <v>43462</v>
      </c>
      <c r="B59">
        <v>100.39</v>
      </c>
      <c r="C59">
        <v>3.55</v>
      </c>
      <c r="D59">
        <f t="shared" si="0"/>
        <v>-0.79000000000000625</v>
      </c>
      <c r="E59">
        <f t="shared" si="1"/>
        <v>-0.5</v>
      </c>
      <c r="F59">
        <f t="shared" si="2"/>
        <v>-7.8078671674244532E-3</v>
      </c>
      <c r="G59">
        <f t="shared" si="3"/>
        <v>-0.1234567901234568</v>
      </c>
      <c r="H59">
        <f t="shared" si="4"/>
        <v>-1.2900000000000063</v>
      </c>
      <c r="I59">
        <v>-0.96999999999999886</v>
      </c>
      <c r="J59">
        <f t="shared" si="5"/>
        <v>0.1542566587949861</v>
      </c>
      <c r="K59">
        <f t="shared" si="6"/>
        <v>103.94</v>
      </c>
      <c r="L59">
        <f t="shared" si="7"/>
        <v>-1.2411006349817262E-2</v>
      </c>
      <c r="M59">
        <v>-9.2121677382207921E-3</v>
      </c>
      <c r="N59">
        <f t="shared" si="8"/>
        <v>16.83697908609528</v>
      </c>
    </row>
    <row r="60" spans="1:25" x14ac:dyDescent="0.35">
      <c r="A60" s="1">
        <v>43461</v>
      </c>
      <c r="B60">
        <v>101.18</v>
      </c>
      <c r="C60">
        <v>4.05</v>
      </c>
      <c r="D60">
        <f t="shared" si="0"/>
        <v>0.62000000000000455</v>
      </c>
      <c r="E60">
        <f t="shared" si="1"/>
        <v>0.29999999999999982</v>
      </c>
      <c r="F60">
        <f t="shared" si="2"/>
        <v>6.165473349244277E-3</v>
      </c>
      <c r="G60">
        <f t="shared" si="3"/>
        <v>7.9999999999999946E-2</v>
      </c>
      <c r="H60">
        <f t="shared" si="4"/>
        <v>0.92000000000000437</v>
      </c>
      <c r="I60">
        <v>-0.95999999999998886</v>
      </c>
      <c r="J60">
        <f t="shared" si="5"/>
        <v>0.15456664515527091</v>
      </c>
      <c r="K60">
        <f t="shared" si="6"/>
        <v>105.23</v>
      </c>
      <c r="L60">
        <f t="shared" si="7"/>
        <v>8.7427539674998032E-3</v>
      </c>
      <c r="M60">
        <v>-8.97777777777772E-3</v>
      </c>
      <c r="N60">
        <f t="shared" si="8"/>
        <v>16.934161807697802</v>
      </c>
    </row>
    <row r="61" spans="1:25" x14ac:dyDescent="0.35">
      <c r="A61" s="1">
        <v>43460</v>
      </c>
      <c r="B61">
        <v>100.56</v>
      </c>
      <c r="C61">
        <v>3.75</v>
      </c>
      <c r="D61">
        <f t="shared" si="0"/>
        <v>6.4300000000000068</v>
      </c>
      <c r="E61">
        <f t="shared" si="1"/>
        <v>1.4100000000000001</v>
      </c>
      <c r="F61">
        <f t="shared" si="2"/>
        <v>6.8309784340805341E-2</v>
      </c>
      <c r="G61">
        <f t="shared" si="3"/>
        <v>0.60256410256410264</v>
      </c>
      <c r="H61">
        <f t="shared" si="4"/>
        <v>7.840000000000007</v>
      </c>
      <c r="I61">
        <v>-0.93000000000000771</v>
      </c>
      <c r="J61">
        <f t="shared" si="5"/>
        <v>0.15548298969727664</v>
      </c>
      <c r="K61">
        <f t="shared" si="6"/>
        <v>104.31</v>
      </c>
      <c r="L61">
        <f t="shared" si="7"/>
        <v>7.5160579043236572E-2</v>
      </c>
      <c r="M61">
        <v>-8.8063558916435768E-3</v>
      </c>
      <c r="N61">
        <f t="shared" si="8"/>
        <v>17.004217946948145</v>
      </c>
    </row>
    <row r="62" spans="1:25" x14ac:dyDescent="0.35">
      <c r="A62" s="1">
        <v>43458</v>
      </c>
      <c r="B62">
        <v>94.13</v>
      </c>
      <c r="C62">
        <v>2.34</v>
      </c>
      <c r="D62">
        <f t="shared" si="0"/>
        <v>-4.1000000000000085</v>
      </c>
      <c r="E62">
        <f t="shared" si="1"/>
        <v>-0.74000000000000021</v>
      </c>
      <c r="F62">
        <f t="shared" si="2"/>
        <v>-4.1738776341240034E-2</v>
      </c>
      <c r="G62">
        <f t="shared" si="3"/>
        <v>-0.24025974025974031</v>
      </c>
      <c r="H62">
        <f t="shared" si="4"/>
        <v>-4.8400000000000087</v>
      </c>
      <c r="I62">
        <v>-0.92000000000000437</v>
      </c>
      <c r="J62">
        <f t="shared" si="5"/>
        <v>0.15578384682455856</v>
      </c>
      <c r="K62">
        <f t="shared" si="6"/>
        <v>96.47</v>
      </c>
      <c r="L62">
        <f t="shared" si="7"/>
        <v>-5.0171037628278313E-2</v>
      </c>
      <c r="M62">
        <v>-8.6568730325289056E-3</v>
      </c>
      <c r="N62">
        <f t="shared" si="8"/>
        <v>17.064594002466116</v>
      </c>
    </row>
    <row r="63" spans="1:25" x14ac:dyDescent="0.35">
      <c r="A63" s="1">
        <v>43455</v>
      </c>
      <c r="B63">
        <v>98.23</v>
      </c>
      <c r="C63">
        <v>3.08</v>
      </c>
      <c r="D63">
        <f t="shared" si="0"/>
        <v>-3.2800000000000011</v>
      </c>
      <c r="E63">
        <f t="shared" si="1"/>
        <v>-0.71999999999999975</v>
      </c>
      <c r="F63">
        <f t="shared" si="2"/>
        <v>-3.2312087479066109E-2</v>
      </c>
      <c r="G63">
        <f t="shared" si="3"/>
        <v>-0.18947368421052627</v>
      </c>
      <c r="H63">
        <f t="shared" si="4"/>
        <v>-4.0000000000000009</v>
      </c>
      <c r="I63">
        <v>-0.91000000000000236</v>
      </c>
      <c r="J63">
        <f t="shared" si="5"/>
        <v>0.15608238223098092</v>
      </c>
      <c r="K63">
        <f t="shared" si="6"/>
        <v>101.31</v>
      </c>
      <c r="L63">
        <f t="shared" si="7"/>
        <v>-3.9482775639127436E-2</v>
      </c>
      <c r="M63">
        <v>-8.3499383243192359E-3</v>
      </c>
      <c r="N63">
        <f t="shared" si="8"/>
        <v>17.186441445277993</v>
      </c>
    </row>
    <row r="64" spans="1:25" x14ac:dyDescent="0.35">
      <c r="A64" s="1">
        <v>43454</v>
      </c>
      <c r="B64">
        <v>101.51</v>
      </c>
      <c r="C64">
        <v>3.8</v>
      </c>
      <c r="D64">
        <f t="shared" si="0"/>
        <v>-2.1799999999999926</v>
      </c>
      <c r="E64">
        <f t="shared" si="1"/>
        <v>-0.60000000000000053</v>
      </c>
      <c r="F64">
        <f t="shared" si="2"/>
        <v>-2.1024206770180274E-2</v>
      </c>
      <c r="G64">
        <f t="shared" si="3"/>
        <v>-0.13636363636363646</v>
      </c>
      <c r="H64">
        <f t="shared" si="4"/>
        <v>-2.7799999999999931</v>
      </c>
      <c r="I64">
        <v>-0.88000000000000433</v>
      </c>
      <c r="J64">
        <f t="shared" si="5"/>
        <v>0.15696390295078125</v>
      </c>
      <c r="K64">
        <f t="shared" si="6"/>
        <v>105.31</v>
      </c>
      <c r="L64">
        <f t="shared" si="7"/>
        <v>-2.6398252777513939E-2</v>
      </c>
      <c r="M64">
        <v>-8.0418926500841793E-3</v>
      </c>
      <c r="N64">
        <f t="shared" si="8"/>
        <v>17.30579709975493</v>
      </c>
    </row>
    <row r="65" spans="1:14" x14ac:dyDescent="0.35">
      <c r="A65" s="1">
        <v>43453</v>
      </c>
      <c r="B65">
        <v>103.69</v>
      </c>
      <c r="C65">
        <v>4.4000000000000004</v>
      </c>
      <c r="D65">
        <f t="shared" si="0"/>
        <v>-0.28000000000000114</v>
      </c>
      <c r="E65">
        <f t="shared" si="1"/>
        <v>-0.1899999999999995</v>
      </c>
      <c r="F65">
        <f t="shared" si="2"/>
        <v>-2.6930845436183622E-3</v>
      </c>
      <c r="G65">
        <f t="shared" si="3"/>
        <v>-4.1394335511982461E-2</v>
      </c>
      <c r="H65">
        <f t="shared" si="4"/>
        <v>-0.47000000000000064</v>
      </c>
      <c r="I65">
        <v>-0.8600000000000021</v>
      </c>
      <c r="J65">
        <f t="shared" si="5"/>
        <v>0.15753969212910859</v>
      </c>
      <c r="K65">
        <f t="shared" si="6"/>
        <v>108.09</v>
      </c>
      <c r="L65">
        <f t="shared" si="7"/>
        <v>-4.3482283282449867E-3</v>
      </c>
      <c r="M65">
        <v>-7.892454466608868E-3</v>
      </c>
      <c r="N65">
        <f t="shared" si="8"/>
        <v>17.362618296031005</v>
      </c>
    </row>
    <row r="66" spans="1:14" x14ac:dyDescent="0.35">
      <c r="A66" s="1">
        <v>43452</v>
      </c>
      <c r="B66">
        <v>103.97</v>
      </c>
      <c r="C66">
        <v>4.59</v>
      </c>
      <c r="D66">
        <f t="shared" si="0"/>
        <v>1.0799999999999983</v>
      </c>
      <c r="E66">
        <f t="shared" si="1"/>
        <v>0.49000000000000021</v>
      </c>
      <c r="F66">
        <f t="shared" si="2"/>
        <v>1.0496646904461058E-2</v>
      </c>
      <c r="G66">
        <f t="shared" si="3"/>
        <v>0.11951219512195128</v>
      </c>
      <c r="H66">
        <f t="shared" si="4"/>
        <v>1.5699999999999985</v>
      </c>
      <c r="I66">
        <v>-0.79000000000000448</v>
      </c>
      <c r="J66">
        <f t="shared" si="5"/>
        <v>0.15947814978227826</v>
      </c>
      <c r="K66">
        <f t="shared" si="6"/>
        <v>108.56</v>
      </c>
      <c r="L66">
        <f t="shared" si="7"/>
        <v>1.4462048636698586E-2</v>
      </c>
      <c r="M66">
        <v>-6.9374714742126056E-3</v>
      </c>
      <c r="N66">
        <f t="shared" si="8"/>
        <v>17.708462581361029</v>
      </c>
    </row>
    <row r="67" spans="1:14" x14ac:dyDescent="0.35">
      <c r="A67" s="1">
        <v>43451</v>
      </c>
      <c r="B67">
        <v>102.89</v>
      </c>
      <c r="C67">
        <v>4.0999999999999996</v>
      </c>
      <c r="D67">
        <f t="shared" ref="D67:D130" si="9">B67-B68</f>
        <v>-3.1400000000000006</v>
      </c>
      <c r="E67">
        <f t="shared" ref="E67:E130" si="10">C67-C68</f>
        <v>-1</v>
      </c>
      <c r="F67">
        <f t="shared" ref="F67:F130" si="11">(B67-B68)/B68</f>
        <v>-2.9614260115061779E-2</v>
      </c>
      <c r="G67">
        <f t="shared" ref="G67:G130" si="12">(C67-C68)/C68</f>
        <v>-0.19607843137254904</v>
      </c>
      <c r="H67">
        <f t="shared" ref="H67:H130" si="13">D67+E67</f>
        <v>-4.1400000000000006</v>
      </c>
      <c r="I67">
        <v>-0.75999999999999268</v>
      </c>
      <c r="J67">
        <f t="shared" ref="J67:J130" si="14">_xlfn.NORM.DIST(I67,$S$45,$T$45,FALSE)</f>
        <v>0.16027146891441554</v>
      </c>
      <c r="K67">
        <f t="shared" ref="K67:K130" si="15">B67+C67</f>
        <v>106.99</v>
      </c>
      <c r="L67">
        <f t="shared" ref="L67:L130" si="16">H67/K67</f>
        <v>-3.8695205159360695E-2</v>
      </c>
      <c r="M67">
        <v>-6.6243194192378415E-3</v>
      </c>
      <c r="N67">
        <f t="shared" ref="N67:N130" si="17">_xlfn.NORM.DIST(M67,$S$54,$T$54,FALSE)</f>
        <v>17.815145279907252</v>
      </c>
    </row>
    <row r="68" spans="1:14" x14ac:dyDescent="0.35">
      <c r="A68" s="1">
        <v>43448</v>
      </c>
      <c r="B68">
        <v>106.03</v>
      </c>
      <c r="C68">
        <v>5.0999999999999996</v>
      </c>
      <c r="D68">
        <f t="shared" si="9"/>
        <v>-3.4200000000000017</v>
      </c>
      <c r="E68">
        <f t="shared" si="10"/>
        <v>-1.25</v>
      </c>
      <c r="F68">
        <f t="shared" si="11"/>
        <v>-3.1247144814984026E-2</v>
      </c>
      <c r="G68">
        <f t="shared" si="12"/>
        <v>-0.19685039370078741</v>
      </c>
      <c r="H68">
        <f t="shared" si="13"/>
        <v>-4.6700000000000017</v>
      </c>
      <c r="I68">
        <v>-0.75999999999999091</v>
      </c>
      <c r="J68">
        <f t="shared" si="14"/>
        <v>0.16027146891441557</v>
      </c>
      <c r="K68">
        <f t="shared" si="15"/>
        <v>111.13</v>
      </c>
      <c r="L68">
        <f t="shared" si="16"/>
        <v>-4.2022856114460556E-2</v>
      </c>
      <c r="M68">
        <v>-6.6241824584940849E-3</v>
      </c>
      <c r="N68">
        <f t="shared" si="17"/>
        <v>17.815191191468511</v>
      </c>
    </row>
    <row r="69" spans="1:14" x14ac:dyDescent="0.35">
      <c r="A69" s="1">
        <v>43447</v>
      </c>
      <c r="B69">
        <v>109.45</v>
      </c>
      <c r="C69">
        <v>6.35</v>
      </c>
      <c r="D69">
        <f t="shared" si="9"/>
        <v>0.37000000000000455</v>
      </c>
      <c r="E69">
        <f t="shared" si="10"/>
        <v>6.9999999999999396E-2</v>
      </c>
      <c r="F69">
        <f t="shared" si="11"/>
        <v>3.3920058672534336E-3</v>
      </c>
      <c r="G69">
        <f t="shared" si="12"/>
        <v>1.1146496815286528E-2</v>
      </c>
      <c r="H69">
        <f t="shared" si="13"/>
        <v>0.44000000000000394</v>
      </c>
      <c r="I69">
        <v>-0.7300000000000102</v>
      </c>
      <c r="J69">
        <f t="shared" si="14"/>
        <v>0.16104176709614834</v>
      </c>
      <c r="K69">
        <f t="shared" si="15"/>
        <v>115.8</v>
      </c>
      <c r="L69">
        <f t="shared" si="16"/>
        <v>3.7996545768566835E-3</v>
      </c>
      <c r="M69">
        <v>-6.3816767199930185E-3</v>
      </c>
      <c r="N69">
        <f t="shared" si="17"/>
        <v>17.895446207907284</v>
      </c>
    </row>
    <row r="70" spans="1:14" x14ac:dyDescent="0.35">
      <c r="A70" s="1">
        <v>43446</v>
      </c>
      <c r="B70">
        <v>109.08</v>
      </c>
      <c r="C70">
        <v>6.28</v>
      </c>
      <c r="D70">
        <f t="shared" si="9"/>
        <v>0.48999999999999488</v>
      </c>
      <c r="E70">
        <f t="shared" si="10"/>
        <v>3.0000000000000249E-2</v>
      </c>
      <c r="F70">
        <f t="shared" si="11"/>
        <v>4.5123860392300846E-3</v>
      </c>
      <c r="G70">
        <f t="shared" si="12"/>
        <v>4.8000000000000395E-3</v>
      </c>
      <c r="H70">
        <f t="shared" si="13"/>
        <v>0.51999999999999513</v>
      </c>
      <c r="I70">
        <v>-0.73000000000000131</v>
      </c>
      <c r="J70">
        <f t="shared" si="14"/>
        <v>0.16104176709614856</v>
      </c>
      <c r="K70">
        <f t="shared" si="15"/>
        <v>115.36</v>
      </c>
      <c r="L70">
        <f t="shared" si="16"/>
        <v>4.5076282940360191E-3</v>
      </c>
      <c r="M70">
        <v>-6.1792946097537658E-3</v>
      </c>
      <c r="N70">
        <f t="shared" si="17"/>
        <v>17.960821327172415</v>
      </c>
    </row>
    <row r="71" spans="1:14" x14ac:dyDescent="0.35">
      <c r="A71" s="1">
        <v>43445</v>
      </c>
      <c r="B71">
        <v>108.59</v>
      </c>
      <c r="C71">
        <v>6.25</v>
      </c>
      <c r="D71">
        <f t="shared" si="9"/>
        <v>1</v>
      </c>
      <c r="E71">
        <f t="shared" si="10"/>
        <v>0.51999999999999957</v>
      </c>
      <c r="F71">
        <f t="shared" si="11"/>
        <v>9.2945441026117664E-3</v>
      </c>
      <c r="G71">
        <f t="shared" si="12"/>
        <v>9.0750436300174445E-2</v>
      </c>
      <c r="H71">
        <f t="shared" si="13"/>
        <v>1.5199999999999996</v>
      </c>
      <c r="I71">
        <v>-0.72999999999999865</v>
      </c>
      <c r="J71">
        <f t="shared" si="14"/>
        <v>0.16104176709614862</v>
      </c>
      <c r="K71">
        <f t="shared" si="15"/>
        <v>114.84</v>
      </c>
      <c r="L71">
        <f t="shared" si="16"/>
        <v>1.3235806339254612E-2</v>
      </c>
      <c r="M71">
        <v>-6.154777519927321E-3</v>
      </c>
      <c r="N71">
        <f t="shared" si="17"/>
        <v>17.968641159645102</v>
      </c>
    </row>
    <row r="72" spans="1:14" x14ac:dyDescent="0.35">
      <c r="A72" s="1">
        <v>43444</v>
      </c>
      <c r="B72">
        <v>107.59</v>
      </c>
      <c r="C72">
        <v>5.73</v>
      </c>
      <c r="D72">
        <f t="shared" si="9"/>
        <v>2.7700000000000102</v>
      </c>
      <c r="E72">
        <f t="shared" si="10"/>
        <v>0.98000000000000043</v>
      </c>
      <c r="F72">
        <f t="shared" si="11"/>
        <v>2.6426254531578042E-2</v>
      </c>
      <c r="G72">
        <f t="shared" si="12"/>
        <v>0.20631578947368431</v>
      </c>
      <c r="H72">
        <f t="shared" si="13"/>
        <v>3.7500000000000107</v>
      </c>
      <c r="I72">
        <v>-0.69000000000001016</v>
      </c>
      <c r="J72">
        <f t="shared" si="14"/>
        <v>0.16203238428522404</v>
      </c>
      <c r="K72">
        <f t="shared" si="15"/>
        <v>113.32000000000001</v>
      </c>
      <c r="L72">
        <f t="shared" si="16"/>
        <v>3.3092128485704295E-2</v>
      </c>
      <c r="M72">
        <v>-6.1181774271453285E-3</v>
      </c>
      <c r="N72">
        <f t="shared" si="17"/>
        <v>17.980274547442075</v>
      </c>
    </row>
    <row r="73" spans="1:14" x14ac:dyDescent="0.35">
      <c r="A73" s="1">
        <v>43441</v>
      </c>
      <c r="B73">
        <v>104.82</v>
      </c>
      <c r="C73">
        <v>4.75</v>
      </c>
      <c r="D73">
        <f t="shared" si="9"/>
        <v>-4.3700000000000045</v>
      </c>
      <c r="E73">
        <f t="shared" si="10"/>
        <v>-1.1500000000000004</v>
      </c>
      <c r="F73">
        <f t="shared" si="11"/>
        <v>-4.0021980034801764E-2</v>
      </c>
      <c r="G73">
        <f t="shared" si="12"/>
        <v>-0.19491525423728817</v>
      </c>
      <c r="H73">
        <f t="shared" si="13"/>
        <v>-5.5200000000000049</v>
      </c>
      <c r="I73">
        <v>-0.66000000000000281</v>
      </c>
      <c r="J73">
        <f t="shared" si="14"/>
        <v>0.16274754851581583</v>
      </c>
      <c r="K73">
        <f t="shared" si="15"/>
        <v>109.57</v>
      </c>
      <c r="L73">
        <f t="shared" si="16"/>
        <v>-5.0378753308387383E-2</v>
      </c>
      <c r="M73">
        <v>-5.9552945015499976E-3</v>
      </c>
      <c r="N73">
        <f t="shared" si="17"/>
        <v>18.031458127254883</v>
      </c>
    </row>
    <row r="74" spans="1:14" x14ac:dyDescent="0.35">
      <c r="A74" s="1">
        <v>43440</v>
      </c>
      <c r="B74">
        <v>109.19</v>
      </c>
      <c r="C74">
        <v>5.9</v>
      </c>
      <c r="D74">
        <f t="shared" si="9"/>
        <v>0.67000000000000171</v>
      </c>
      <c r="E74">
        <f t="shared" si="10"/>
        <v>0.10000000000000053</v>
      </c>
      <c r="F74">
        <f t="shared" si="11"/>
        <v>6.1739771470696809E-3</v>
      </c>
      <c r="G74">
        <f t="shared" si="12"/>
        <v>1.7241379310344921E-2</v>
      </c>
      <c r="H74">
        <f t="shared" si="13"/>
        <v>0.77000000000000224</v>
      </c>
      <c r="I74">
        <v>-0.64999999999999858</v>
      </c>
      <c r="J74">
        <f t="shared" si="14"/>
        <v>0.16298057287275958</v>
      </c>
      <c r="K74">
        <f t="shared" si="15"/>
        <v>115.09</v>
      </c>
      <c r="L74">
        <f t="shared" si="16"/>
        <v>6.6904161960205247E-3</v>
      </c>
      <c r="M74">
        <v>-5.8178350023844385E-3</v>
      </c>
      <c r="N74">
        <f t="shared" si="17"/>
        <v>18.07389957410323</v>
      </c>
    </row>
    <row r="75" spans="1:14" x14ac:dyDescent="0.35">
      <c r="A75" s="1">
        <v>43438</v>
      </c>
      <c r="B75">
        <v>108.52</v>
      </c>
      <c r="C75">
        <v>5.8</v>
      </c>
      <c r="D75">
        <f t="shared" si="9"/>
        <v>-3.5700000000000074</v>
      </c>
      <c r="E75">
        <f t="shared" si="10"/>
        <v>-1.3399999999999999</v>
      </c>
      <c r="F75">
        <f t="shared" si="11"/>
        <v>-3.1849406726737507E-2</v>
      </c>
      <c r="G75">
        <f t="shared" si="12"/>
        <v>-0.1876750700280112</v>
      </c>
      <c r="H75">
        <f t="shared" si="13"/>
        <v>-4.9100000000000072</v>
      </c>
      <c r="I75">
        <v>-0.61000000000000831</v>
      </c>
      <c r="J75">
        <f t="shared" si="14"/>
        <v>0.16388551850477009</v>
      </c>
      <c r="K75">
        <f t="shared" si="15"/>
        <v>114.32</v>
      </c>
      <c r="L75">
        <f t="shared" si="16"/>
        <v>-4.2949615115465425E-2</v>
      </c>
      <c r="M75">
        <v>-5.800158186132374E-3</v>
      </c>
      <c r="N75">
        <f t="shared" si="17"/>
        <v>18.079307066492618</v>
      </c>
    </row>
    <row r="76" spans="1:14" x14ac:dyDescent="0.35">
      <c r="A76" s="1">
        <v>43437</v>
      </c>
      <c r="B76">
        <v>112.09</v>
      </c>
      <c r="C76">
        <v>7.14</v>
      </c>
      <c r="D76">
        <f t="shared" si="9"/>
        <v>1.2000000000000028</v>
      </c>
      <c r="E76">
        <f t="shared" si="10"/>
        <v>0.23999999999999932</v>
      </c>
      <c r="F76">
        <f t="shared" si="11"/>
        <v>1.0821534854360203E-2</v>
      </c>
      <c r="G76">
        <f t="shared" si="12"/>
        <v>3.4782608695652077E-2</v>
      </c>
      <c r="H76">
        <f t="shared" si="13"/>
        <v>1.4400000000000022</v>
      </c>
      <c r="I76">
        <v>-0.60999999999999677</v>
      </c>
      <c r="J76">
        <f t="shared" si="14"/>
        <v>0.16388551850477034</v>
      </c>
      <c r="K76">
        <f t="shared" si="15"/>
        <v>119.23</v>
      </c>
      <c r="L76">
        <f t="shared" si="16"/>
        <v>1.207749727417598E-2</v>
      </c>
      <c r="M76">
        <v>-5.7366145660127212E-3</v>
      </c>
      <c r="N76">
        <f t="shared" si="17"/>
        <v>18.098650506522439</v>
      </c>
    </row>
    <row r="77" spans="1:14" x14ac:dyDescent="0.35">
      <c r="A77" s="1">
        <v>43434</v>
      </c>
      <c r="B77">
        <v>110.89</v>
      </c>
      <c r="C77">
        <v>6.9</v>
      </c>
      <c r="D77">
        <f t="shared" si="9"/>
        <v>0.70000000000000284</v>
      </c>
      <c r="E77">
        <f t="shared" si="10"/>
        <v>0.10000000000000053</v>
      </c>
      <c r="F77">
        <f t="shared" si="11"/>
        <v>6.3526635810872388E-3</v>
      </c>
      <c r="G77">
        <f t="shared" si="12"/>
        <v>1.4705882352941256E-2</v>
      </c>
      <c r="H77">
        <f t="shared" si="13"/>
        <v>0.80000000000000338</v>
      </c>
      <c r="I77">
        <v>-0.60999999999999321</v>
      </c>
      <c r="J77">
        <f t="shared" si="14"/>
        <v>0.16388551850477043</v>
      </c>
      <c r="K77">
        <f t="shared" si="15"/>
        <v>117.79</v>
      </c>
      <c r="L77">
        <f t="shared" si="16"/>
        <v>6.7917480261482583E-3</v>
      </c>
      <c r="M77">
        <v>-5.2160953800298232E-3</v>
      </c>
      <c r="N77">
        <f t="shared" si="17"/>
        <v>18.251439184642393</v>
      </c>
    </row>
    <row r="78" spans="1:14" x14ac:dyDescent="0.35">
      <c r="A78" s="1">
        <v>43433</v>
      </c>
      <c r="B78">
        <v>110.19</v>
      </c>
      <c r="C78">
        <v>6.8</v>
      </c>
      <c r="D78">
        <f t="shared" si="9"/>
        <v>-0.93000000000000682</v>
      </c>
      <c r="E78">
        <f t="shared" si="10"/>
        <v>-0.29999999999999982</v>
      </c>
      <c r="F78">
        <f t="shared" si="11"/>
        <v>-8.3693304535637763E-3</v>
      </c>
      <c r="G78">
        <f t="shared" si="12"/>
        <v>-4.2253521126760542E-2</v>
      </c>
      <c r="H78">
        <f t="shared" si="13"/>
        <v>-1.2300000000000066</v>
      </c>
      <c r="I78">
        <v>-0.56000000000000183</v>
      </c>
      <c r="J78">
        <f t="shared" si="14"/>
        <v>0.16495470477093679</v>
      </c>
      <c r="K78">
        <f t="shared" si="15"/>
        <v>116.99</v>
      </c>
      <c r="L78">
        <f t="shared" si="16"/>
        <v>-1.0513719121292476E-2</v>
      </c>
      <c r="M78">
        <v>-5.1390058972198248E-3</v>
      </c>
      <c r="N78">
        <f t="shared" si="17"/>
        <v>18.273199131976575</v>
      </c>
    </row>
    <row r="79" spans="1:14" x14ac:dyDescent="0.35">
      <c r="A79" s="1">
        <v>43432</v>
      </c>
      <c r="B79">
        <v>111.12</v>
      </c>
      <c r="C79">
        <v>7.1</v>
      </c>
      <c r="D79">
        <f t="shared" si="9"/>
        <v>3.980000000000004</v>
      </c>
      <c r="E79">
        <f t="shared" si="10"/>
        <v>1.6999999999999993</v>
      </c>
      <c r="F79">
        <f t="shared" si="11"/>
        <v>3.7147657270860591E-2</v>
      </c>
      <c r="G79">
        <f t="shared" si="12"/>
        <v>0.31481481481481466</v>
      </c>
      <c r="H79">
        <f t="shared" si="13"/>
        <v>5.6800000000000033</v>
      </c>
      <c r="I79">
        <v>-0.47000000000000064</v>
      </c>
      <c r="J79">
        <f t="shared" si="14"/>
        <v>0.1667013451904312</v>
      </c>
      <c r="K79">
        <f t="shared" si="15"/>
        <v>118.22</v>
      </c>
      <c r="L79">
        <f t="shared" si="16"/>
        <v>4.8046015902554584E-2</v>
      </c>
      <c r="M79">
        <v>-4.3482283282449867E-3</v>
      </c>
      <c r="N79">
        <f t="shared" si="17"/>
        <v>18.483177961185781</v>
      </c>
    </row>
    <row r="80" spans="1:14" x14ac:dyDescent="0.35">
      <c r="A80" s="1">
        <v>43431</v>
      </c>
      <c r="B80">
        <v>107.14</v>
      </c>
      <c r="C80">
        <v>5.4</v>
      </c>
      <c r="D80">
        <f t="shared" si="9"/>
        <v>0.67000000000000171</v>
      </c>
      <c r="E80">
        <f t="shared" si="10"/>
        <v>0.25</v>
      </c>
      <c r="F80">
        <f t="shared" si="11"/>
        <v>6.2928524466986163E-3</v>
      </c>
      <c r="G80">
        <f t="shared" si="12"/>
        <v>4.8543689320388349E-2</v>
      </c>
      <c r="H80">
        <f t="shared" si="13"/>
        <v>0.92000000000000171</v>
      </c>
      <c r="I80">
        <v>-0.46999999999998998</v>
      </c>
      <c r="J80">
        <f t="shared" si="14"/>
        <v>0.16670134519043139</v>
      </c>
      <c r="K80">
        <f t="shared" si="15"/>
        <v>112.54</v>
      </c>
      <c r="L80">
        <f t="shared" si="16"/>
        <v>8.1748711569219982E-3</v>
      </c>
      <c r="M80">
        <v>-4.3365934674293224E-3</v>
      </c>
      <c r="N80">
        <f t="shared" si="17"/>
        <v>18.48608494387074</v>
      </c>
    </row>
    <row r="81" spans="1:14" x14ac:dyDescent="0.35">
      <c r="A81" s="1">
        <v>43430</v>
      </c>
      <c r="B81">
        <v>106.47</v>
      </c>
      <c r="C81">
        <v>5.15</v>
      </c>
      <c r="D81">
        <f t="shared" si="9"/>
        <v>3.4000000000000057</v>
      </c>
      <c r="E81">
        <f t="shared" si="10"/>
        <v>1</v>
      </c>
      <c r="F81">
        <f t="shared" si="11"/>
        <v>3.29872901911323E-2</v>
      </c>
      <c r="G81">
        <f t="shared" si="12"/>
        <v>0.24096385542168672</v>
      </c>
      <c r="H81">
        <f t="shared" si="13"/>
        <v>4.4000000000000057</v>
      </c>
      <c r="I81">
        <v>-0.43999999999999817</v>
      </c>
      <c r="J81">
        <f t="shared" si="14"/>
        <v>0.16723164659242842</v>
      </c>
      <c r="K81">
        <f t="shared" si="15"/>
        <v>111.62</v>
      </c>
      <c r="L81">
        <f t="shared" si="16"/>
        <v>3.9419458878337262E-2</v>
      </c>
      <c r="M81">
        <v>-4.325599685410875E-3</v>
      </c>
      <c r="N81">
        <f t="shared" si="17"/>
        <v>18.48882683108932</v>
      </c>
    </row>
    <row r="82" spans="1:14" x14ac:dyDescent="0.35">
      <c r="A82" s="1">
        <v>43427</v>
      </c>
      <c r="B82">
        <v>103.07</v>
      </c>
      <c r="C82">
        <v>4.1500000000000004</v>
      </c>
      <c r="D82">
        <f t="shared" si="9"/>
        <v>-4.0000000000006253E-2</v>
      </c>
      <c r="E82">
        <f t="shared" si="10"/>
        <v>-4.9999999999999822E-2</v>
      </c>
      <c r="F82">
        <f t="shared" si="11"/>
        <v>-3.8793521481918583E-4</v>
      </c>
      <c r="G82">
        <f t="shared" si="12"/>
        <v>-1.1904761904761862E-2</v>
      </c>
      <c r="H82">
        <f t="shared" si="13"/>
        <v>-9.0000000000006075E-2</v>
      </c>
      <c r="I82">
        <v>-0.43999999999999417</v>
      </c>
      <c r="J82">
        <f t="shared" si="14"/>
        <v>0.16723164659242851</v>
      </c>
      <c r="K82">
        <f t="shared" si="15"/>
        <v>107.22</v>
      </c>
      <c r="L82">
        <f t="shared" si="16"/>
        <v>-8.3939563514275398E-4</v>
      </c>
      <c r="M82">
        <v>-4.1383387525864039E-3</v>
      </c>
      <c r="N82">
        <f t="shared" si="17"/>
        <v>18.534793761242792</v>
      </c>
    </row>
    <row r="83" spans="1:14" x14ac:dyDescent="0.35">
      <c r="A83" s="1">
        <v>43425</v>
      </c>
      <c r="B83">
        <v>103.11</v>
      </c>
      <c r="C83">
        <v>4.2</v>
      </c>
      <c r="D83">
        <f t="shared" si="9"/>
        <v>1.4000000000000057</v>
      </c>
      <c r="E83">
        <f t="shared" si="10"/>
        <v>0.32000000000000028</v>
      </c>
      <c r="F83">
        <f t="shared" si="11"/>
        <v>1.3764624913971152E-2</v>
      </c>
      <c r="G83">
        <f t="shared" si="12"/>
        <v>8.2474226804123793E-2</v>
      </c>
      <c r="H83">
        <f t="shared" si="13"/>
        <v>1.720000000000006</v>
      </c>
      <c r="I83">
        <v>-0.41999999999999993</v>
      </c>
      <c r="J83">
        <f t="shared" si="14"/>
        <v>0.16757052910898756</v>
      </c>
      <c r="K83">
        <f t="shared" si="15"/>
        <v>107.31</v>
      </c>
      <c r="L83">
        <f t="shared" si="16"/>
        <v>1.6028329139875182E-2</v>
      </c>
      <c r="M83">
        <v>-3.9545229856647914E-3</v>
      </c>
      <c r="N83">
        <f t="shared" si="17"/>
        <v>18.578554483660934</v>
      </c>
    </row>
    <row r="84" spans="1:14" x14ac:dyDescent="0.35">
      <c r="A84" s="1">
        <v>43424</v>
      </c>
      <c r="B84">
        <v>101.71</v>
      </c>
      <c r="C84">
        <v>3.88</v>
      </c>
      <c r="D84">
        <f t="shared" si="9"/>
        <v>-2.9100000000000108</v>
      </c>
      <c r="E84">
        <f t="shared" si="10"/>
        <v>-0.91999999999999993</v>
      </c>
      <c r="F84">
        <f t="shared" si="11"/>
        <v>-2.7814949340470376E-2</v>
      </c>
      <c r="G84">
        <f t="shared" si="12"/>
        <v>-0.19166666666666665</v>
      </c>
      <c r="H84">
        <f t="shared" si="13"/>
        <v>-3.8300000000000107</v>
      </c>
      <c r="I84">
        <v>-0.41999999999999549</v>
      </c>
      <c r="J84">
        <f t="shared" si="14"/>
        <v>0.16757052910898762</v>
      </c>
      <c r="K84">
        <f t="shared" si="15"/>
        <v>105.58999999999999</v>
      </c>
      <c r="L84">
        <f t="shared" si="16"/>
        <v>-3.6272374277867329E-2</v>
      </c>
      <c r="M84">
        <v>-3.7908158869647468E-3</v>
      </c>
      <c r="N84">
        <f t="shared" si="17"/>
        <v>18.616384971310961</v>
      </c>
    </row>
    <row r="85" spans="1:14" x14ac:dyDescent="0.35">
      <c r="A85" s="1">
        <v>43423</v>
      </c>
      <c r="B85">
        <v>104.62</v>
      </c>
      <c r="C85">
        <v>4.8</v>
      </c>
      <c r="D85">
        <f t="shared" si="9"/>
        <v>-3.6700000000000017</v>
      </c>
      <c r="E85">
        <f t="shared" si="10"/>
        <v>-1.2999999999999998</v>
      </c>
      <c r="F85">
        <f t="shared" si="11"/>
        <v>-3.3890479268630543E-2</v>
      </c>
      <c r="G85">
        <f t="shared" si="12"/>
        <v>-0.21311475409836064</v>
      </c>
      <c r="H85">
        <f t="shared" si="13"/>
        <v>-4.9700000000000015</v>
      </c>
      <c r="I85">
        <v>-0.41999999999999416</v>
      </c>
      <c r="J85">
        <f t="shared" si="14"/>
        <v>0.16757052910898765</v>
      </c>
      <c r="K85">
        <f t="shared" si="15"/>
        <v>109.42</v>
      </c>
      <c r="L85">
        <f t="shared" si="16"/>
        <v>-4.5421312374337428E-2</v>
      </c>
      <c r="M85">
        <v>-3.6141468032010625E-3</v>
      </c>
      <c r="N85">
        <f t="shared" si="17"/>
        <v>18.655994393685447</v>
      </c>
    </row>
    <row r="86" spans="1:14" x14ac:dyDescent="0.35">
      <c r="A86" s="1">
        <v>43420</v>
      </c>
      <c r="B86">
        <v>108.29</v>
      </c>
      <c r="C86">
        <v>6.1</v>
      </c>
      <c r="D86">
        <f t="shared" si="9"/>
        <v>1.0100000000000051</v>
      </c>
      <c r="E86">
        <f t="shared" si="10"/>
        <v>0.44999999999999929</v>
      </c>
      <c r="F86">
        <f t="shared" si="11"/>
        <v>9.4146159582401672E-3</v>
      </c>
      <c r="G86">
        <f t="shared" si="12"/>
        <v>7.9646017699114918E-2</v>
      </c>
      <c r="H86">
        <f t="shared" si="13"/>
        <v>1.4600000000000044</v>
      </c>
      <c r="I86">
        <v>-0.39999999999999369</v>
      </c>
      <c r="J86">
        <f t="shared" si="14"/>
        <v>0.1678976032213135</v>
      </c>
      <c r="K86">
        <f t="shared" si="15"/>
        <v>114.39</v>
      </c>
      <c r="L86">
        <f t="shared" si="16"/>
        <v>1.2763353439986051E-2</v>
      </c>
      <c r="M86">
        <v>-3.4060497932041191E-3</v>
      </c>
      <c r="N86">
        <f t="shared" si="17"/>
        <v>18.701019172301855</v>
      </c>
    </row>
    <row r="87" spans="1:14" x14ac:dyDescent="0.35">
      <c r="A87" s="1">
        <v>43419</v>
      </c>
      <c r="B87">
        <v>107.28</v>
      </c>
      <c r="C87">
        <v>5.65</v>
      </c>
      <c r="D87">
        <f t="shared" si="9"/>
        <v>2.3100000000000023</v>
      </c>
      <c r="E87">
        <f t="shared" si="10"/>
        <v>0.70000000000000018</v>
      </c>
      <c r="F87">
        <f t="shared" si="11"/>
        <v>2.2006287510717371E-2</v>
      </c>
      <c r="G87">
        <f t="shared" si="12"/>
        <v>0.14141414141414144</v>
      </c>
      <c r="H87">
        <f t="shared" si="13"/>
        <v>3.0100000000000025</v>
      </c>
      <c r="I87">
        <v>-0.37000000000000632</v>
      </c>
      <c r="J87">
        <f t="shared" si="14"/>
        <v>0.16836591731242451</v>
      </c>
      <c r="K87">
        <f t="shared" si="15"/>
        <v>112.93</v>
      </c>
      <c r="L87">
        <f t="shared" si="16"/>
        <v>2.6653679270344482E-2</v>
      </c>
      <c r="M87">
        <v>-3.1366564937267407E-3</v>
      </c>
      <c r="N87">
        <f t="shared" si="17"/>
        <v>18.756665671843255</v>
      </c>
    </row>
    <row r="88" spans="1:14" x14ac:dyDescent="0.35">
      <c r="A88" s="1">
        <v>43418</v>
      </c>
      <c r="B88">
        <v>104.97</v>
      </c>
      <c r="C88">
        <v>4.95</v>
      </c>
      <c r="D88">
        <f t="shared" si="9"/>
        <v>-1.9699999999999989</v>
      </c>
      <c r="E88">
        <f t="shared" si="10"/>
        <v>-0.54999999999999982</v>
      </c>
      <c r="F88">
        <f t="shared" si="11"/>
        <v>-1.8421544791471844E-2</v>
      </c>
      <c r="G88">
        <f t="shared" si="12"/>
        <v>-9.9999999999999964E-2</v>
      </c>
      <c r="H88">
        <f t="shared" si="13"/>
        <v>-2.5199999999999987</v>
      </c>
      <c r="I88">
        <v>-0.28999999999999204</v>
      </c>
      <c r="J88">
        <f t="shared" si="14"/>
        <v>0.16948235561667174</v>
      </c>
      <c r="K88">
        <f t="shared" si="15"/>
        <v>109.92</v>
      </c>
      <c r="L88">
        <f t="shared" si="16"/>
        <v>-2.2925764192139726E-2</v>
      </c>
      <c r="M88">
        <v>-2.3535140399285185E-3</v>
      </c>
      <c r="N88">
        <f t="shared" si="17"/>
        <v>18.901274128272199</v>
      </c>
    </row>
    <row r="89" spans="1:14" x14ac:dyDescent="0.35">
      <c r="A89" s="1">
        <v>43417</v>
      </c>
      <c r="B89">
        <v>106.94</v>
      </c>
      <c r="C89">
        <v>5.5</v>
      </c>
      <c r="D89">
        <f t="shared" si="9"/>
        <v>6.9999999999993179E-2</v>
      </c>
      <c r="E89">
        <f t="shared" si="10"/>
        <v>4.9999999999999822E-2</v>
      </c>
      <c r="F89">
        <f t="shared" si="11"/>
        <v>6.5500140357437238E-4</v>
      </c>
      <c r="G89">
        <f t="shared" si="12"/>
        <v>9.1743119266054721E-3</v>
      </c>
      <c r="H89">
        <f t="shared" si="13"/>
        <v>0.119999999999993</v>
      </c>
      <c r="I89">
        <v>-0.25999999999999757</v>
      </c>
      <c r="J89">
        <f t="shared" si="14"/>
        <v>0.16985077791876332</v>
      </c>
      <c r="K89">
        <f t="shared" si="15"/>
        <v>112.44</v>
      </c>
      <c r="L89">
        <f t="shared" si="16"/>
        <v>1.0672358591248044E-3</v>
      </c>
      <c r="M89">
        <v>-2.3499638467100285E-3</v>
      </c>
      <c r="N89">
        <f t="shared" si="17"/>
        <v>18.90187090371704</v>
      </c>
    </row>
    <row r="90" spans="1:14" x14ac:dyDescent="0.35">
      <c r="A90" s="1">
        <v>43416</v>
      </c>
      <c r="B90">
        <v>106.87</v>
      </c>
      <c r="C90">
        <v>5.45</v>
      </c>
      <c r="D90">
        <f t="shared" si="9"/>
        <v>-2.6999999999999886</v>
      </c>
      <c r="E90">
        <f t="shared" si="10"/>
        <v>-0.89999999999999947</v>
      </c>
      <c r="F90">
        <f t="shared" si="11"/>
        <v>-2.4641781509537181E-2</v>
      </c>
      <c r="G90">
        <f t="shared" si="12"/>
        <v>-0.14173228346456684</v>
      </c>
      <c r="H90">
        <f t="shared" si="13"/>
        <v>-3.5999999999999881</v>
      </c>
      <c r="I90">
        <v>-0.2300000000000022</v>
      </c>
      <c r="J90">
        <f t="shared" si="14"/>
        <v>0.17019150163747768</v>
      </c>
      <c r="K90">
        <f t="shared" si="15"/>
        <v>112.32000000000001</v>
      </c>
      <c r="L90">
        <f t="shared" si="16"/>
        <v>-3.2051282051281944E-2</v>
      </c>
      <c r="M90">
        <v>-2.0262531935512484E-3</v>
      </c>
      <c r="N90">
        <f t="shared" si="17"/>
        <v>18.95403290512801</v>
      </c>
    </row>
    <row r="91" spans="1:14" x14ac:dyDescent="0.35">
      <c r="A91" s="1">
        <v>43413</v>
      </c>
      <c r="B91">
        <v>109.57</v>
      </c>
      <c r="C91">
        <v>6.35</v>
      </c>
      <c r="D91">
        <f t="shared" si="9"/>
        <v>-2.1800000000000068</v>
      </c>
      <c r="E91">
        <f t="shared" si="10"/>
        <v>-0.60000000000000053</v>
      </c>
      <c r="F91">
        <f t="shared" si="11"/>
        <v>-1.9507829977628698E-2</v>
      </c>
      <c r="G91">
        <f t="shared" si="12"/>
        <v>-8.6330935251798635E-2</v>
      </c>
      <c r="H91">
        <f t="shared" si="13"/>
        <v>-2.7800000000000074</v>
      </c>
      <c r="I91">
        <v>-0.14999999999999947</v>
      </c>
      <c r="J91">
        <f t="shared" si="14"/>
        <v>0.17096343524325439</v>
      </c>
      <c r="K91">
        <f t="shared" si="15"/>
        <v>115.91999999999999</v>
      </c>
      <c r="L91">
        <f t="shared" si="16"/>
        <v>-2.398205659075231E-2</v>
      </c>
      <c r="M91">
        <v>-1.4910536779322811E-3</v>
      </c>
      <c r="N91">
        <f t="shared" si="17"/>
        <v>19.030428051847764</v>
      </c>
    </row>
    <row r="92" spans="1:14" x14ac:dyDescent="0.35">
      <c r="A92" s="1">
        <v>43412</v>
      </c>
      <c r="B92">
        <v>111.75</v>
      </c>
      <c r="C92">
        <v>6.95</v>
      </c>
      <c r="D92">
        <f t="shared" si="9"/>
        <v>-0.20999999999999375</v>
      </c>
      <c r="E92">
        <f t="shared" si="10"/>
        <v>-0.39999999999999947</v>
      </c>
      <c r="F92">
        <f t="shared" si="11"/>
        <v>-1.8756698821006945E-3</v>
      </c>
      <c r="G92">
        <f t="shared" si="12"/>
        <v>-5.4421768707482922E-2</v>
      </c>
      <c r="H92">
        <f t="shared" si="13"/>
        <v>-0.60999999999999321</v>
      </c>
      <c r="I92">
        <v>-0.14999999999998748</v>
      </c>
      <c r="J92">
        <f t="shared" si="14"/>
        <v>0.17096343524325447</v>
      </c>
      <c r="K92">
        <f t="shared" si="15"/>
        <v>118.7</v>
      </c>
      <c r="L92">
        <f t="shared" si="16"/>
        <v>-5.1390058972198248E-3</v>
      </c>
      <c r="M92">
        <v>-1.4655593551538785E-3</v>
      </c>
      <c r="N92">
        <f t="shared" si="17"/>
        <v>19.033758861247588</v>
      </c>
    </row>
    <row r="93" spans="1:14" x14ac:dyDescent="0.35">
      <c r="A93" s="1">
        <v>43411</v>
      </c>
      <c r="B93">
        <v>111.96</v>
      </c>
      <c r="C93">
        <v>7.35</v>
      </c>
      <c r="D93">
        <f t="shared" si="9"/>
        <v>4.2399999999999949</v>
      </c>
      <c r="E93">
        <f t="shared" si="10"/>
        <v>1.6499999999999995</v>
      </c>
      <c r="F93">
        <f t="shared" si="11"/>
        <v>3.936130709246189E-2</v>
      </c>
      <c r="G93">
        <f t="shared" si="12"/>
        <v>0.28947368421052622</v>
      </c>
      <c r="H93">
        <f t="shared" si="13"/>
        <v>5.8899999999999944</v>
      </c>
      <c r="I93">
        <v>-0.14000000000000057</v>
      </c>
      <c r="J93">
        <f t="shared" si="14"/>
        <v>0.17104585213517845</v>
      </c>
      <c r="K93">
        <f t="shared" si="15"/>
        <v>119.30999999999999</v>
      </c>
      <c r="L93">
        <f t="shared" si="16"/>
        <v>4.9367194702874824E-2</v>
      </c>
      <c r="M93">
        <v>-1.3065326633166577E-3</v>
      </c>
      <c r="N93">
        <f t="shared" si="17"/>
        <v>19.053899418610644</v>
      </c>
    </row>
    <row r="94" spans="1:14" x14ac:dyDescent="0.35">
      <c r="A94" s="1">
        <v>43410</v>
      </c>
      <c r="B94">
        <v>107.72</v>
      </c>
      <c r="C94">
        <v>5.7</v>
      </c>
      <c r="D94">
        <f t="shared" si="9"/>
        <v>0.20999999999999375</v>
      </c>
      <c r="E94">
        <f t="shared" si="10"/>
        <v>-0.12000000000000011</v>
      </c>
      <c r="F94">
        <f t="shared" si="11"/>
        <v>1.9533066691469979E-3</v>
      </c>
      <c r="G94">
        <f t="shared" si="12"/>
        <v>-2.0618556701030945E-2</v>
      </c>
      <c r="H94">
        <f t="shared" si="13"/>
        <v>8.9999999999993641E-2</v>
      </c>
      <c r="I94">
        <v>-0.13000000000000744</v>
      </c>
      <c r="J94">
        <f t="shared" si="14"/>
        <v>0.17112512501687324</v>
      </c>
      <c r="K94">
        <f t="shared" si="15"/>
        <v>113.42</v>
      </c>
      <c r="L94">
        <f t="shared" si="16"/>
        <v>7.9351084464815414E-4</v>
      </c>
      <c r="M94">
        <v>-1.2076252911239589E-3</v>
      </c>
      <c r="N94">
        <f t="shared" si="17"/>
        <v>19.065871824777847</v>
      </c>
    </row>
    <row r="95" spans="1:14" x14ac:dyDescent="0.35">
      <c r="A95" s="1">
        <v>43409</v>
      </c>
      <c r="B95">
        <v>107.51</v>
      </c>
      <c r="C95">
        <v>5.82</v>
      </c>
      <c r="D95">
        <f t="shared" si="9"/>
        <v>1.3500000000000085</v>
      </c>
      <c r="E95">
        <f t="shared" si="10"/>
        <v>0.47000000000000064</v>
      </c>
      <c r="F95">
        <f t="shared" si="11"/>
        <v>1.271665410700837E-2</v>
      </c>
      <c r="G95">
        <f t="shared" si="12"/>
        <v>8.785046728971975E-2</v>
      </c>
      <c r="H95">
        <f t="shared" si="13"/>
        <v>1.8200000000000092</v>
      </c>
      <c r="I95">
        <v>-0.12000000000000011</v>
      </c>
      <c r="J95">
        <f t="shared" si="14"/>
        <v>0.17120124948088256</v>
      </c>
      <c r="K95">
        <f t="shared" si="15"/>
        <v>113.33000000000001</v>
      </c>
      <c r="L95">
        <f t="shared" si="16"/>
        <v>1.6059295861643067E-2</v>
      </c>
      <c r="M95">
        <v>-1.0992030777686025E-3</v>
      </c>
      <c r="N95">
        <f t="shared" si="17"/>
        <v>19.078506573670399</v>
      </c>
    </row>
    <row r="96" spans="1:14" x14ac:dyDescent="0.35">
      <c r="A96" s="1">
        <v>43406</v>
      </c>
      <c r="B96">
        <v>106.16</v>
      </c>
      <c r="C96">
        <v>5.35</v>
      </c>
      <c r="D96">
        <f t="shared" si="9"/>
        <v>0.23999999999999488</v>
      </c>
      <c r="E96">
        <f t="shared" si="10"/>
        <v>0.25</v>
      </c>
      <c r="F96">
        <f t="shared" si="11"/>
        <v>2.265861027190284E-3</v>
      </c>
      <c r="G96">
        <f t="shared" si="12"/>
        <v>4.9019607843137261E-2</v>
      </c>
      <c r="H96">
        <f t="shared" si="13"/>
        <v>0.48999999999999488</v>
      </c>
      <c r="I96">
        <v>-0.11999999999999833</v>
      </c>
      <c r="J96">
        <f t="shared" si="14"/>
        <v>0.17120124948088256</v>
      </c>
      <c r="K96">
        <f t="shared" si="15"/>
        <v>111.50999999999999</v>
      </c>
      <c r="L96">
        <f t="shared" si="16"/>
        <v>4.3942247332077388E-3</v>
      </c>
      <c r="M96">
        <v>-1.0763297156695679E-3</v>
      </c>
      <c r="N96">
        <f t="shared" si="17"/>
        <v>19.081106595362151</v>
      </c>
    </row>
    <row r="97" spans="1:14" x14ac:dyDescent="0.35">
      <c r="A97" s="1">
        <v>43405</v>
      </c>
      <c r="B97">
        <v>105.92</v>
      </c>
      <c r="C97">
        <v>5.0999999999999996</v>
      </c>
      <c r="D97">
        <f t="shared" si="9"/>
        <v>-0.89000000000000057</v>
      </c>
      <c r="E97">
        <f t="shared" si="10"/>
        <v>-0.80000000000000071</v>
      </c>
      <c r="F97">
        <f t="shared" si="11"/>
        <v>-8.3325531317292433E-3</v>
      </c>
      <c r="G97">
        <f t="shared" si="12"/>
        <v>-0.13559322033898316</v>
      </c>
      <c r="H97">
        <f t="shared" si="13"/>
        <v>-1.6900000000000013</v>
      </c>
      <c r="I97">
        <v>-9.9999999999994316E-2</v>
      </c>
      <c r="J97">
        <f t="shared" si="14"/>
        <v>0.17134403639521803</v>
      </c>
      <c r="K97">
        <f t="shared" si="15"/>
        <v>111.02</v>
      </c>
      <c r="L97">
        <f t="shared" si="16"/>
        <v>-1.5222482435597201E-2</v>
      </c>
      <c r="M97">
        <v>-9.910802775024213E-4</v>
      </c>
      <c r="N97">
        <f t="shared" si="17"/>
        <v>19.090595699636239</v>
      </c>
    </row>
    <row r="98" spans="1:14" x14ac:dyDescent="0.35">
      <c r="A98" s="1">
        <v>43404</v>
      </c>
      <c r="B98">
        <v>106.81</v>
      </c>
      <c r="C98">
        <v>5.9</v>
      </c>
      <c r="D98">
        <f t="shared" si="9"/>
        <v>3.0799999999999983</v>
      </c>
      <c r="E98">
        <f t="shared" si="10"/>
        <v>1.25</v>
      </c>
      <c r="F98">
        <f t="shared" si="11"/>
        <v>2.9692470837751839E-2</v>
      </c>
      <c r="G98">
        <f t="shared" si="12"/>
        <v>0.26881720430107525</v>
      </c>
      <c r="H98">
        <f t="shared" si="13"/>
        <v>4.3299999999999983</v>
      </c>
      <c r="I98">
        <v>-9.0000000000006075E-2</v>
      </c>
      <c r="J98">
        <f t="shared" si="14"/>
        <v>0.17141069090099184</v>
      </c>
      <c r="K98">
        <f t="shared" si="15"/>
        <v>112.71000000000001</v>
      </c>
      <c r="L98">
        <f t="shared" si="16"/>
        <v>3.8417176825481306E-2</v>
      </c>
      <c r="M98">
        <v>-8.3939563514275398E-4</v>
      </c>
      <c r="N98">
        <f t="shared" si="17"/>
        <v>19.106693926777435</v>
      </c>
    </row>
    <row r="99" spans="1:14" x14ac:dyDescent="0.35">
      <c r="A99" s="1">
        <v>43403</v>
      </c>
      <c r="B99">
        <v>103.73</v>
      </c>
      <c r="C99">
        <v>4.6500000000000004</v>
      </c>
      <c r="D99">
        <f t="shared" si="9"/>
        <v>-0.11999999999999034</v>
      </c>
      <c r="E99">
        <f t="shared" si="10"/>
        <v>-0.34999999999999964</v>
      </c>
      <c r="F99">
        <f t="shared" si="11"/>
        <v>-1.1555127587866186E-3</v>
      </c>
      <c r="G99">
        <f t="shared" si="12"/>
        <v>-6.9999999999999923E-2</v>
      </c>
      <c r="H99">
        <f t="shared" si="13"/>
        <v>-0.46999999999998998</v>
      </c>
      <c r="I99">
        <v>-8.0000000000000071E-2</v>
      </c>
      <c r="J99">
        <f t="shared" si="14"/>
        <v>0.17147418110071219</v>
      </c>
      <c r="K99">
        <f t="shared" si="15"/>
        <v>108.38000000000001</v>
      </c>
      <c r="L99">
        <f t="shared" si="16"/>
        <v>-4.3365934674293224E-3</v>
      </c>
      <c r="M99">
        <v>-7.6350448558885355E-4</v>
      </c>
      <c r="N99">
        <f t="shared" si="17"/>
        <v>19.114369948267459</v>
      </c>
    </row>
    <row r="100" spans="1:14" x14ac:dyDescent="0.35">
      <c r="A100" s="1">
        <v>43402</v>
      </c>
      <c r="B100">
        <v>103.85</v>
      </c>
      <c r="C100">
        <v>5</v>
      </c>
      <c r="D100">
        <f t="shared" si="9"/>
        <v>-3.1099999999999994</v>
      </c>
      <c r="E100">
        <f t="shared" si="10"/>
        <v>-0.75</v>
      </c>
      <c r="F100">
        <f t="shared" si="11"/>
        <v>-2.907629020194465E-2</v>
      </c>
      <c r="G100">
        <f t="shared" si="12"/>
        <v>-0.13043478260869565</v>
      </c>
      <c r="H100">
        <f t="shared" si="13"/>
        <v>-3.8599999999999994</v>
      </c>
      <c r="I100">
        <v>-5.9999999999996945E-2</v>
      </c>
      <c r="J100">
        <f t="shared" si="14"/>
        <v>0.17159165461801096</v>
      </c>
      <c r="K100">
        <f t="shared" si="15"/>
        <v>108.85</v>
      </c>
      <c r="L100">
        <f t="shared" si="16"/>
        <v>-3.5461644464859894E-2</v>
      </c>
      <c r="M100">
        <v>-5.3590568060018703E-4</v>
      </c>
      <c r="N100">
        <f t="shared" si="17"/>
        <v>19.135873937154042</v>
      </c>
    </row>
    <row r="101" spans="1:14" x14ac:dyDescent="0.35">
      <c r="A101" s="1">
        <v>43399</v>
      </c>
      <c r="B101">
        <v>106.96</v>
      </c>
      <c r="C101">
        <v>5.75</v>
      </c>
      <c r="D101">
        <f t="shared" si="9"/>
        <v>-1.3400000000000034</v>
      </c>
      <c r="E101">
        <f t="shared" si="10"/>
        <v>-0.79999999999999982</v>
      </c>
      <c r="F101">
        <f t="shared" si="11"/>
        <v>-1.2373037857802433E-2</v>
      </c>
      <c r="G101">
        <f t="shared" si="12"/>
        <v>-0.12213740458015265</v>
      </c>
      <c r="H101">
        <f t="shared" si="13"/>
        <v>-2.1400000000000032</v>
      </c>
      <c r="I101">
        <v>-4.0000000000000924E-2</v>
      </c>
      <c r="J101">
        <f t="shared" si="14"/>
        <v>0.17169643077663305</v>
      </c>
      <c r="K101">
        <f t="shared" si="15"/>
        <v>112.71</v>
      </c>
      <c r="L101">
        <f t="shared" si="16"/>
        <v>-1.8986780232455001E-2</v>
      </c>
      <c r="M101">
        <v>-3.7654146662902122E-4</v>
      </c>
      <c r="N101">
        <f t="shared" si="17"/>
        <v>19.149573966629131</v>
      </c>
    </row>
    <row r="102" spans="1:14" x14ac:dyDescent="0.35">
      <c r="A102" s="1">
        <v>43398</v>
      </c>
      <c r="B102">
        <v>108.3</v>
      </c>
      <c r="C102">
        <v>6.55</v>
      </c>
      <c r="D102">
        <f t="shared" si="9"/>
        <v>5.980000000000004</v>
      </c>
      <c r="E102">
        <f t="shared" si="10"/>
        <v>1.8999999999999995</v>
      </c>
      <c r="F102">
        <f t="shared" si="11"/>
        <v>5.8444096950742812E-2</v>
      </c>
      <c r="G102">
        <f t="shared" si="12"/>
        <v>0.40860215053763427</v>
      </c>
      <c r="H102">
        <f t="shared" si="13"/>
        <v>7.8800000000000034</v>
      </c>
      <c r="I102">
        <v>-1.0000000000010445E-2</v>
      </c>
      <c r="J102">
        <f t="shared" si="14"/>
        <v>0.17182973715764874</v>
      </c>
      <c r="K102">
        <f t="shared" si="15"/>
        <v>114.85</v>
      </c>
      <c r="L102">
        <f t="shared" si="16"/>
        <v>6.8611232041793674E-2</v>
      </c>
      <c r="M102">
        <v>-8.7427872005686708E-5</v>
      </c>
      <c r="N102">
        <f t="shared" si="17"/>
        <v>19.171566256922549</v>
      </c>
    </row>
    <row r="103" spans="1:14" x14ac:dyDescent="0.35">
      <c r="A103" s="1">
        <v>43397</v>
      </c>
      <c r="B103">
        <v>102.32</v>
      </c>
      <c r="C103">
        <v>4.6500000000000004</v>
      </c>
      <c r="D103">
        <f t="shared" si="9"/>
        <v>-5.7800000000000011</v>
      </c>
      <c r="E103">
        <f t="shared" si="10"/>
        <v>-1.6799999999999997</v>
      </c>
      <c r="F103">
        <f t="shared" si="11"/>
        <v>-5.3469010175763193E-2</v>
      </c>
      <c r="G103">
        <f t="shared" si="12"/>
        <v>-0.2654028436018957</v>
      </c>
      <c r="H103">
        <f t="shared" si="13"/>
        <v>-7.4600000000000009</v>
      </c>
      <c r="I103">
        <v>-9.9999999999935696E-3</v>
      </c>
      <c r="J103">
        <f t="shared" si="14"/>
        <v>0.17182973715764882</v>
      </c>
      <c r="K103">
        <f t="shared" si="15"/>
        <v>106.97</v>
      </c>
      <c r="L103">
        <f t="shared" si="16"/>
        <v>-6.9739179209124064E-2</v>
      </c>
      <c r="M103">
        <v>-8.3647009619352319E-5</v>
      </c>
      <c r="N103">
        <f t="shared" si="17"/>
        <v>19.17182937201768</v>
      </c>
    </row>
    <row r="104" spans="1:14" x14ac:dyDescent="0.35">
      <c r="A104" s="1">
        <v>43396</v>
      </c>
      <c r="B104">
        <v>108.1</v>
      </c>
      <c r="C104">
        <v>6.33</v>
      </c>
      <c r="D104">
        <f t="shared" si="9"/>
        <v>-1.5300000000000011</v>
      </c>
      <c r="E104">
        <f t="shared" si="10"/>
        <v>-0.66999999999999993</v>
      </c>
      <c r="F104">
        <f t="shared" si="11"/>
        <v>-1.3956033932317808E-2</v>
      </c>
      <c r="G104">
        <f t="shared" si="12"/>
        <v>-9.571428571428571E-2</v>
      </c>
      <c r="H104">
        <f t="shared" si="13"/>
        <v>-2.2000000000000011</v>
      </c>
      <c r="I104">
        <v>3.0000000000012683E-2</v>
      </c>
      <c r="J104">
        <f t="shared" si="14"/>
        <v>0.17196284402134263</v>
      </c>
      <c r="K104">
        <f t="shared" si="15"/>
        <v>114.42999999999999</v>
      </c>
      <c r="L104">
        <f t="shared" si="16"/>
        <v>-1.9225727519007262E-2</v>
      </c>
      <c r="M104">
        <v>2.4213075060542923E-4</v>
      </c>
      <c r="N104">
        <f t="shared" si="17"/>
        <v>19.192121253129997</v>
      </c>
    </row>
    <row r="105" spans="1:14" x14ac:dyDescent="0.35">
      <c r="A105" s="1">
        <v>43395</v>
      </c>
      <c r="B105">
        <v>109.63</v>
      </c>
      <c r="C105">
        <v>7</v>
      </c>
      <c r="D105">
        <f t="shared" si="9"/>
        <v>0.96999999999999886</v>
      </c>
      <c r="E105">
        <f t="shared" si="10"/>
        <v>0.59999999999999964</v>
      </c>
      <c r="F105">
        <f t="shared" si="11"/>
        <v>8.9269280323946154E-3</v>
      </c>
      <c r="G105">
        <f t="shared" si="12"/>
        <v>9.3749999999999944E-2</v>
      </c>
      <c r="H105">
        <f t="shared" si="13"/>
        <v>1.5699999999999985</v>
      </c>
      <c r="I105">
        <v>5.9999999999996945E-2</v>
      </c>
      <c r="J105">
        <f t="shared" si="14"/>
        <v>0.17202913298041581</v>
      </c>
      <c r="K105">
        <f t="shared" si="15"/>
        <v>116.63</v>
      </c>
      <c r="L105">
        <f t="shared" si="16"/>
        <v>1.346137357455199E-2</v>
      </c>
      <c r="M105">
        <v>5.2011095700413442E-4</v>
      </c>
      <c r="N105">
        <f t="shared" si="17"/>
        <v>19.205709369847277</v>
      </c>
    </row>
    <row r="106" spans="1:14" x14ac:dyDescent="0.35">
      <c r="A106" s="1">
        <v>43392</v>
      </c>
      <c r="B106">
        <v>108.66</v>
      </c>
      <c r="C106">
        <v>6.4</v>
      </c>
      <c r="D106">
        <f t="shared" si="9"/>
        <v>0.15999999999999659</v>
      </c>
      <c r="E106">
        <f t="shared" si="10"/>
        <v>-5.9999999999999609E-2</v>
      </c>
      <c r="F106">
        <f t="shared" si="11"/>
        <v>1.4746543778801529E-3</v>
      </c>
      <c r="G106">
        <f t="shared" si="12"/>
        <v>-9.2879256965943662E-3</v>
      </c>
      <c r="H106">
        <f t="shared" si="13"/>
        <v>9.999999999999698E-2</v>
      </c>
      <c r="I106">
        <v>8.9999999999993641E-2</v>
      </c>
      <c r="J106">
        <f t="shared" si="14"/>
        <v>0.17206663402887887</v>
      </c>
      <c r="K106">
        <f t="shared" si="15"/>
        <v>115.06</v>
      </c>
      <c r="L106">
        <f t="shared" si="16"/>
        <v>8.6911176777330944E-4</v>
      </c>
      <c r="M106">
        <v>7.9351084464815414E-4</v>
      </c>
      <c r="N106">
        <f t="shared" si="17"/>
        <v>19.215718799686471</v>
      </c>
    </row>
    <row r="107" spans="1:14" x14ac:dyDescent="0.35">
      <c r="A107" s="1">
        <v>43391</v>
      </c>
      <c r="B107">
        <v>108.5</v>
      </c>
      <c r="C107">
        <v>6.46</v>
      </c>
      <c r="D107">
        <f t="shared" si="9"/>
        <v>-2.2099999999999937</v>
      </c>
      <c r="E107">
        <f t="shared" si="10"/>
        <v>-0.79</v>
      </c>
      <c r="F107">
        <f t="shared" si="11"/>
        <v>-1.9962063047601786E-2</v>
      </c>
      <c r="G107">
        <f t="shared" si="12"/>
        <v>-0.10896551724137932</v>
      </c>
      <c r="H107">
        <f t="shared" si="13"/>
        <v>-2.9999999999999938</v>
      </c>
      <c r="I107">
        <v>9.999999999999698E-2</v>
      </c>
      <c r="J107">
        <f t="shared" si="14"/>
        <v>0.17207273339291718</v>
      </c>
      <c r="K107">
        <f t="shared" si="15"/>
        <v>114.96</v>
      </c>
      <c r="L107">
        <f t="shared" si="16"/>
        <v>-2.6096033402922703E-2</v>
      </c>
      <c r="M107">
        <v>8.6911176777330944E-4</v>
      </c>
      <c r="N107">
        <f t="shared" si="17"/>
        <v>19.217898697027781</v>
      </c>
    </row>
    <row r="108" spans="1:14" x14ac:dyDescent="0.35">
      <c r="A108" s="1">
        <v>43390</v>
      </c>
      <c r="B108">
        <v>110.71</v>
      </c>
      <c r="C108">
        <v>7.25</v>
      </c>
      <c r="D108">
        <f t="shared" si="9"/>
        <v>-0.29000000000000625</v>
      </c>
      <c r="E108">
        <f t="shared" si="10"/>
        <v>-8.0000000000000071E-2</v>
      </c>
      <c r="F108">
        <f t="shared" si="11"/>
        <v>-2.6126126126126688E-3</v>
      </c>
      <c r="G108">
        <f t="shared" si="12"/>
        <v>-1.0914051841746257E-2</v>
      </c>
      <c r="H108">
        <f t="shared" si="13"/>
        <v>-0.37000000000000632</v>
      </c>
      <c r="I108">
        <v>0.119999999999993</v>
      </c>
      <c r="J108">
        <f t="shared" si="14"/>
        <v>0.17207532833242328</v>
      </c>
      <c r="K108">
        <f t="shared" si="15"/>
        <v>117.96</v>
      </c>
      <c r="L108">
        <f t="shared" si="16"/>
        <v>-3.1366564937267407E-3</v>
      </c>
      <c r="M108">
        <v>1.0672358591248044E-3</v>
      </c>
      <c r="N108">
        <f t="shared" si="17"/>
        <v>19.222402013353054</v>
      </c>
    </row>
    <row r="109" spans="1:14" x14ac:dyDescent="0.35">
      <c r="A109" s="1">
        <v>43389</v>
      </c>
      <c r="B109">
        <v>111</v>
      </c>
      <c r="C109">
        <v>7.33</v>
      </c>
      <c r="D109">
        <f t="shared" si="9"/>
        <v>3.4000000000000057</v>
      </c>
      <c r="E109">
        <f t="shared" si="10"/>
        <v>1.38</v>
      </c>
      <c r="F109">
        <f t="shared" si="11"/>
        <v>3.159851301115247E-2</v>
      </c>
      <c r="G109">
        <f t="shared" si="12"/>
        <v>0.23193277310924368</v>
      </c>
      <c r="H109">
        <f t="shared" si="13"/>
        <v>4.7800000000000056</v>
      </c>
      <c r="I109">
        <v>0.12000000000000366</v>
      </c>
      <c r="J109">
        <f t="shared" si="14"/>
        <v>0.17207532833242326</v>
      </c>
      <c r="K109">
        <f t="shared" si="15"/>
        <v>118.33</v>
      </c>
      <c r="L109">
        <f t="shared" si="16"/>
        <v>4.0395504098707055E-2</v>
      </c>
      <c r="M109">
        <v>1.0979961570134838E-3</v>
      </c>
      <c r="N109">
        <f t="shared" si="17"/>
        <v>19.222944115005834</v>
      </c>
    </row>
    <row r="110" spans="1:14" x14ac:dyDescent="0.35">
      <c r="A110" s="1">
        <v>43388</v>
      </c>
      <c r="B110">
        <v>107.6</v>
      </c>
      <c r="C110">
        <v>5.95</v>
      </c>
      <c r="D110">
        <f t="shared" si="9"/>
        <v>-1.9699999999999989</v>
      </c>
      <c r="E110">
        <f t="shared" si="10"/>
        <v>-1.0499999999999998</v>
      </c>
      <c r="F110">
        <f t="shared" si="11"/>
        <v>-1.7979373916217935E-2</v>
      </c>
      <c r="G110">
        <f t="shared" si="12"/>
        <v>-0.14999999999999997</v>
      </c>
      <c r="H110">
        <f t="shared" si="13"/>
        <v>-3.0199999999999987</v>
      </c>
      <c r="I110">
        <v>0.14000000000000457</v>
      </c>
      <c r="J110">
        <f t="shared" si="14"/>
        <v>0.17206511803552674</v>
      </c>
      <c r="K110">
        <f t="shared" si="15"/>
        <v>113.55</v>
      </c>
      <c r="L110">
        <f t="shared" si="16"/>
        <v>-2.6596213121972689E-2</v>
      </c>
      <c r="M110">
        <v>1.2060786363270485E-3</v>
      </c>
      <c r="N110">
        <f t="shared" si="17"/>
        <v>19.22451399775456</v>
      </c>
    </row>
    <row r="111" spans="1:14" x14ac:dyDescent="0.35">
      <c r="A111" s="1">
        <v>43385</v>
      </c>
      <c r="B111">
        <v>109.57</v>
      </c>
      <c r="C111">
        <v>7</v>
      </c>
      <c r="D111">
        <f t="shared" si="9"/>
        <v>3.6599999999999966</v>
      </c>
      <c r="E111">
        <f t="shared" si="10"/>
        <v>1.42</v>
      </c>
      <c r="F111">
        <f t="shared" si="11"/>
        <v>3.4557643282031883E-2</v>
      </c>
      <c r="G111">
        <f t="shared" si="12"/>
        <v>0.25448028673835121</v>
      </c>
      <c r="H111">
        <f t="shared" si="13"/>
        <v>5.0799999999999965</v>
      </c>
      <c r="I111">
        <v>0.14999999999999503</v>
      </c>
      <c r="J111">
        <f t="shared" si="14"/>
        <v>0.17205521152408176</v>
      </c>
      <c r="K111">
        <f t="shared" si="15"/>
        <v>116.57</v>
      </c>
      <c r="L111">
        <f t="shared" si="16"/>
        <v>4.3578965428497873E-2</v>
      </c>
      <c r="M111">
        <v>1.2312021809867608E-3</v>
      </c>
      <c r="N111">
        <f t="shared" si="17"/>
        <v>19.224804217987774</v>
      </c>
    </row>
    <row r="112" spans="1:14" x14ac:dyDescent="0.35">
      <c r="A112" s="1">
        <v>43384</v>
      </c>
      <c r="B112">
        <v>105.91</v>
      </c>
      <c r="C112">
        <v>5.58</v>
      </c>
      <c r="D112">
        <f t="shared" si="9"/>
        <v>-0.25</v>
      </c>
      <c r="E112">
        <f t="shared" si="10"/>
        <v>0.12999999999999989</v>
      </c>
      <c r="F112">
        <f t="shared" si="11"/>
        <v>-2.354935945742276E-3</v>
      </c>
      <c r="G112">
        <f t="shared" si="12"/>
        <v>2.3853211009174292E-2</v>
      </c>
      <c r="H112">
        <f t="shared" si="13"/>
        <v>-0.12000000000000011</v>
      </c>
      <c r="I112">
        <v>0.18000000000000416</v>
      </c>
      <c r="J112">
        <f t="shared" si="14"/>
        <v>0.17200629370788384</v>
      </c>
      <c r="K112">
        <f t="shared" si="15"/>
        <v>111.49</v>
      </c>
      <c r="L112">
        <f t="shared" si="16"/>
        <v>-1.0763297156695679E-3</v>
      </c>
      <c r="M112">
        <v>1.7584994138335694E-3</v>
      </c>
      <c r="N112">
        <f t="shared" si="17"/>
        <v>19.224392332615626</v>
      </c>
    </row>
    <row r="113" spans="1:14" x14ac:dyDescent="0.35">
      <c r="A113" s="1">
        <v>43383</v>
      </c>
      <c r="B113">
        <v>106.16</v>
      </c>
      <c r="C113">
        <v>5.45</v>
      </c>
      <c r="D113">
        <f t="shared" si="9"/>
        <v>-6.1000000000000085</v>
      </c>
      <c r="E113">
        <f t="shared" si="10"/>
        <v>-2.6000000000000005</v>
      </c>
      <c r="F113">
        <f t="shared" si="11"/>
        <v>-5.4338143595225444E-2</v>
      </c>
      <c r="G113">
        <f t="shared" si="12"/>
        <v>-0.32298136645962738</v>
      </c>
      <c r="H113">
        <f t="shared" si="13"/>
        <v>-8.7000000000000099</v>
      </c>
      <c r="I113">
        <v>0.18999999999999684</v>
      </c>
      <c r="J113">
        <f t="shared" si="14"/>
        <v>0.17198359137497068</v>
      </c>
      <c r="K113">
        <f t="shared" si="15"/>
        <v>111.61</v>
      </c>
      <c r="L113">
        <f t="shared" si="16"/>
        <v>-7.7950004479885399E-2</v>
      </c>
      <c r="M113">
        <v>1.8022657054583436E-3</v>
      </c>
      <c r="N113">
        <f t="shared" si="17"/>
        <v>19.223800184122691</v>
      </c>
    </row>
    <row r="114" spans="1:14" x14ac:dyDescent="0.35">
      <c r="A114" s="1">
        <v>43382</v>
      </c>
      <c r="B114">
        <v>112.26</v>
      </c>
      <c r="C114">
        <v>8.0500000000000007</v>
      </c>
      <c r="D114">
        <f t="shared" si="9"/>
        <v>1.4100000000000108</v>
      </c>
      <c r="E114">
        <f t="shared" si="10"/>
        <v>0.77000000000000046</v>
      </c>
      <c r="F114">
        <f t="shared" si="11"/>
        <v>1.2719891745602263E-2</v>
      </c>
      <c r="G114">
        <f t="shared" si="12"/>
        <v>0.10576923076923082</v>
      </c>
      <c r="H114">
        <f t="shared" si="13"/>
        <v>2.1800000000000113</v>
      </c>
      <c r="I114">
        <v>0.21000000000000618</v>
      </c>
      <c r="J114">
        <f t="shared" si="14"/>
        <v>0.17192859945039804</v>
      </c>
      <c r="K114">
        <f t="shared" si="15"/>
        <v>120.31</v>
      </c>
      <c r="L114">
        <f t="shared" si="16"/>
        <v>1.811985703599045E-2</v>
      </c>
      <c r="M114">
        <v>1.8450184501845369E-3</v>
      </c>
      <c r="N114">
        <f t="shared" si="17"/>
        <v>19.223139193749429</v>
      </c>
    </row>
    <row r="115" spans="1:14" x14ac:dyDescent="0.35">
      <c r="A115" s="1">
        <v>43381</v>
      </c>
      <c r="B115">
        <v>110.85</v>
      </c>
      <c r="C115">
        <v>7.28</v>
      </c>
      <c r="D115">
        <f t="shared" si="9"/>
        <v>-1.2800000000000011</v>
      </c>
      <c r="E115">
        <f t="shared" si="10"/>
        <v>-0.87000000000000011</v>
      </c>
      <c r="F115">
        <f t="shared" si="11"/>
        <v>-1.1415321501828246E-2</v>
      </c>
      <c r="G115">
        <f t="shared" si="12"/>
        <v>-0.10674846625766872</v>
      </c>
      <c r="H115">
        <f t="shared" si="13"/>
        <v>-2.1500000000000012</v>
      </c>
      <c r="I115">
        <v>0.21999999999999531</v>
      </c>
      <c r="J115">
        <f t="shared" si="14"/>
        <v>0.17189631292659521</v>
      </c>
      <c r="K115">
        <f t="shared" si="15"/>
        <v>118.13</v>
      </c>
      <c r="L115">
        <f t="shared" si="16"/>
        <v>-1.8200287818505047E-2</v>
      </c>
      <c r="M115">
        <v>1.864390148169923E-3</v>
      </c>
      <c r="N115">
        <f t="shared" si="17"/>
        <v>19.22281283513788</v>
      </c>
    </row>
    <row r="116" spans="1:14" x14ac:dyDescent="0.35">
      <c r="A116" s="1">
        <v>43378</v>
      </c>
      <c r="B116">
        <v>112.13</v>
      </c>
      <c r="C116">
        <v>8.15</v>
      </c>
      <c r="D116">
        <f t="shared" si="9"/>
        <v>-0.6600000000000108</v>
      </c>
      <c r="E116">
        <f t="shared" si="10"/>
        <v>-2.9999999999999361E-2</v>
      </c>
      <c r="F116">
        <f t="shared" si="11"/>
        <v>-5.8515825871088816E-3</v>
      </c>
      <c r="G116">
        <f t="shared" si="12"/>
        <v>-3.667481662591609E-3</v>
      </c>
      <c r="H116">
        <f t="shared" si="13"/>
        <v>-0.69000000000001016</v>
      </c>
      <c r="I116">
        <v>0.22000000000000419</v>
      </c>
      <c r="J116">
        <f t="shared" si="14"/>
        <v>0.17189631292659519</v>
      </c>
      <c r="K116">
        <f t="shared" si="15"/>
        <v>120.28</v>
      </c>
      <c r="L116">
        <f t="shared" si="16"/>
        <v>-5.7366145660127212E-3</v>
      </c>
      <c r="M116">
        <v>2.0221557939159836E-3</v>
      </c>
      <c r="N116">
        <f t="shared" si="17"/>
        <v>19.219531388912692</v>
      </c>
    </row>
    <row r="117" spans="1:14" x14ac:dyDescent="0.35">
      <c r="A117" s="1">
        <v>43377</v>
      </c>
      <c r="B117">
        <v>112.79</v>
      </c>
      <c r="C117">
        <v>8.18</v>
      </c>
      <c r="D117">
        <f t="shared" si="9"/>
        <v>-2.3799999999999955</v>
      </c>
      <c r="E117">
        <f t="shared" si="10"/>
        <v>-1.0199999999999996</v>
      </c>
      <c r="F117">
        <f t="shared" si="11"/>
        <v>-2.0665103759659593E-2</v>
      </c>
      <c r="G117">
        <f t="shared" si="12"/>
        <v>-0.11086956521739126</v>
      </c>
      <c r="H117">
        <f t="shared" si="13"/>
        <v>-3.399999999999995</v>
      </c>
      <c r="I117">
        <v>0.23000000000000398</v>
      </c>
      <c r="J117">
        <f t="shared" si="14"/>
        <v>0.17186083503697816</v>
      </c>
      <c r="K117">
        <f t="shared" si="15"/>
        <v>120.97</v>
      </c>
      <c r="L117">
        <f t="shared" si="16"/>
        <v>-2.8106142018682279E-2</v>
      </c>
      <c r="M117">
        <v>2.0880789673499937E-3</v>
      </c>
      <c r="N117">
        <f t="shared" si="17"/>
        <v>19.217831287886369</v>
      </c>
    </row>
    <row r="118" spans="1:14" x14ac:dyDescent="0.35">
      <c r="A118" s="1">
        <v>43376</v>
      </c>
      <c r="B118">
        <v>115.17</v>
      </c>
      <c r="C118">
        <v>9.1999999999999993</v>
      </c>
      <c r="D118">
        <f t="shared" si="9"/>
        <v>1.9999999999996021E-2</v>
      </c>
      <c r="E118">
        <f t="shared" si="10"/>
        <v>0.12999999999999901</v>
      </c>
      <c r="F118">
        <f t="shared" si="11"/>
        <v>1.7368649587491116E-4</v>
      </c>
      <c r="G118">
        <f t="shared" si="12"/>
        <v>1.4332965821389085E-2</v>
      </c>
      <c r="H118">
        <f t="shared" si="13"/>
        <v>0.14999999999999503</v>
      </c>
      <c r="I118">
        <v>0.26999999999999069</v>
      </c>
      <c r="J118">
        <f t="shared" si="14"/>
        <v>0.17168705205508666</v>
      </c>
      <c r="K118">
        <f t="shared" si="15"/>
        <v>124.37</v>
      </c>
      <c r="L118">
        <f t="shared" si="16"/>
        <v>1.2060786363270485E-3</v>
      </c>
      <c r="M118">
        <v>2.1744382701134792E-3</v>
      </c>
      <c r="N118">
        <f t="shared" si="17"/>
        <v>19.215310927377907</v>
      </c>
    </row>
    <row r="119" spans="1:14" x14ac:dyDescent="0.35">
      <c r="A119" s="1">
        <v>43375</v>
      </c>
      <c r="B119">
        <v>115.15</v>
      </c>
      <c r="C119">
        <v>9.07</v>
      </c>
      <c r="D119">
        <f t="shared" si="9"/>
        <v>-0.45999999999999375</v>
      </c>
      <c r="E119">
        <f t="shared" si="10"/>
        <v>-0.29999999999999893</v>
      </c>
      <c r="F119">
        <f t="shared" si="11"/>
        <v>-3.9788945592941242E-3</v>
      </c>
      <c r="G119">
        <f t="shared" si="12"/>
        <v>-3.2017075773745886E-2</v>
      </c>
      <c r="H119">
        <f t="shared" si="13"/>
        <v>-0.75999999999999268</v>
      </c>
      <c r="I119">
        <v>0.27000000000000579</v>
      </c>
      <c r="J119">
        <f t="shared" si="14"/>
        <v>0.17168705205508661</v>
      </c>
      <c r="K119">
        <f t="shared" si="15"/>
        <v>124.22</v>
      </c>
      <c r="L119">
        <f t="shared" si="16"/>
        <v>-6.1181774271453285E-3</v>
      </c>
      <c r="M119">
        <v>2.5602124028068062E-3</v>
      </c>
      <c r="N119">
        <f t="shared" si="17"/>
        <v>19.199994867327987</v>
      </c>
    </row>
    <row r="120" spans="1:14" x14ac:dyDescent="0.35">
      <c r="A120" s="1">
        <v>43374</v>
      </c>
      <c r="B120">
        <v>115.61</v>
      </c>
      <c r="C120">
        <v>9.3699999999999992</v>
      </c>
      <c r="D120">
        <f t="shared" si="9"/>
        <v>1.2399999999999949</v>
      </c>
      <c r="E120">
        <f t="shared" si="10"/>
        <v>0.51999999999999957</v>
      </c>
      <c r="F120">
        <f t="shared" si="11"/>
        <v>1.0842004022033705E-2</v>
      </c>
      <c r="G120">
        <f t="shared" si="12"/>
        <v>5.8757062146892608E-2</v>
      </c>
      <c r="H120">
        <f t="shared" si="13"/>
        <v>1.7599999999999945</v>
      </c>
      <c r="I120">
        <v>0.32000000000001094</v>
      </c>
      <c r="J120">
        <f t="shared" si="14"/>
        <v>0.17139830753762406</v>
      </c>
      <c r="K120">
        <f t="shared" si="15"/>
        <v>124.98</v>
      </c>
      <c r="L120">
        <f t="shared" si="16"/>
        <v>1.4082253160505636E-2</v>
      </c>
      <c r="M120">
        <v>3.0111978921615783E-3</v>
      </c>
      <c r="N120">
        <f t="shared" si="17"/>
        <v>19.173700998556786</v>
      </c>
    </row>
    <row r="121" spans="1:14" x14ac:dyDescent="0.35">
      <c r="A121" s="1">
        <v>43371</v>
      </c>
      <c r="B121">
        <v>114.37</v>
      </c>
      <c r="C121">
        <v>8.85</v>
      </c>
      <c r="D121">
        <f t="shared" si="9"/>
        <v>-3.9999999999992042E-2</v>
      </c>
      <c r="E121">
        <f t="shared" si="10"/>
        <v>-0.25</v>
      </c>
      <c r="F121">
        <f t="shared" si="11"/>
        <v>-3.4961978847995842E-4</v>
      </c>
      <c r="G121">
        <f t="shared" si="12"/>
        <v>-2.7472527472527472E-2</v>
      </c>
      <c r="H121">
        <f t="shared" si="13"/>
        <v>-0.28999999999999204</v>
      </c>
      <c r="I121">
        <v>0.39000000000001123</v>
      </c>
      <c r="J121">
        <f t="shared" si="14"/>
        <v>0.17086131893337494</v>
      </c>
      <c r="K121">
        <f t="shared" si="15"/>
        <v>123.22</v>
      </c>
      <c r="L121">
        <f t="shared" si="16"/>
        <v>-2.3535140399285185E-3</v>
      </c>
      <c r="M121">
        <v>3.1834135988899779E-3</v>
      </c>
      <c r="N121">
        <f t="shared" si="17"/>
        <v>19.161281493575956</v>
      </c>
    </row>
    <row r="122" spans="1:14" x14ac:dyDescent="0.35">
      <c r="A122" s="1">
        <v>43370</v>
      </c>
      <c r="B122">
        <v>114.41</v>
      </c>
      <c r="C122">
        <v>9.1</v>
      </c>
      <c r="D122">
        <f t="shared" si="9"/>
        <v>0.42999999999999261</v>
      </c>
      <c r="E122">
        <f t="shared" si="10"/>
        <v>0.5</v>
      </c>
      <c r="F122">
        <f t="shared" si="11"/>
        <v>3.7725916827512948E-3</v>
      </c>
      <c r="G122">
        <f t="shared" si="12"/>
        <v>5.8139534883720929E-2</v>
      </c>
      <c r="H122">
        <f t="shared" si="13"/>
        <v>0.92999999999999261</v>
      </c>
      <c r="I122">
        <v>0.3999999999999968</v>
      </c>
      <c r="J122">
        <f t="shared" si="14"/>
        <v>0.17077203469287933</v>
      </c>
      <c r="K122">
        <f t="shared" si="15"/>
        <v>123.50999999999999</v>
      </c>
      <c r="L122">
        <f t="shared" si="16"/>
        <v>7.5297546757346987E-3</v>
      </c>
      <c r="M122">
        <v>3.6716496197221117E-3</v>
      </c>
      <c r="N122">
        <f t="shared" si="17"/>
        <v>19.11895495800767</v>
      </c>
    </row>
    <row r="123" spans="1:14" x14ac:dyDescent="0.35">
      <c r="A123" s="1">
        <v>43369</v>
      </c>
      <c r="B123">
        <v>113.98</v>
      </c>
      <c r="C123">
        <v>8.6</v>
      </c>
      <c r="D123">
        <f t="shared" si="9"/>
        <v>-0.46999999999999886</v>
      </c>
      <c r="E123">
        <f t="shared" si="10"/>
        <v>-0.25999999999999979</v>
      </c>
      <c r="F123">
        <f t="shared" si="11"/>
        <v>-4.1065967671472161E-3</v>
      </c>
      <c r="G123">
        <f t="shared" si="12"/>
        <v>-2.934537246049659E-2</v>
      </c>
      <c r="H123">
        <f t="shared" si="13"/>
        <v>-0.72999999999999865</v>
      </c>
      <c r="I123">
        <v>0.42000000000001236</v>
      </c>
      <c r="J123">
        <f t="shared" si="14"/>
        <v>0.17058408495198232</v>
      </c>
      <c r="K123">
        <f t="shared" si="15"/>
        <v>122.58</v>
      </c>
      <c r="L123">
        <f t="shared" si="16"/>
        <v>-5.9552945015499976E-3</v>
      </c>
      <c r="M123">
        <v>3.736920777279492E-3</v>
      </c>
      <c r="N123">
        <f t="shared" si="17"/>
        <v>19.112501636141221</v>
      </c>
    </row>
    <row r="124" spans="1:14" x14ac:dyDescent="0.35">
      <c r="A124" s="1">
        <v>43368</v>
      </c>
      <c r="B124">
        <v>114.45</v>
      </c>
      <c r="C124">
        <v>8.86</v>
      </c>
      <c r="D124">
        <f t="shared" si="9"/>
        <v>-0.21999999999999886</v>
      </c>
      <c r="E124">
        <f t="shared" si="10"/>
        <v>-0.20000000000000107</v>
      </c>
      <c r="F124">
        <f t="shared" si="11"/>
        <v>-1.918548879393031E-3</v>
      </c>
      <c r="G124">
        <f t="shared" si="12"/>
        <v>-2.2075055187638085E-2</v>
      </c>
      <c r="H124">
        <f t="shared" si="13"/>
        <v>-0.41999999999999993</v>
      </c>
      <c r="I124">
        <v>0.44000000000000394</v>
      </c>
      <c r="J124">
        <f t="shared" si="14"/>
        <v>0.1703836619266921</v>
      </c>
      <c r="K124">
        <f t="shared" si="15"/>
        <v>123.31</v>
      </c>
      <c r="L124">
        <f t="shared" si="16"/>
        <v>-3.4060497932041191E-3</v>
      </c>
      <c r="M124">
        <v>3.7996545768566835E-3</v>
      </c>
      <c r="N124">
        <f t="shared" si="17"/>
        <v>19.106123062936859</v>
      </c>
    </row>
    <row r="125" spans="1:14" x14ac:dyDescent="0.35">
      <c r="A125" s="1">
        <v>43367</v>
      </c>
      <c r="B125">
        <v>114.67</v>
      </c>
      <c r="C125">
        <v>9.06</v>
      </c>
      <c r="D125">
        <f t="shared" si="9"/>
        <v>0.40999999999999659</v>
      </c>
      <c r="E125">
        <f t="shared" si="10"/>
        <v>0.8100000000000005</v>
      </c>
      <c r="F125">
        <f t="shared" si="11"/>
        <v>3.5883073691580307E-3</v>
      </c>
      <c r="G125">
        <f t="shared" si="12"/>
        <v>9.8181818181818245E-2</v>
      </c>
      <c r="H125">
        <f t="shared" si="13"/>
        <v>1.2199999999999971</v>
      </c>
      <c r="I125">
        <v>0.46999999999999043</v>
      </c>
      <c r="J125">
        <f t="shared" si="14"/>
        <v>0.17005973799561602</v>
      </c>
      <c r="K125">
        <f t="shared" si="15"/>
        <v>123.73</v>
      </c>
      <c r="L125">
        <f t="shared" si="16"/>
        <v>9.8601794229370172E-3</v>
      </c>
      <c r="M125">
        <v>4.1649312786338653E-3</v>
      </c>
      <c r="N125">
        <f t="shared" si="17"/>
        <v>19.065563364021145</v>
      </c>
    </row>
    <row r="126" spans="1:14" x14ac:dyDescent="0.35">
      <c r="A126" s="1">
        <v>43364</v>
      </c>
      <c r="B126">
        <v>114.26</v>
      </c>
      <c r="C126">
        <v>8.25</v>
      </c>
      <c r="D126">
        <f t="shared" si="9"/>
        <v>0.69000000000001194</v>
      </c>
      <c r="E126">
        <f t="shared" si="10"/>
        <v>-0.30000000000000071</v>
      </c>
      <c r="F126">
        <f t="shared" si="11"/>
        <v>6.075548120102245E-3</v>
      </c>
      <c r="G126">
        <f t="shared" si="12"/>
        <v>-3.5087719298245695E-2</v>
      </c>
      <c r="H126">
        <f t="shared" si="13"/>
        <v>0.39000000000001123</v>
      </c>
      <c r="I126">
        <v>0.47000000000000552</v>
      </c>
      <c r="J126">
        <f t="shared" si="14"/>
        <v>0.17005973799561586</v>
      </c>
      <c r="K126">
        <f t="shared" si="15"/>
        <v>122.51</v>
      </c>
      <c r="L126">
        <f t="shared" si="16"/>
        <v>3.1834135988899779E-3</v>
      </c>
      <c r="M126">
        <v>4.184787068187484E-3</v>
      </c>
      <c r="N126">
        <f t="shared" si="17"/>
        <v>19.063191790859609</v>
      </c>
    </row>
    <row r="127" spans="1:14" x14ac:dyDescent="0.35">
      <c r="A127" s="1">
        <v>43363</v>
      </c>
      <c r="B127">
        <v>113.57</v>
      </c>
      <c r="C127">
        <v>8.5500000000000007</v>
      </c>
      <c r="D127">
        <f t="shared" si="9"/>
        <v>1.8699999999999903</v>
      </c>
      <c r="E127">
        <f t="shared" si="10"/>
        <v>0.99000000000000021</v>
      </c>
      <c r="F127">
        <f t="shared" si="11"/>
        <v>1.6741271262309673E-2</v>
      </c>
      <c r="G127">
        <f t="shared" si="12"/>
        <v>0.13095238095238096</v>
      </c>
      <c r="H127">
        <f t="shared" si="13"/>
        <v>2.8599999999999905</v>
      </c>
      <c r="I127">
        <v>0.48999999999999488</v>
      </c>
      <c r="J127">
        <f t="shared" si="14"/>
        <v>0.16982833224487398</v>
      </c>
      <c r="K127">
        <f t="shared" si="15"/>
        <v>122.11999999999999</v>
      </c>
      <c r="L127">
        <f t="shared" si="16"/>
        <v>2.3419587291188919E-2</v>
      </c>
      <c r="M127">
        <v>4.2564280750521221E-3</v>
      </c>
      <c r="N127">
        <f t="shared" si="17"/>
        <v>19.054492405000161</v>
      </c>
    </row>
    <row r="128" spans="1:14" x14ac:dyDescent="0.35">
      <c r="A128" s="1">
        <v>43362</v>
      </c>
      <c r="B128">
        <v>111.7</v>
      </c>
      <c r="C128">
        <v>7.5600000000000005</v>
      </c>
      <c r="D128">
        <f t="shared" si="9"/>
        <v>-1.5099999999999909</v>
      </c>
      <c r="E128">
        <f t="shared" si="10"/>
        <v>-1.0399999999999991</v>
      </c>
      <c r="F128">
        <f t="shared" si="11"/>
        <v>-1.3338044342372502E-2</v>
      </c>
      <c r="G128">
        <f t="shared" si="12"/>
        <v>-0.12093023255813944</v>
      </c>
      <c r="H128">
        <f t="shared" si="13"/>
        <v>-2.5499999999999901</v>
      </c>
      <c r="I128">
        <v>0.49000000000000021</v>
      </c>
      <c r="J128">
        <f t="shared" si="14"/>
        <v>0.16982833224487393</v>
      </c>
      <c r="K128">
        <f t="shared" si="15"/>
        <v>119.26</v>
      </c>
      <c r="L128">
        <f t="shared" si="16"/>
        <v>-2.1381854771088293E-2</v>
      </c>
      <c r="M128">
        <v>4.3286056363970385E-3</v>
      </c>
      <c r="N128">
        <f t="shared" si="17"/>
        <v>19.045502292942256</v>
      </c>
    </row>
    <row r="129" spans="1:14" x14ac:dyDescent="0.35">
      <c r="A129" s="1">
        <v>43361</v>
      </c>
      <c r="B129">
        <v>113.21</v>
      </c>
      <c r="C129">
        <v>8.6</v>
      </c>
      <c r="D129">
        <f t="shared" si="9"/>
        <v>1.0699999999999932</v>
      </c>
      <c r="E129">
        <f t="shared" si="10"/>
        <v>0.69999999999999929</v>
      </c>
      <c r="F129">
        <f t="shared" si="11"/>
        <v>9.5416443731049863E-3</v>
      </c>
      <c r="G129">
        <f t="shared" si="12"/>
        <v>8.8607594936708764E-2</v>
      </c>
      <c r="H129">
        <f t="shared" si="13"/>
        <v>1.7699999999999925</v>
      </c>
      <c r="I129">
        <v>0.49999999999999556</v>
      </c>
      <c r="J129">
        <f t="shared" si="14"/>
        <v>0.16970801139050609</v>
      </c>
      <c r="K129">
        <f t="shared" si="15"/>
        <v>121.80999999999999</v>
      </c>
      <c r="L129">
        <f t="shared" si="16"/>
        <v>1.4530826697315431E-2</v>
      </c>
      <c r="M129">
        <v>4.3550778354337055E-3</v>
      </c>
      <c r="N129">
        <f t="shared" si="17"/>
        <v>19.042148350180742</v>
      </c>
    </row>
    <row r="130" spans="1:14" x14ac:dyDescent="0.35">
      <c r="A130" s="1">
        <v>43360</v>
      </c>
      <c r="B130">
        <v>112.14</v>
      </c>
      <c r="C130">
        <v>7.9</v>
      </c>
      <c r="D130">
        <f t="shared" si="9"/>
        <v>-1.230000000000004</v>
      </c>
      <c r="E130">
        <f t="shared" si="10"/>
        <v>-0.59999999999999964</v>
      </c>
      <c r="F130">
        <f t="shared" si="11"/>
        <v>-1.0849431066419722E-2</v>
      </c>
      <c r="G130">
        <f t="shared" si="12"/>
        <v>-7.0588235294117604E-2</v>
      </c>
      <c r="H130">
        <f t="shared" si="13"/>
        <v>-1.8300000000000036</v>
      </c>
      <c r="I130">
        <v>0.51000000000000867</v>
      </c>
      <c r="J130">
        <f t="shared" si="14"/>
        <v>0.1695846207011808</v>
      </c>
      <c r="K130">
        <f t="shared" si="15"/>
        <v>120.04</v>
      </c>
      <c r="L130">
        <f t="shared" si="16"/>
        <v>-1.5244918360546514E-2</v>
      </c>
      <c r="M130">
        <v>4.3942247332077388E-3</v>
      </c>
      <c r="N130">
        <f t="shared" si="17"/>
        <v>19.037132857155214</v>
      </c>
    </row>
    <row r="131" spans="1:14" x14ac:dyDescent="0.35">
      <c r="A131" s="1">
        <v>43357</v>
      </c>
      <c r="B131">
        <v>113.37</v>
      </c>
      <c r="C131">
        <v>8.5</v>
      </c>
      <c r="D131">
        <f t="shared" ref="D131:D194" si="18">B131-B132</f>
        <v>0.46000000000000796</v>
      </c>
      <c r="E131">
        <f t="shared" ref="E131:E194" si="19">C131-C132</f>
        <v>5.0000000000000711E-2</v>
      </c>
      <c r="F131">
        <f t="shared" ref="F131:F194" si="20">(B131-B132)/B132</f>
        <v>4.0740412718094764E-3</v>
      </c>
      <c r="G131">
        <f t="shared" ref="G131:G194" si="21">(C131-C132)/C132</f>
        <v>5.9171597633136943E-3</v>
      </c>
      <c r="H131">
        <f t="shared" ref="H131:H194" si="22">D131+E131</f>
        <v>0.51000000000000867</v>
      </c>
      <c r="I131">
        <v>0.51999999999999513</v>
      </c>
      <c r="J131">
        <f t="shared" ref="J131:J194" si="23">_xlfn.NORM.DIST(I131,$S$45,$T$45,FALSE)</f>
        <v>0.16945816699845598</v>
      </c>
      <c r="K131">
        <f t="shared" ref="K131:K194" si="24">B131+C131</f>
        <v>121.87</v>
      </c>
      <c r="L131">
        <f t="shared" ref="L131:L194" si="25">H131/K131</f>
        <v>4.184787068187484E-3</v>
      </c>
      <c r="M131">
        <v>4.5076282940360191E-3</v>
      </c>
      <c r="N131">
        <f t="shared" ref="N131:N194" si="26">_xlfn.NORM.DIST(M131,$S$54,$T$54,FALSE)</f>
        <v>19.022228913718234</v>
      </c>
    </row>
    <row r="132" spans="1:14" x14ac:dyDescent="0.35">
      <c r="A132" s="1">
        <v>43356</v>
      </c>
      <c r="B132">
        <v>112.91</v>
      </c>
      <c r="C132">
        <v>8.4499999999999993</v>
      </c>
      <c r="D132">
        <f t="shared" si="18"/>
        <v>1.2000000000000028</v>
      </c>
      <c r="E132">
        <f t="shared" si="19"/>
        <v>0.44999999999999929</v>
      </c>
      <c r="F132">
        <f t="shared" si="20"/>
        <v>1.0742100080565777E-2</v>
      </c>
      <c r="G132">
        <f t="shared" si="21"/>
        <v>5.6249999999999911E-2</v>
      </c>
      <c r="H132">
        <f t="shared" si="22"/>
        <v>1.6500000000000021</v>
      </c>
      <c r="I132">
        <v>0.52999999999999803</v>
      </c>
      <c r="J132">
        <f t="shared" si="23"/>
        <v>0.16932865726975876</v>
      </c>
      <c r="K132">
        <f t="shared" si="24"/>
        <v>121.36</v>
      </c>
      <c r="L132">
        <f t="shared" si="25"/>
        <v>1.3595912986156906E-2</v>
      </c>
      <c r="M132">
        <v>5.2124311565696106E-3</v>
      </c>
      <c r="N132">
        <f t="shared" si="26"/>
        <v>18.91718954132407</v>
      </c>
    </row>
    <row r="133" spans="1:14" x14ac:dyDescent="0.35">
      <c r="A133" s="1">
        <v>43355</v>
      </c>
      <c r="B133">
        <v>111.71</v>
      </c>
      <c r="C133">
        <v>8</v>
      </c>
      <c r="D133">
        <f t="shared" si="18"/>
        <v>0.46999999999999886</v>
      </c>
      <c r="E133">
        <f t="shared" si="19"/>
        <v>0.29999999999999982</v>
      </c>
      <c r="F133">
        <f t="shared" si="20"/>
        <v>4.2250988852930499E-3</v>
      </c>
      <c r="G133">
        <f t="shared" si="21"/>
        <v>3.8961038961038939E-2</v>
      </c>
      <c r="H133">
        <f t="shared" si="22"/>
        <v>0.76999999999999869</v>
      </c>
      <c r="I133">
        <v>0.62999999999998835</v>
      </c>
      <c r="J133">
        <f t="shared" si="23"/>
        <v>0.16786713305302867</v>
      </c>
      <c r="K133">
        <f t="shared" si="24"/>
        <v>119.71</v>
      </c>
      <c r="L133">
        <f t="shared" si="25"/>
        <v>6.4322111770110995E-3</v>
      </c>
      <c r="M133">
        <v>6.0018863071250941E-3</v>
      </c>
      <c r="N133">
        <f t="shared" si="26"/>
        <v>18.774485939035291</v>
      </c>
    </row>
    <row r="134" spans="1:14" x14ac:dyDescent="0.35">
      <c r="A134" s="1">
        <v>43354</v>
      </c>
      <c r="B134">
        <v>111.24</v>
      </c>
      <c r="C134">
        <v>7.7</v>
      </c>
      <c r="D134">
        <f t="shared" si="18"/>
        <v>1.8599999999999994</v>
      </c>
      <c r="E134">
        <f t="shared" si="19"/>
        <v>0.90000000000000036</v>
      </c>
      <c r="F134">
        <f t="shared" si="20"/>
        <v>1.7004936917169495E-2</v>
      </c>
      <c r="G134">
        <f t="shared" si="21"/>
        <v>0.13235294117647065</v>
      </c>
      <c r="H134">
        <f t="shared" si="22"/>
        <v>2.76</v>
      </c>
      <c r="I134">
        <v>0.66999999999999638</v>
      </c>
      <c r="J134">
        <f t="shared" si="23"/>
        <v>0.16719894028495172</v>
      </c>
      <c r="K134">
        <f t="shared" si="24"/>
        <v>118.94</v>
      </c>
      <c r="L134">
        <f t="shared" si="25"/>
        <v>2.3204977299478728E-2</v>
      </c>
      <c r="M134">
        <v>6.0038848666784444E-3</v>
      </c>
      <c r="N134">
        <f t="shared" si="26"/>
        <v>18.77409155911641</v>
      </c>
    </row>
    <row r="135" spans="1:14" x14ac:dyDescent="0.35">
      <c r="A135" s="1">
        <v>43353</v>
      </c>
      <c r="B135">
        <v>109.38</v>
      </c>
      <c r="C135">
        <v>6.8</v>
      </c>
      <c r="D135">
        <f t="shared" si="18"/>
        <v>1.1700000000000017</v>
      </c>
      <c r="E135">
        <f t="shared" si="19"/>
        <v>0.62000000000000011</v>
      </c>
      <c r="F135">
        <f t="shared" si="20"/>
        <v>1.0812309398392032E-2</v>
      </c>
      <c r="G135">
        <f t="shared" si="21"/>
        <v>0.10032362459546927</v>
      </c>
      <c r="H135">
        <f t="shared" si="22"/>
        <v>1.7900000000000018</v>
      </c>
      <c r="I135">
        <v>0.6800000000000006</v>
      </c>
      <c r="J135">
        <f t="shared" si="23"/>
        <v>0.16702453935490263</v>
      </c>
      <c r="K135">
        <f t="shared" si="24"/>
        <v>116.17999999999999</v>
      </c>
      <c r="L135">
        <f t="shared" si="25"/>
        <v>1.5407126872095042E-2</v>
      </c>
      <c r="M135">
        <v>6.28282070517626E-3</v>
      </c>
      <c r="N135">
        <f t="shared" si="26"/>
        <v>18.717426382137074</v>
      </c>
    </row>
    <row r="136" spans="1:14" x14ac:dyDescent="0.35">
      <c r="A136" s="1">
        <v>43350</v>
      </c>
      <c r="B136">
        <v>108.21</v>
      </c>
      <c r="C136">
        <v>6.18</v>
      </c>
      <c r="D136">
        <f t="shared" si="18"/>
        <v>-0.53000000000000114</v>
      </c>
      <c r="E136">
        <f t="shared" si="19"/>
        <v>-0.20000000000000018</v>
      </c>
      <c r="F136">
        <f t="shared" si="20"/>
        <v>-4.874011403347445E-3</v>
      </c>
      <c r="G136">
        <f t="shared" si="21"/>
        <v>-3.1347962382445173E-2</v>
      </c>
      <c r="H136">
        <f t="shared" si="22"/>
        <v>-0.73000000000000131</v>
      </c>
      <c r="I136">
        <v>0.69999999999999973</v>
      </c>
      <c r="J136">
        <f t="shared" si="23"/>
        <v>0.1666669804758692</v>
      </c>
      <c r="K136">
        <f t="shared" si="24"/>
        <v>114.38999999999999</v>
      </c>
      <c r="L136">
        <f t="shared" si="25"/>
        <v>-6.3816767199930185E-3</v>
      </c>
      <c r="M136">
        <v>6.4322111770110995E-3</v>
      </c>
      <c r="N136">
        <f t="shared" si="26"/>
        <v>18.685759868218216</v>
      </c>
    </row>
    <row r="137" spans="1:14" x14ac:dyDescent="0.35">
      <c r="A137" s="1">
        <v>43349</v>
      </c>
      <c r="B137">
        <v>108.74</v>
      </c>
      <c r="C137">
        <v>6.38</v>
      </c>
      <c r="D137">
        <f t="shared" si="18"/>
        <v>0.25</v>
      </c>
      <c r="E137">
        <f t="shared" si="19"/>
        <v>0.24000000000000021</v>
      </c>
      <c r="F137">
        <f t="shared" si="20"/>
        <v>2.3043598488339942E-3</v>
      </c>
      <c r="G137">
        <f t="shared" si="21"/>
        <v>3.9087947882736195E-2</v>
      </c>
      <c r="H137">
        <f t="shared" si="22"/>
        <v>0.49000000000000021</v>
      </c>
      <c r="I137">
        <v>0.7299999999999951</v>
      </c>
      <c r="J137">
        <f t="shared" si="23"/>
        <v>0.16610889733946099</v>
      </c>
      <c r="K137">
        <f t="shared" si="24"/>
        <v>115.11999999999999</v>
      </c>
      <c r="L137">
        <f t="shared" si="25"/>
        <v>4.2564280750521221E-3</v>
      </c>
      <c r="M137">
        <v>6.4821483691736639E-3</v>
      </c>
      <c r="N137">
        <f t="shared" si="26"/>
        <v>18.674970692975091</v>
      </c>
    </row>
    <row r="138" spans="1:14" x14ac:dyDescent="0.35">
      <c r="A138" s="1">
        <v>43348</v>
      </c>
      <c r="B138">
        <v>108.49</v>
      </c>
      <c r="C138">
        <v>6.14</v>
      </c>
      <c r="D138">
        <f t="shared" si="18"/>
        <v>-3.2199999999999989</v>
      </c>
      <c r="E138">
        <f t="shared" si="19"/>
        <v>-1.4100000000000001</v>
      </c>
      <c r="F138">
        <f t="shared" si="20"/>
        <v>-2.8824635216184755E-2</v>
      </c>
      <c r="G138">
        <f t="shared" si="21"/>
        <v>-0.18675496688741725</v>
      </c>
      <c r="H138">
        <f t="shared" si="22"/>
        <v>-4.629999999999999</v>
      </c>
      <c r="I138">
        <v>0.73000000000000753</v>
      </c>
      <c r="J138">
        <f t="shared" si="23"/>
        <v>0.16610889733946077</v>
      </c>
      <c r="K138">
        <f t="shared" si="24"/>
        <v>114.63</v>
      </c>
      <c r="L138">
        <f t="shared" si="25"/>
        <v>-4.0390822646776577E-2</v>
      </c>
      <c r="M138">
        <v>6.6904161960205247E-3</v>
      </c>
      <c r="N138">
        <f t="shared" si="26"/>
        <v>18.628877155630558</v>
      </c>
    </row>
    <row r="139" spans="1:14" x14ac:dyDescent="0.35">
      <c r="A139" s="1">
        <v>43347</v>
      </c>
      <c r="B139">
        <v>111.71</v>
      </c>
      <c r="C139">
        <v>7.55</v>
      </c>
      <c r="D139">
        <f t="shared" si="18"/>
        <v>-0.62000000000000455</v>
      </c>
      <c r="E139">
        <f t="shared" si="19"/>
        <v>-0.16999999999999993</v>
      </c>
      <c r="F139">
        <f t="shared" si="20"/>
        <v>-5.519451615774989E-3</v>
      </c>
      <c r="G139">
        <f t="shared" si="21"/>
        <v>-2.2020725388601028E-2</v>
      </c>
      <c r="H139">
        <f t="shared" si="22"/>
        <v>-0.79000000000000448</v>
      </c>
      <c r="I139">
        <v>0.76999999999999869</v>
      </c>
      <c r="J139">
        <f t="shared" si="23"/>
        <v>0.16532462558486696</v>
      </c>
      <c r="K139">
        <f t="shared" si="24"/>
        <v>119.25999999999999</v>
      </c>
      <c r="L139">
        <f t="shared" si="25"/>
        <v>-6.6241824584940849E-3</v>
      </c>
      <c r="M139">
        <v>6.7917480261482583E-3</v>
      </c>
      <c r="N139">
        <f t="shared" si="26"/>
        <v>18.605813843532101</v>
      </c>
    </row>
    <row r="140" spans="1:14" x14ac:dyDescent="0.35">
      <c r="A140" s="1">
        <v>43343</v>
      </c>
      <c r="B140">
        <v>112.33</v>
      </c>
      <c r="C140">
        <v>7.72</v>
      </c>
      <c r="D140">
        <f t="shared" si="18"/>
        <v>0.37999999999999545</v>
      </c>
      <c r="E140">
        <f t="shared" si="19"/>
        <v>0.12000000000000011</v>
      </c>
      <c r="F140">
        <f t="shared" si="20"/>
        <v>3.3943724877176906E-3</v>
      </c>
      <c r="G140">
        <f t="shared" si="21"/>
        <v>1.5789473684210541E-2</v>
      </c>
      <c r="H140">
        <f t="shared" si="22"/>
        <v>0.49999999999999556</v>
      </c>
      <c r="I140">
        <v>0.77000000000000224</v>
      </c>
      <c r="J140">
        <f t="shared" si="23"/>
        <v>0.16532462558486691</v>
      </c>
      <c r="K140">
        <f t="shared" si="24"/>
        <v>120.05</v>
      </c>
      <c r="L140">
        <f t="shared" si="25"/>
        <v>4.1649312786338653E-3</v>
      </c>
      <c r="M140">
        <v>6.8809501366763606E-3</v>
      </c>
      <c r="N140">
        <f t="shared" si="26"/>
        <v>18.58516809017026</v>
      </c>
    </row>
    <row r="141" spans="1:14" x14ac:dyDescent="0.35">
      <c r="A141" s="1">
        <v>43342</v>
      </c>
      <c r="B141">
        <v>111.95</v>
      </c>
      <c r="C141">
        <v>7.6</v>
      </c>
      <c r="D141">
        <f t="shared" si="18"/>
        <v>-6.9999999999993179E-2</v>
      </c>
      <c r="E141">
        <f t="shared" si="19"/>
        <v>5.9999999999999609E-2</v>
      </c>
      <c r="F141">
        <f t="shared" si="20"/>
        <v>-6.2488841278337062E-4</v>
      </c>
      <c r="G141">
        <f t="shared" si="21"/>
        <v>7.9575596816975607E-3</v>
      </c>
      <c r="H141">
        <f t="shared" si="22"/>
        <v>-9.9999999999935696E-3</v>
      </c>
      <c r="I141">
        <v>0.78999999999999737</v>
      </c>
      <c r="J141">
        <f t="shared" si="23"/>
        <v>0.16491546925544179</v>
      </c>
      <c r="K141">
        <f t="shared" si="24"/>
        <v>119.55</v>
      </c>
      <c r="L141">
        <f t="shared" si="25"/>
        <v>-8.3647009619352319E-5</v>
      </c>
      <c r="M141">
        <v>6.9141882932374273E-3</v>
      </c>
      <c r="N141">
        <f t="shared" si="26"/>
        <v>18.577393209346699</v>
      </c>
    </row>
    <row r="142" spans="1:14" x14ac:dyDescent="0.35">
      <c r="A142" s="1">
        <v>43341</v>
      </c>
      <c r="B142">
        <v>112.02</v>
      </c>
      <c r="C142">
        <v>7.54</v>
      </c>
      <c r="D142">
        <f t="shared" si="18"/>
        <v>1.7599999999999909</v>
      </c>
      <c r="E142">
        <f t="shared" si="19"/>
        <v>0.79</v>
      </c>
      <c r="F142">
        <f t="shared" si="20"/>
        <v>1.5962270995827959E-2</v>
      </c>
      <c r="G142">
        <f t="shared" si="21"/>
        <v>0.11703703703703704</v>
      </c>
      <c r="H142">
        <f t="shared" si="22"/>
        <v>2.5499999999999909</v>
      </c>
      <c r="I142">
        <v>0.80000000000000338</v>
      </c>
      <c r="J142">
        <f t="shared" si="23"/>
        <v>0.16470667446256784</v>
      </c>
      <c r="K142">
        <f t="shared" si="24"/>
        <v>119.56</v>
      </c>
      <c r="L142">
        <f t="shared" si="25"/>
        <v>2.1328203412512469E-2</v>
      </c>
      <c r="M142">
        <v>7.222078927005415E-3</v>
      </c>
      <c r="N142">
        <f t="shared" si="26"/>
        <v>18.503270646548206</v>
      </c>
    </row>
    <row r="143" spans="1:14" x14ac:dyDescent="0.35">
      <c r="A143" s="1">
        <v>43340</v>
      </c>
      <c r="B143">
        <v>110.26</v>
      </c>
      <c r="C143">
        <v>6.75</v>
      </c>
      <c r="D143">
        <f t="shared" si="18"/>
        <v>0.6600000000000108</v>
      </c>
      <c r="E143">
        <f t="shared" si="19"/>
        <v>0.41000000000000014</v>
      </c>
      <c r="F143">
        <f t="shared" si="20"/>
        <v>6.0218978102190767E-3</v>
      </c>
      <c r="G143">
        <f t="shared" si="21"/>
        <v>6.4668769716088356E-2</v>
      </c>
      <c r="H143">
        <f t="shared" si="22"/>
        <v>1.0700000000000109</v>
      </c>
      <c r="I143">
        <v>0.80000000000000382</v>
      </c>
      <c r="J143">
        <f t="shared" si="23"/>
        <v>0.16470667446256781</v>
      </c>
      <c r="K143">
        <f t="shared" si="24"/>
        <v>117.01</v>
      </c>
      <c r="L143">
        <f t="shared" si="25"/>
        <v>9.1445175626015795E-3</v>
      </c>
      <c r="M143">
        <v>7.456347333647923E-3</v>
      </c>
      <c r="N143">
        <f t="shared" si="26"/>
        <v>18.444349679236051</v>
      </c>
    </row>
    <row r="144" spans="1:14" x14ac:dyDescent="0.35">
      <c r="A144" s="1">
        <v>43339</v>
      </c>
      <c r="B144">
        <v>109.6</v>
      </c>
      <c r="C144">
        <v>6.34</v>
      </c>
      <c r="D144">
        <f t="shared" si="18"/>
        <v>1.1999999999999886</v>
      </c>
      <c r="E144">
        <f t="shared" si="19"/>
        <v>0.38999999999999968</v>
      </c>
      <c r="F144">
        <f t="shared" si="20"/>
        <v>1.1070110701106906E-2</v>
      </c>
      <c r="G144">
        <f t="shared" si="21"/>
        <v>6.5546218487394906E-2</v>
      </c>
      <c r="H144">
        <f t="shared" si="22"/>
        <v>1.5899999999999883</v>
      </c>
      <c r="I144">
        <v>0.81000000000000805</v>
      </c>
      <c r="J144">
        <f t="shared" si="23"/>
        <v>0.16449508362795032</v>
      </c>
      <c r="K144">
        <f t="shared" si="24"/>
        <v>115.94</v>
      </c>
      <c r="L144">
        <f t="shared" si="25"/>
        <v>1.3713989994824809E-2</v>
      </c>
      <c r="M144">
        <v>7.5297546757346987E-3</v>
      </c>
      <c r="N144">
        <f t="shared" si="26"/>
        <v>18.425442324590083</v>
      </c>
    </row>
    <row r="145" spans="1:14" x14ac:dyDescent="0.35">
      <c r="A145" s="1">
        <v>43336</v>
      </c>
      <c r="B145">
        <v>108.4</v>
      </c>
      <c r="C145">
        <v>5.95</v>
      </c>
      <c r="D145">
        <f t="shared" si="18"/>
        <v>0.84000000000000341</v>
      </c>
      <c r="E145">
        <f t="shared" si="19"/>
        <v>0.25</v>
      </c>
      <c r="F145">
        <f t="shared" si="20"/>
        <v>7.8095946448494182E-3</v>
      </c>
      <c r="G145">
        <f t="shared" si="21"/>
        <v>4.3859649122807015E-2</v>
      </c>
      <c r="H145">
        <f t="shared" si="22"/>
        <v>1.0900000000000034</v>
      </c>
      <c r="I145">
        <v>0.83999999999999986</v>
      </c>
      <c r="J145">
        <f t="shared" si="23"/>
        <v>0.16384365017432764</v>
      </c>
      <c r="K145">
        <f t="shared" si="24"/>
        <v>114.35000000000001</v>
      </c>
      <c r="L145">
        <f t="shared" si="25"/>
        <v>9.5321381722781231E-3</v>
      </c>
      <c r="M145">
        <v>7.6292199122640078E-3</v>
      </c>
      <c r="N145">
        <f t="shared" si="26"/>
        <v>18.399486816927368</v>
      </c>
    </row>
    <row r="146" spans="1:14" x14ac:dyDescent="0.35">
      <c r="A146" s="1">
        <v>43335</v>
      </c>
      <c r="B146">
        <v>107.56</v>
      </c>
      <c r="C146">
        <v>5.7</v>
      </c>
      <c r="D146">
        <f t="shared" si="18"/>
        <v>0.5</v>
      </c>
      <c r="E146">
        <f t="shared" si="19"/>
        <v>0.1800000000000006</v>
      </c>
      <c r="F146">
        <f t="shared" si="20"/>
        <v>4.6702783485895755E-3</v>
      </c>
      <c r="G146">
        <f t="shared" si="21"/>
        <v>3.2608695652174023E-2</v>
      </c>
      <c r="H146">
        <f t="shared" si="22"/>
        <v>0.6800000000000006</v>
      </c>
      <c r="I146">
        <v>0.84000000000000874</v>
      </c>
      <c r="J146">
        <f t="shared" si="23"/>
        <v>0.16384365017432745</v>
      </c>
      <c r="K146">
        <f t="shared" si="24"/>
        <v>113.26</v>
      </c>
      <c r="L146">
        <f t="shared" si="25"/>
        <v>6.0038848666784444E-3</v>
      </c>
      <c r="M146">
        <v>7.6768415280571078E-3</v>
      </c>
      <c r="N146">
        <f t="shared" si="26"/>
        <v>18.386923314031304</v>
      </c>
    </row>
    <row r="147" spans="1:14" x14ac:dyDescent="0.35">
      <c r="A147" s="1">
        <v>43334</v>
      </c>
      <c r="B147">
        <v>107.06</v>
      </c>
      <c r="C147">
        <v>5.52</v>
      </c>
      <c r="D147">
        <f t="shared" si="18"/>
        <v>1.0799999999999983</v>
      </c>
      <c r="E147">
        <f t="shared" si="19"/>
        <v>0.3199999999999994</v>
      </c>
      <c r="F147">
        <f t="shared" si="20"/>
        <v>1.0190602000377413E-2</v>
      </c>
      <c r="G147">
        <f t="shared" si="21"/>
        <v>6.1538461538461417E-2</v>
      </c>
      <c r="H147">
        <f t="shared" si="22"/>
        <v>1.3999999999999977</v>
      </c>
      <c r="I147">
        <v>0.89000000000000457</v>
      </c>
      <c r="J147">
        <f t="shared" si="23"/>
        <v>0.16270310387621781</v>
      </c>
      <c r="K147">
        <f t="shared" si="24"/>
        <v>112.58</v>
      </c>
      <c r="L147">
        <f t="shared" si="25"/>
        <v>1.2435601350150984E-2</v>
      </c>
      <c r="M147">
        <v>7.7116367732432594E-3</v>
      </c>
      <c r="N147">
        <f t="shared" si="26"/>
        <v>18.377687878375969</v>
      </c>
    </row>
    <row r="148" spans="1:14" x14ac:dyDescent="0.35">
      <c r="A148" s="1">
        <v>43333</v>
      </c>
      <c r="B148">
        <v>105.98</v>
      </c>
      <c r="C148">
        <v>5.2</v>
      </c>
      <c r="D148">
        <f t="shared" si="18"/>
        <v>-0.89000000000000057</v>
      </c>
      <c r="E148">
        <f t="shared" si="19"/>
        <v>-0.42999999999999972</v>
      </c>
      <c r="F148">
        <f t="shared" si="20"/>
        <v>-8.3278749883035508E-3</v>
      </c>
      <c r="G148">
        <f t="shared" si="21"/>
        <v>-7.637655417406744E-2</v>
      </c>
      <c r="H148">
        <f t="shared" si="22"/>
        <v>-1.3200000000000003</v>
      </c>
      <c r="I148">
        <v>0.91999999999999771</v>
      </c>
      <c r="J148">
        <f t="shared" si="23"/>
        <v>0.16198642231488244</v>
      </c>
      <c r="K148">
        <f t="shared" si="24"/>
        <v>111.18</v>
      </c>
      <c r="L148">
        <f t="shared" si="25"/>
        <v>-1.1872638963842419E-2</v>
      </c>
      <c r="M148">
        <v>7.8291127005606798E-3</v>
      </c>
      <c r="N148">
        <f t="shared" si="26"/>
        <v>18.346160286765915</v>
      </c>
    </row>
    <row r="149" spans="1:14" x14ac:dyDescent="0.35">
      <c r="A149" s="1">
        <v>43332</v>
      </c>
      <c r="B149">
        <v>106.87</v>
      </c>
      <c r="C149">
        <v>5.63</v>
      </c>
      <c r="D149">
        <f t="shared" si="18"/>
        <v>-0.70999999999999375</v>
      </c>
      <c r="E149">
        <f t="shared" si="19"/>
        <v>-0.29999999999999982</v>
      </c>
      <c r="F149">
        <f t="shared" si="20"/>
        <v>-6.5997397285740261E-3</v>
      </c>
      <c r="G149">
        <f t="shared" si="21"/>
        <v>-5.0590219224283278E-2</v>
      </c>
      <c r="H149">
        <f t="shared" si="22"/>
        <v>-1.0099999999999936</v>
      </c>
      <c r="I149">
        <v>0.92000000000000171</v>
      </c>
      <c r="J149">
        <f t="shared" si="23"/>
        <v>0.16198642231488233</v>
      </c>
      <c r="K149">
        <f t="shared" si="24"/>
        <v>112.5</v>
      </c>
      <c r="L149">
        <f t="shared" si="25"/>
        <v>-8.97777777777772E-3</v>
      </c>
      <c r="M149">
        <v>8.1748711569219982E-3</v>
      </c>
      <c r="N149">
        <f t="shared" si="26"/>
        <v>18.250286069693111</v>
      </c>
    </row>
    <row r="150" spans="1:14" x14ac:dyDescent="0.35">
      <c r="A150" s="1">
        <v>43329</v>
      </c>
      <c r="B150">
        <v>107.58</v>
      </c>
      <c r="C150">
        <v>5.93</v>
      </c>
      <c r="D150">
        <f t="shared" si="18"/>
        <v>-6.0000000000002274E-2</v>
      </c>
      <c r="E150">
        <f t="shared" si="19"/>
        <v>-0.16999999999999993</v>
      </c>
      <c r="F150">
        <f t="shared" si="20"/>
        <v>-5.5741360089188289E-4</v>
      </c>
      <c r="G150">
        <f t="shared" si="21"/>
        <v>-2.7868852459016383E-2</v>
      </c>
      <c r="H150">
        <f t="shared" si="22"/>
        <v>-0.2300000000000022</v>
      </c>
      <c r="I150">
        <v>0.92000000000000437</v>
      </c>
      <c r="J150">
        <f t="shared" si="23"/>
        <v>0.16198642231488228</v>
      </c>
      <c r="K150">
        <f t="shared" si="24"/>
        <v>113.50999999999999</v>
      </c>
      <c r="L150">
        <f t="shared" si="25"/>
        <v>-2.0262531935512484E-3</v>
      </c>
      <c r="M150">
        <v>8.3913586859488774E-3</v>
      </c>
      <c r="N150">
        <f t="shared" si="26"/>
        <v>18.187941149156295</v>
      </c>
    </row>
    <row r="151" spans="1:14" x14ac:dyDescent="0.35">
      <c r="A151" s="1">
        <v>43328</v>
      </c>
      <c r="B151">
        <v>107.64</v>
      </c>
      <c r="C151">
        <v>6.1</v>
      </c>
      <c r="D151">
        <f t="shared" si="18"/>
        <v>-1.9999999999996021E-2</v>
      </c>
      <c r="E151">
        <f t="shared" si="19"/>
        <v>0.25</v>
      </c>
      <c r="F151">
        <f t="shared" si="20"/>
        <v>-1.8577001671926454E-4</v>
      </c>
      <c r="G151">
        <f t="shared" si="21"/>
        <v>4.2735042735042736E-2</v>
      </c>
      <c r="H151">
        <f t="shared" si="22"/>
        <v>0.23000000000000398</v>
      </c>
      <c r="I151">
        <v>0.92999999999999261</v>
      </c>
      <c r="J151">
        <f t="shared" si="23"/>
        <v>0.16174221227081767</v>
      </c>
      <c r="K151">
        <f t="shared" si="24"/>
        <v>113.74</v>
      </c>
      <c r="L151">
        <f t="shared" si="25"/>
        <v>2.0221557939159836E-3</v>
      </c>
      <c r="M151">
        <v>8.7427539674998032E-3</v>
      </c>
      <c r="N151">
        <f t="shared" si="26"/>
        <v>18.083007127262736</v>
      </c>
    </row>
    <row r="152" spans="1:14" x14ac:dyDescent="0.35">
      <c r="A152" s="1">
        <v>43327</v>
      </c>
      <c r="B152">
        <v>107.66</v>
      </c>
      <c r="C152">
        <v>5.85</v>
      </c>
      <c r="D152">
        <f t="shared" si="18"/>
        <v>-1.9000000000000057</v>
      </c>
      <c r="E152">
        <f t="shared" si="19"/>
        <v>-0.66000000000000014</v>
      </c>
      <c r="F152">
        <f t="shared" si="20"/>
        <v>-1.7342095655348718E-2</v>
      </c>
      <c r="G152">
        <f t="shared" si="21"/>
        <v>-0.10138248847926269</v>
      </c>
      <c r="H152">
        <f t="shared" si="22"/>
        <v>-2.5600000000000058</v>
      </c>
      <c r="I152">
        <v>0.93999999999999329</v>
      </c>
      <c r="J152">
        <f t="shared" si="23"/>
        <v>0.16149536581489651</v>
      </c>
      <c r="K152">
        <f t="shared" si="24"/>
        <v>113.50999999999999</v>
      </c>
      <c r="L152">
        <f t="shared" si="25"/>
        <v>-2.25530790238746E-2</v>
      </c>
      <c r="M152">
        <v>8.9156831111489032E-3</v>
      </c>
      <c r="N152">
        <f t="shared" si="26"/>
        <v>18.029690826860389</v>
      </c>
    </row>
    <row r="153" spans="1:14" x14ac:dyDescent="0.35">
      <c r="A153" s="1">
        <v>43326</v>
      </c>
      <c r="B153">
        <v>109.56</v>
      </c>
      <c r="C153">
        <v>6.51</v>
      </c>
      <c r="D153">
        <f t="shared" si="18"/>
        <v>1.3500000000000085</v>
      </c>
      <c r="E153">
        <f t="shared" si="19"/>
        <v>0.35999999999999943</v>
      </c>
      <c r="F153">
        <f t="shared" si="20"/>
        <v>1.2475741613529328E-2</v>
      </c>
      <c r="G153">
        <f t="shared" si="21"/>
        <v>5.8536585365853565E-2</v>
      </c>
      <c r="H153">
        <f t="shared" si="22"/>
        <v>1.710000000000008</v>
      </c>
      <c r="I153">
        <v>0.96</v>
      </c>
      <c r="J153">
        <f t="shared" si="23"/>
        <v>0.16099381659941153</v>
      </c>
      <c r="K153">
        <f t="shared" si="24"/>
        <v>116.07000000000001</v>
      </c>
      <c r="L153">
        <f t="shared" si="25"/>
        <v>1.4732489015249485E-2</v>
      </c>
      <c r="M153">
        <v>8.9381132808704737E-3</v>
      </c>
      <c r="N153">
        <f t="shared" si="26"/>
        <v>18.022695130229014</v>
      </c>
    </row>
    <row r="154" spans="1:14" x14ac:dyDescent="0.35">
      <c r="A154" s="1">
        <v>43325</v>
      </c>
      <c r="B154">
        <v>108.21</v>
      </c>
      <c r="C154">
        <v>6.15</v>
      </c>
      <c r="D154">
        <f t="shared" si="18"/>
        <v>-0.79000000000000625</v>
      </c>
      <c r="E154">
        <f t="shared" si="19"/>
        <v>-0.19999999999999929</v>
      </c>
      <c r="F154">
        <f t="shared" si="20"/>
        <v>-7.2477064220184059E-3</v>
      </c>
      <c r="G154">
        <f t="shared" si="21"/>
        <v>-3.1496062992125873E-2</v>
      </c>
      <c r="H154">
        <f t="shared" si="22"/>
        <v>-0.99000000000000554</v>
      </c>
      <c r="I154">
        <v>1.0099999999999976</v>
      </c>
      <c r="J154">
        <f t="shared" si="23"/>
        <v>0.15969474574453513</v>
      </c>
      <c r="K154">
        <f t="shared" si="24"/>
        <v>114.36</v>
      </c>
      <c r="L154">
        <f t="shared" si="25"/>
        <v>-8.6568730325289056E-3</v>
      </c>
      <c r="M154">
        <v>9.0702947845804991E-3</v>
      </c>
      <c r="N154">
        <f t="shared" si="26"/>
        <v>17.981097679673677</v>
      </c>
    </row>
    <row r="155" spans="1:14" x14ac:dyDescent="0.35">
      <c r="A155" s="1">
        <v>43322</v>
      </c>
      <c r="B155">
        <v>109</v>
      </c>
      <c r="C155">
        <v>6.35</v>
      </c>
      <c r="D155">
        <f t="shared" si="18"/>
        <v>-0.67000000000000171</v>
      </c>
      <c r="E155">
        <f t="shared" si="19"/>
        <v>-0.5</v>
      </c>
      <c r="F155">
        <f t="shared" si="20"/>
        <v>-6.1092368013130451E-3</v>
      </c>
      <c r="G155">
        <f t="shared" si="21"/>
        <v>-7.2992700729927015E-2</v>
      </c>
      <c r="H155">
        <f t="shared" si="22"/>
        <v>-1.1700000000000017</v>
      </c>
      <c r="I155">
        <v>1.0399999999999987</v>
      </c>
      <c r="J155">
        <f t="shared" si="23"/>
        <v>0.15888486436339308</v>
      </c>
      <c r="K155">
        <f t="shared" si="24"/>
        <v>115.35</v>
      </c>
      <c r="L155">
        <f t="shared" si="25"/>
        <v>-1.0143042912873877E-2</v>
      </c>
      <c r="M155">
        <v>9.1445175626015795E-3</v>
      </c>
      <c r="N155">
        <f t="shared" si="26"/>
        <v>17.957462439081663</v>
      </c>
    </row>
    <row r="156" spans="1:14" x14ac:dyDescent="0.35">
      <c r="A156" s="1">
        <v>43321</v>
      </c>
      <c r="B156">
        <v>109.67</v>
      </c>
      <c r="C156">
        <v>6.85</v>
      </c>
      <c r="D156">
        <f t="shared" si="18"/>
        <v>0.18000000000000682</v>
      </c>
      <c r="E156">
        <f t="shared" si="19"/>
        <v>2.9999999999999361E-2</v>
      </c>
      <c r="F156">
        <f t="shared" si="20"/>
        <v>1.6439857521235439E-3</v>
      </c>
      <c r="G156">
        <f t="shared" si="21"/>
        <v>4.3988269794720466E-3</v>
      </c>
      <c r="H156">
        <f t="shared" si="22"/>
        <v>0.21000000000000618</v>
      </c>
      <c r="I156">
        <v>1.0500000000000065</v>
      </c>
      <c r="J156">
        <f t="shared" si="23"/>
        <v>0.15860991580579545</v>
      </c>
      <c r="K156">
        <f t="shared" si="24"/>
        <v>116.52</v>
      </c>
      <c r="L156">
        <f t="shared" si="25"/>
        <v>1.8022657054583436E-3</v>
      </c>
      <c r="M156">
        <v>9.4041052536395584E-3</v>
      </c>
      <c r="N156">
        <f t="shared" si="26"/>
        <v>17.873245673895379</v>
      </c>
    </row>
    <row r="157" spans="1:14" x14ac:dyDescent="0.35">
      <c r="A157" s="1">
        <v>43320</v>
      </c>
      <c r="B157">
        <v>109.49</v>
      </c>
      <c r="C157">
        <v>6.82</v>
      </c>
      <c r="D157">
        <f t="shared" si="18"/>
        <v>0.60999999999999943</v>
      </c>
      <c r="E157">
        <f t="shared" si="19"/>
        <v>0.23000000000000043</v>
      </c>
      <c r="F157">
        <f t="shared" si="20"/>
        <v>5.6024981631153511E-3</v>
      </c>
      <c r="G157">
        <f t="shared" si="21"/>
        <v>3.4901365705614633E-2</v>
      </c>
      <c r="H157">
        <f t="shared" si="22"/>
        <v>0.83999999999999986</v>
      </c>
      <c r="I157">
        <v>1.0700000000000109</v>
      </c>
      <c r="J157">
        <f t="shared" si="23"/>
        <v>0.15805262349821766</v>
      </c>
      <c r="K157">
        <f t="shared" si="24"/>
        <v>116.31</v>
      </c>
      <c r="L157">
        <f t="shared" si="25"/>
        <v>7.222078927005415E-3</v>
      </c>
      <c r="M157">
        <v>9.4396813025028128E-3</v>
      </c>
      <c r="N157">
        <f t="shared" si="26"/>
        <v>17.861516915918283</v>
      </c>
    </row>
    <row r="158" spans="1:14" x14ac:dyDescent="0.35">
      <c r="A158" s="1">
        <v>43319</v>
      </c>
      <c r="B158">
        <v>108.88</v>
      </c>
      <c r="C158">
        <v>6.59</v>
      </c>
      <c r="D158">
        <f t="shared" si="18"/>
        <v>0.75</v>
      </c>
      <c r="E158">
        <f t="shared" si="19"/>
        <v>0.33999999999999986</v>
      </c>
      <c r="F158">
        <f t="shared" si="20"/>
        <v>6.9360954406732641E-3</v>
      </c>
      <c r="G158">
        <f t="shared" si="21"/>
        <v>5.4399999999999976E-2</v>
      </c>
      <c r="H158">
        <f t="shared" si="22"/>
        <v>1.0899999999999999</v>
      </c>
      <c r="I158">
        <v>1.0899999999999999</v>
      </c>
      <c r="J158">
        <f t="shared" si="23"/>
        <v>0.15748556904522804</v>
      </c>
      <c r="K158">
        <f t="shared" si="24"/>
        <v>115.47</v>
      </c>
      <c r="L158">
        <f t="shared" si="25"/>
        <v>9.4396813025028128E-3</v>
      </c>
      <c r="M158">
        <v>9.4412496781391859E-3</v>
      </c>
      <c r="N158">
        <f t="shared" si="26"/>
        <v>17.860998820645555</v>
      </c>
    </row>
    <row r="159" spans="1:14" x14ac:dyDescent="0.35">
      <c r="A159" s="1">
        <v>43318</v>
      </c>
      <c r="B159">
        <v>108.13</v>
      </c>
      <c r="C159">
        <v>6.25</v>
      </c>
      <c r="D159">
        <f t="shared" si="18"/>
        <v>8.99999999999892E-2</v>
      </c>
      <c r="E159">
        <f t="shared" si="19"/>
        <v>-9.9999999999999645E-2</v>
      </c>
      <c r="F159">
        <f t="shared" si="20"/>
        <v>8.3302480562744531E-4</v>
      </c>
      <c r="G159">
        <f t="shared" si="21"/>
        <v>-1.5748031496062936E-2</v>
      </c>
      <c r="H159">
        <f t="shared" si="22"/>
        <v>-1.0000000000010445E-2</v>
      </c>
      <c r="I159">
        <v>1.0900000000000034</v>
      </c>
      <c r="J159">
        <f t="shared" si="23"/>
        <v>0.15748556904522795</v>
      </c>
      <c r="K159">
        <f t="shared" si="24"/>
        <v>114.38</v>
      </c>
      <c r="L159">
        <f t="shared" si="25"/>
        <v>-8.7427872005686708E-5</v>
      </c>
      <c r="M159">
        <v>9.5321381722781231E-3</v>
      </c>
      <c r="N159">
        <f t="shared" si="26"/>
        <v>17.83082648016504</v>
      </c>
    </row>
    <row r="160" spans="1:14" x14ac:dyDescent="0.35">
      <c r="A160" s="1">
        <v>43315</v>
      </c>
      <c r="B160">
        <v>108.04</v>
      </c>
      <c r="C160">
        <v>6.35</v>
      </c>
      <c r="D160">
        <f t="shared" si="18"/>
        <v>0.47000000000001307</v>
      </c>
      <c r="E160">
        <f t="shared" si="19"/>
        <v>-5.0000000000000711E-2</v>
      </c>
      <c r="F160">
        <f t="shared" si="20"/>
        <v>4.3692479315795589E-3</v>
      </c>
      <c r="G160">
        <f t="shared" si="21"/>
        <v>-7.812500000000111E-3</v>
      </c>
      <c r="H160">
        <f t="shared" si="22"/>
        <v>0.42000000000001236</v>
      </c>
      <c r="I160">
        <v>1.0999999999999965</v>
      </c>
      <c r="J160">
        <f t="shared" si="23"/>
        <v>0.15719841821796199</v>
      </c>
      <c r="K160">
        <f t="shared" si="24"/>
        <v>114.39</v>
      </c>
      <c r="L160">
        <f t="shared" si="25"/>
        <v>3.6716496197221117E-3</v>
      </c>
      <c r="M160">
        <v>9.8536585365853416E-3</v>
      </c>
      <c r="N160">
        <f t="shared" si="26"/>
        <v>17.721770493446407</v>
      </c>
    </row>
    <row r="161" spans="1:14" x14ac:dyDescent="0.35">
      <c r="A161" s="1">
        <v>43314</v>
      </c>
      <c r="B161">
        <v>107.57</v>
      </c>
      <c r="C161">
        <v>6.4</v>
      </c>
      <c r="D161">
        <f t="shared" si="18"/>
        <v>1.289999999999992</v>
      </c>
      <c r="E161">
        <f t="shared" si="19"/>
        <v>0.72000000000000064</v>
      </c>
      <c r="F161">
        <f t="shared" si="20"/>
        <v>1.2137749341362363E-2</v>
      </c>
      <c r="G161">
        <f t="shared" si="21"/>
        <v>0.1267605633802818</v>
      </c>
      <c r="H161">
        <f t="shared" si="22"/>
        <v>2.0099999999999927</v>
      </c>
      <c r="I161">
        <v>1.1399999999999992</v>
      </c>
      <c r="J161">
        <f t="shared" si="23"/>
        <v>0.15602601043774053</v>
      </c>
      <c r="K161">
        <f t="shared" si="24"/>
        <v>113.97</v>
      </c>
      <c r="L161">
        <f t="shared" si="25"/>
        <v>1.7636220057909911E-2</v>
      </c>
      <c r="M161">
        <v>9.8601794229370172E-3</v>
      </c>
      <c r="N161">
        <f t="shared" si="26"/>
        <v>17.719521581938785</v>
      </c>
    </row>
    <row r="162" spans="1:14" x14ac:dyDescent="0.35">
      <c r="A162" s="1">
        <v>43313</v>
      </c>
      <c r="B162">
        <v>106.28</v>
      </c>
      <c r="C162">
        <v>5.68</v>
      </c>
      <c r="D162">
        <f t="shared" si="18"/>
        <v>0.20000000000000284</v>
      </c>
      <c r="E162">
        <f t="shared" si="19"/>
        <v>-0.25999999999999979</v>
      </c>
      <c r="F162">
        <f t="shared" si="20"/>
        <v>1.8853695324283829E-3</v>
      </c>
      <c r="G162">
        <f t="shared" si="21"/>
        <v>-4.3771043771043738E-2</v>
      </c>
      <c r="H162">
        <f t="shared" si="22"/>
        <v>-5.9999999999996945E-2</v>
      </c>
      <c r="I162">
        <v>1.1500000000000035</v>
      </c>
      <c r="J162">
        <f t="shared" si="23"/>
        <v>0.15572703403573437</v>
      </c>
      <c r="K162">
        <f t="shared" si="24"/>
        <v>111.96000000000001</v>
      </c>
      <c r="L162">
        <f t="shared" si="25"/>
        <v>-5.3590568060018703E-4</v>
      </c>
      <c r="M162">
        <v>1.0502436565283102E-2</v>
      </c>
      <c r="N162">
        <f t="shared" si="26"/>
        <v>17.490948035095638</v>
      </c>
    </row>
    <row r="163" spans="1:14" x14ac:dyDescent="0.35">
      <c r="A163" s="1">
        <v>43312</v>
      </c>
      <c r="B163">
        <v>106.08</v>
      </c>
      <c r="C163">
        <v>5.9399999999999995</v>
      </c>
      <c r="D163">
        <f t="shared" si="18"/>
        <v>0.70999999999999375</v>
      </c>
      <c r="E163">
        <f t="shared" si="19"/>
        <v>0.22999999999999954</v>
      </c>
      <c r="F163">
        <f t="shared" si="20"/>
        <v>6.7381607668216166E-3</v>
      </c>
      <c r="G163">
        <f t="shared" si="21"/>
        <v>4.0280210157618131E-2</v>
      </c>
      <c r="H163">
        <f t="shared" si="22"/>
        <v>0.93999999999999329</v>
      </c>
      <c r="I163">
        <v>1.1799999999999953</v>
      </c>
      <c r="J163">
        <f t="shared" si="23"/>
        <v>0.15481625510903904</v>
      </c>
      <c r="K163">
        <f t="shared" si="24"/>
        <v>112.02</v>
      </c>
      <c r="L163">
        <f t="shared" si="25"/>
        <v>8.3913586859488774E-3</v>
      </c>
      <c r="M163">
        <v>1.1135226951023831E-2</v>
      </c>
      <c r="N163">
        <f t="shared" si="26"/>
        <v>17.252454990226667</v>
      </c>
    </row>
    <row r="164" spans="1:14" x14ac:dyDescent="0.35">
      <c r="A164" s="1">
        <v>43311</v>
      </c>
      <c r="B164">
        <v>105.37</v>
      </c>
      <c r="C164">
        <v>5.71</v>
      </c>
      <c r="D164">
        <f t="shared" si="18"/>
        <v>-2.3100000000000023</v>
      </c>
      <c r="E164">
        <f t="shared" si="19"/>
        <v>-0.88999999999999968</v>
      </c>
      <c r="F164">
        <f t="shared" si="20"/>
        <v>-2.1452451708766737E-2</v>
      </c>
      <c r="G164">
        <f t="shared" si="21"/>
        <v>-0.1348484848484848</v>
      </c>
      <c r="H164">
        <f t="shared" si="22"/>
        <v>-3.200000000000002</v>
      </c>
      <c r="I164">
        <v>1.1999999999999891</v>
      </c>
      <c r="J164">
        <f t="shared" si="23"/>
        <v>0.15419768580232626</v>
      </c>
      <c r="K164">
        <f t="shared" si="24"/>
        <v>111.08</v>
      </c>
      <c r="L164">
        <f t="shared" si="25"/>
        <v>-2.8808066258552412E-2</v>
      </c>
      <c r="M164">
        <v>1.1225997045790245E-2</v>
      </c>
      <c r="N164">
        <f t="shared" si="26"/>
        <v>17.217199084606769</v>
      </c>
    </row>
    <row r="165" spans="1:14" x14ac:dyDescent="0.35">
      <c r="A165" s="1">
        <v>43308</v>
      </c>
      <c r="B165">
        <v>107.68</v>
      </c>
      <c r="C165">
        <v>6.6</v>
      </c>
      <c r="D165">
        <f t="shared" si="18"/>
        <v>-1.9399999999999977</v>
      </c>
      <c r="E165">
        <f t="shared" si="19"/>
        <v>-0.65000000000000036</v>
      </c>
      <c r="F165">
        <f t="shared" si="20"/>
        <v>-1.7697500456121125E-2</v>
      </c>
      <c r="G165">
        <f t="shared" si="21"/>
        <v>-8.9655172413793158E-2</v>
      </c>
      <c r="H165">
        <f t="shared" si="22"/>
        <v>-2.5899999999999981</v>
      </c>
      <c r="I165">
        <v>1.2199999999999971</v>
      </c>
      <c r="J165">
        <f t="shared" si="23"/>
        <v>0.15357015913278116</v>
      </c>
      <c r="K165">
        <f t="shared" si="24"/>
        <v>114.28</v>
      </c>
      <c r="L165">
        <f t="shared" si="25"/>
        <v>-2.2663633181659065E-2</v>
      </c>
      <c r="M165">
        <v>1.1694122432377501E-2</v>
      </c>
      <c r="N165">
        <f t="shared" si="26"/>
        <v>17.031340343285752</v>
      </c>
    </row>
    <row r="166" spans="1:14" x14ac:dyDescent="0.35">
      <c r="A166" s="1">
        <v>43307</v>
      </c>
      <c r="B166">
        <v>109.62</v>
      </c>
      <c r="C166">
        <v>7.25</v>
      </c>
      <c r="D166">
        <f t="shared" si="18"/>
        <v>-1.2099999999999937</v>
      </c>
      <c r="E166">
        <f t="shared" si="19"/>
        <v>-0.42999999999999972</v>
      </c>
      <c r="F166">
        <f t="shared" si="20"/>
        <v>-1.0917621582603931E-2</v>
      </c>
      <c r="G166">
        <f t="shared" si="21"/>
        <v>-5.5989583333333301E-2</v>
      </c>
      <c r="H166">
        <f t="shared" si="22"/>
        <v>-1.6399999999999935</v>
      </c>
      <c r="I166">
        <v>1.2299999999999929</v>
      </c>
      <c r="J166">
        <f t="shared" si="23"/>
        <v>0.15325307724869802</v>
      </c>
      <c r="K166">
        <f t="shared" si="24"/>
        <v>116.87</v>
      </c>
      <c r="L166">
        <f t="shared" si="25"/>
        <v>-1.4032685890305411E-2</v>
      </c>
      <c r="M166">
        <v>1.1695350385090739E-2</v>
      </c>
      <c r="N166">
        <f t="shared" si="26"/>
        <v>17.030844061283279</v>
      </c>
    </row>
    <row r="167" spans="1:14" x14ac:dyDescent="0.35">
      <c r="A167" s="1">
        <v>43306</v>
      </c>
      <c r="B167">
        <v>110.83</v>
      </c>
      <c r="C167">
        <v>7.68</v>
      </c>
      <c r="D167">
        <f t="shared" si="18"/>
        <v>3.1700000000000017</v>
      </c>
      <c r="E167">
        <f t="shared" si="19"/>
        <v>1.5499999999999998</v>
      </c>
      <c r="F167">
        <f t="shared" si="20"/>
        <v>2.9444547650009305E-2</v>
      </c>
      <c r="G167">
        <f t="shared" si="21"/>
        <v>0.25285481239804242</v>
      </c>
      <c r="H167">
        <f t="shared" si="22"/>
        <v>4.7200000000000015</v>
      </c>
      <c r="I167">
        <v>1.2499999999999947</v>
      </c>
      <c r="J167">
        <f t="shared" si="23"/>
        <v>0.15261235809465584</v>
      </c>
      <c r="K167">
        <f t="shared" si="24"/>
        <v>118.50999999999999</v>
      </c>
      <c r="L167">
        <f t="shared" si="25"/>
        <v>3.982786262762638E-2</v>
      </c>
      <c r="M167">
        <v>1.1743981209629958E-2</v>
      </c>
      <c r="N167">
        <f t="shared" si="26"/>
        <v>17.011153443052756</v>
      </c>
    </row>
    <row r="168" spans="1:14" x14ac:dyDescent="0.35">
      <c r="A168" s="1">
        <v>43305</v>
      </c>
      <c r="B168">
        <v>107.66</v>
      </c>
      <c r="C168">
        <v>6.13</v>
      </c>
      <c r="D168">
        <f t="shared" si="18"/>
        <v>-0.31000000000000227</v>
      </c>
      <c r="E168">
        <f t="shared" si="19"/>
        <v>-0.35000000000000053</v>
      </c>
      <c r="F168">
        <f t="shared" si="20"/>
        <v>-2.8711679170140064E-3</v>
      </c>
      <c r="G168">
        <f t="shared" si="21"/>
        <v>-5.4012345679012426E-2</v>
      </c>
      <c r="H168">
        <f t="shared" si="22"/>
        <v>-0.66000000000000281</v>
      </c>
      <c r="I168">
        <v>1.2599999999999967</v>
      </c>
      <c r="J168">
        <f t="shared" si="23"/>
        <v>0.15228875377367779</v>
      </c>
      <c r="K168">
        <f t="shared" si="24"/>
        <v>113.78999999999999</v>
      </c>
      <c r="L168">
        <f t="shared" si="25"/>
        <v>-5.800158186132374E-3</v>
      </c>
      <c r="M168">
        <v>1.207749727417598E-2</v>
      </c>
      <c r="N168">
        <f t="shared" si="26"/>
        <v>16.874227182845448</v>
      </c>
    </row>
    <row r="169" spans="1:14" x14ac:dyDescent="0.35">
      <c r="A169" s="1">
        <v>43304</v>
      </c>
      <c r="B169">
        <v>107.97</v>
      </c>
      <c r="C169">
        <v>6.48</v>
      </c>
      <c r="D169">
        <f t="shared" si="18"/>
        <v>1.7000000000000028</v>
      </c>
      <c r="E169">
        <f t="shared" si="19"/>
        <v>0.78000000000000025</v>
      </c>
      <c r="F169">
        <f t="shared" si="20"/>
        <v>1.5996988802107866E-2</v>
      </c>
      <c r="G169">
        <f t="shared" si="21"/>
        <v>0.13684210526315793</v>
      </c>
      <c r="H169">
        <f t="shared" si="22"/>
        <v>2.4800000000000031</v>
      </c>
      <c r="I169">
        <v>1.2999999999999954</v>
      </c>
      <c r="J169">
        <f t="shared" si="23"/>
        <v>0.15097309324144548</v>
      </c>
      <c r="K169">
        <f t="shared" si="24"/>
        <v>114.45</v>
      </c>
      <c r="L169">
        <f t="shared" si="25"/>
        <v>2.1668851026649217E-2</v>
      </c>
      <c r="M169">
        <v>1.2333594361785402E-2</v>
      </c>
      <c r="N169">
        <f t="shared" si="26"/>
        <v>16.766893779957361</v>
      </c>
    </row>
    <row r="170" spans="1:14" x14ac:dyDescent="0.35">
      <c r="A170" s="1">
        <v>43301</v>
      </c>
      <c r="B170">
        <v>106.27</v>
      </c>
      <c r="C170">
        <v>5.7</v>
      </c>
      <c r="D170">
        <f t="shared" si="18"/>
        <v>1.8699999999999903</v>
      </c>
      <c r="E170">
        <f t="shared" si="19"/>
        <v>0.45000000000000018</v>
      </c>
      <c r="F170">
        <f t="shared" si="20"/>
        <v>1.7911877394635921E-2</v>
      </c>
      <c r="G170">
        <f t="shared" si="21"/>
        <v>8.5714285714285743E-2</v>
      </c>
      <c r="H170">
        <f t="shared" si="22"/>
        <v>2.3199999999999905</v>
      </c>
      <c r="I170">
        <v>1.3000000000000056</v>
      </c>
      <c r="J170">
        <f t="shared" si="23"/>
        <v>0.15097309324144512</v>
      </c>
      <c r="K170">
        <f t="shared" si="24"/>
        <v>111.97</v>
      </c>
      <c r="L170">
        <f t="shared" si="25"/>
        <v>2.0719835670268739E-2</v>
      </c>
      <c r="M170">
        <v>1.2435601350150984E-2</v>
      </c>
      <c r="N170">
        <f t="shared" si="26"/>
        <v>16.723622345446383</v>
      </c>
    </row>
    <row r="171" spans="1:14" x14ac:dyDescent="0.35">
      <c r="A171" s="1">
        <v>43300</v>
      </c>
      <c r="B171">
        <v>104.4</v>
      </c>
      <c r="C171">
        <v>5.25</v>
      </c>
      <c r="D171">
        <f t="shared" si="18"/>
        <v>-0.71999999999999886</v>
      </c>
      <c r="E171">
        <f t="shared" si="19"/>
        <v>-0.3100000000000005</v>
      </c>
      <c r="F171">
        <f t="shared" si="20"/>
        <v>-6.8493150684931399E-3</v>
      </c>
      <c r="G171">
        <f t="shared" si="21"/>
        <v>-5.5755395683453321E-2</v>
      </c>
      <c r="H171">
        <f t="shared" si="22"/>
        <v>-1.0299999999999994</v>
      </c>
      <c r="I171">
        <v>1.3800000000000021</v>
      </c>
      <c r="J171">
        <f t="shared" si="23"/>
        <v>0.14824332955493924</v>
      </c>
      <c r="K171">
        <f t="shared" si="24"/>
        <v>109.65</v>
      </c>
      <c r="L171">
        <f t="shared" si="25"/>
        <v>-9.3935248518011785E-3</v>
      </c>
      <c r="M171">
        <v>1.2540999421184695E-2</v>
      </c>
      <c r="N171">
        <f t="shared" si="26"/>
        <v>16.678606310561946</v>
      </c>
    </row>
    <row r="172" spans="1:14" x14ac:dyDescent="0.35">
      <c r="A172" s="1">
        <v>43299</v>
      </c>
      <c r="B172">
        <v>105.12</v>
      </c>
      <c r="C172">
        <v>5.5600000000000005</v>
      </c>
      <c r="D172">
        <f t="shared" si="18"/>
        <v>-0.82999999999999829</v>
      </c>
      <c r="E172">
        <f t="shared" si="19"/>
        <v>-0.33999999999999986</v>
      </c>
      <c r="F172">
        <f t="shared" si="20"/>
        <v>-7.8338839075035235E-3</v>
      </c>
      <c r="G172">
        <f t="shared" si="21"/>
        <v>-5.7627118644067769E-2</v>
      </c>
      <c r="H172">
        <f t="shared" si="22"/>
        <v>-1.1699999999999982</v>
      </c>
      <c r="I172">
        <v>1.3999999999999977</v>
      </c>
      <c r="J172">
        <f t="shared" si="23"/>
        <v>0.14754118386012985</v>
      </c>
      <c r="K172">
        <f t="shared" si="24"/>
        <v>110.68</v>
      </c>
      <c r="L172">
        <f t="shared" si="25"/>
        <v>-1.0571015540296333E-2</v>
      </c>
      <c r="M172">
        <v>1.2763353439986051E-2</v>
      </c>
      <c r="N172">
        <f t="shared" si="26"/>
        <v>16.582631433818811</v>
      </c>
    </row>
    <row r="173" spans="1:14" x14ac:dyDescent="0.35">
      <c r="A173" s="1">
        <v>43298</v>
      </c>
      <c r="B173">
        <v>105.95</v>
      </c>
      <c r="C173">
        <v>5.9</v>
      </c>
      <c r="D173">
        <f t="shared" si="18"/>
        <v>1.0400000000000063</v>
      </c>
      <c r="E173">
        <f t="shared" si="19"/>
        <v>0.61000000000000032</v>
      </c>
      <c r="F173">
        <f t="shared" si="20"/>
        <v>9.9132589838910132E-3</v>
      </c>
      <c r="G173">
        <f t="shared" si="21"/>
        <v>0.11531190926275998</v>
      </c>
      <c r="H173">
        <f t="shared" si="22"/>
        <v>1.6500000000000066</v>
      </c>
      <c r="I173">
        <v>1.4300000000000037</v>
      </c>
      <c r="J173">
        <f t="shared" si="23"/>
        <v>0.14647375647645383</v>
      </c>
      <c r="K173">
        <f t="shared" si="24"/>
        <v>111.85000000000001</v>
      </c>
      <c r="L173">
        <f t="shared" si="25"/>
        <v>1.4751899865891878E-2</v>
      </c>
      <c r="M173">
        <v>1.2946917637685443E-2</v>
      </c>
      <c r="N173">
        <f t="shared" si="26"/>
        <v>16.502387749656979</v>
      </c>
    </row>
    <row r="174" spans="1:14" x14ac:dyDescent="0.35">
      <c r="A174" s="1">
        <v>43297</v>
      </c>
      <c r="B174">
        <v>104.91</v>
      </c>
      <c r="C174">
        <v>5.29</v>
      </c>
      <c r="D174">
        <f t="shared" si="18"/>
        <v>-0.52000000000001023</v>
      </c>
      <c r="E174">
        <f t="shared" si="19"/>
        <v>-0.20999999999999996</v>
      </c>
      <c r="F174">
        <f t="shared" si="20"/>
        <v>-4.9321824907522542E-3</v>
      </c>
      <c r="G174">
        <f t="shared" si="21"/>
        <v>-3.8181818181818178E-2</v>
      </c>
      <c r="H174">
        <f t="shared" si="22"/>
        <v>-0.7300000000000102</v>
      </c>
      <c r="I174">
        <v>1.4400000000000022</v>
      </c>
      <c r="J174">
        <f t="shared" si="23"/>
        <v>0.14611422935906623</v>
      </c>
      <c r="K174">
        <f t="shared" si="24"/>
        <v>110.2</v>
      </c>
      <c r="L174">
        <f t="shared" si="25"/>
        <v>-6.6243194192378415E-3</v>
      </c>
      <c r="M174">
        <v>1.3235806339254612E-2</v>
      </c>
      <c r="N174">
        <f t="shared" si="26"/>
        <v>16.374292451708833</v>
      </c>
    </row>
    <row r="175" spans="1:14" x14ac:dyDescent="0.35">
      <c r="A175" s="1">
        <v>43294</v>
      </c>
      <c r="B175">
        <v>105.43</v>
      </c>
      <c r="C175">
        <v>5.5</v>
      </c>
      <c r="D175">
        <f t="shared" si="18"/>
        <v>1.2400000000000091</v>
      </c>
      <c r="E175">
        <f t="shared" si="19"/>
        <v>0.62000000000000011</v>
      </c>
      <c r="F175">
        <f t="shared" si="20"/>
        <v>1.1901334101161428E-2</v>
      </c>
      <c r="G175">
        <f t="shared" si="21"/>
        <v>0.12704918032786888</v>
      </c>
      <c r="H175">
        <f t="shared" si="22"/>
        <v>1.8600000000000092</v>
      </c>
      <c r="I175">
        <v>1.4600000000000044</v>
      </c>
      <c r="J175">
        <f t="shared" si="23"/>
        <v>0.14538970541877913</v>
      </c>
      <c r="K175">
        <f t="shared" si="24"/>
        <v>110.93</v>
      </c>
      <c r="L175">
        <f t="shared" si="25"/>
        <v>1.6767330749121151E-2</v>
      </c>
      <c r="M175">
        <v>1.346137357455199E-2</v>
      </c>
      <c r="N175">
        <f t="shared" si="26"/>
        <v>16.27277295487718</v>
      </c>
    </row>
    <row r="176" spans="1:14" x14ac:dyDescent="0.35">
      <c r="A176" s="1">
        <v>43293</v>
      </c>
      <c r="B176">
        <v>104.19</v>
      </c>
      <c r="C176">
        <v>4.88</v>
      </c>
      <c r="D176">
        <f t="shared" si="18"/>
        <v>2.2099999999999937</v>
      </c>
      <c r="E176">
        <f t="shared" si="19"/>
        <v>0.62999999999999989</v>
      </c>
      <c r="F176">
        <f t="shared" si="20"/>
        <v>2.1670915865855987E-2</v>
      </c>
      <c r="G176">
        <f t="shared" si="21"/>
        <v>0.14823529411764702</v>
      </c>
      <c r="H176">
        <f t="shared" si="22"/>
        <v>2.8399999999999936</v>
      </c>
      <c r="I176">
        <v>1.4900000000000055</v>
      </c>
      <c r="J176">
        <f t="shared" si="23"/>
        <v>0.14428951537483159</v>
      </c>
      <c r="K176">
        <f t="shared" si="24"/>
        <v>109.07</v>
      </c>
      <c r="L176">
        <f t="shared" si="25"/>
        <v>2.6038324012102262E-2</v>
      </c>
      <c r="M176">
        <v>1.3595912986156906E-2</v>
      </c>
      <c r="N176">
        <f t="shared" si="26"/>
        <v>16.211609516473011</v>
      </c>
    </row>
    <row r="177" spans="1:14" x14ac:dyDescent="0.35">
      <c r="A177" s="1">
        <v>43292</v>
      </c>
      <c r="B177">
        <v>101.98</v>
      </c>
      <c r="C177">
        <v>4.25</v>
      </c>
      <c r="D177">
        <f t="shared" si="18"/>
        <v>-0.14000000000000057</v>
      </c>
      <c r="E177">
        <f t="shared" si="19"/>
        <v>9.9999999999999645E-2</v>
      </c>
      <c r="F177">
        <f t="shared" si="20"/>
        <v>-1.3709361535448547E-3</v>
      </c>
      <c r="G177">
        <f t="shared" si="21"/>
        <v>2.4096385542168586E-2</v>
      </c>
      <c r="H177">
        <f t="shared" si="22"/>
        <v>-4.0000000000000924E-2</v>
      </c>
      <c r="I177">
        <v>1.4999999999999947</v>
      </c>
      <c r="J177">
        <f t="shared" si="23"/>
        <v>0.14391928333962115</v>
      </c>
      <c r="K177">
        <f t="shared" si="24"/>
        <v>106.23</v>
      </c>
      <c r="L177">
        <f t="shared" si="25"/>
        <v>-3.7654146662902122E-4</v>
      </c>
      <c r="M177">
        <v>1.3713989994824809E-2</v>
      </c>
      <c r="N177">
        <f t="shared" si="26"/>
        <v>16.157559869149882</v>
      </c>
    </row>
    <row r="178" spans="1:14" x14ac:dyDescent="0.35">
      <c r="A178" s="1">
        <v>43291</v>
      </c>
      <c r="B178">
        <v>102.12</v>
      </c>
      <c r="C178">
        <v>4.1500000000000004</v>
      </c>
      <c r="D178">
        <f t="shared" si="18"/>
        <v>0.27000000000001023</v>
      </c>
      <c r="E178">
        <f t="shared" si="19"/>
        <v>5.0000000000000711E-2</v>
      </c>
      <c r="F178">
        <f t="shared" si="20"/>
        <v>2.6509572901326486E-3</v>
      </c>
      <c r="G178">
        <f t="shared" si="21"/>
        <v>1.2195121951219686E-2</v>
      </c>
      <c r="H178">
        <f t="shared" si="22"/>
        <v>0.32000000000001094</v>
      </c>
      <c r="I178">
        <v>1.5199999999999996</v>
      </c>
      <c r="J178">
        <f t="shared" si="23"/>
        <v>0.14317367548087628</v>
      </c>
      <c r="K178">
        <f t="shared" si="24"/>
        <v>106.27000000000001</v>
      </c>
      <c r="L178">
        <f t="shared" si="25"/>
        <v>3.0111978921615783E-3</v>
      </c>
      <c r="M178">
        <v>1.3838748495788228E-2</v>
      </c>
      <c r="N178">
        <f t="shared" si="26"/>
        <v>16.10008110942735</v>
      </c>
    </row>
    <row r="179" spans="1:14" x14ac:dyDescent="0.35">
      <c r="A179" s="1">
        <v>43290</v>
      </c>
      <c r="B179">
        <v>101.85</v>
      </c>
      <c r="C179">
        <v>4.0999999999999996</v>
      </c>
      <c r="D179">
        <f t="shared" si="18"/>
        <v>0.68999999999999773</v>
      </c>
      <c r="E179">
        <f t="shared" si="19"/>
        <v>9.9999999999999645E-2</v>
      </c>
      <c r="F179">
        <f t="shared" si="20"/>
        <v>6.8208778173190765E-3</v>
      </c>
      <c r="G179">
        <f t="shared" si="21"/>
        <v>2.4999999999999911E-2</v>
      </c>
      <c r="H179">
        <f t="shared" si="22"/>
        <v>0.78999999999999737</v>
      </c>
      <c r="I179">
        <v>1.5299999999999869</v>
      </c>
      <c r="J179">
        <f t="shared" si="23"/>
        <v>0.1427983362429924</v>
      </c>
      <c r="K179">
        <f t="shared" si="24"/>
        <v>105.94999999999999</v>
      </c>
      <c r="L179">
        <f t="shared" si="25"/>
        <v>7.456347333647923E-3</v>
      </c>
      <c r="M179">
        <v>1.3870002719608259E-2</v>
      </c>
      <c r="N179">
        <f t="shared" si="26"/>
        <v>16.085622630575202</v>
      </c>
    </row>
    <row r="180" spans="1:14" x14ac:dyDescent="0.35">
      <c r="A180" s="1">
        <v>43287</v>
      </c>
      <c r="B180">
        <v>101.16</v>
      </c>
      <c r="C180">
        <v>4</v>
      </c>
      <c r="D180">
        <f t="shared" si="18"/>
        <v>1.3999999999999915</v>
      </c>
      <c r="E180">
        <f t="shared" si="19"/>
        <v>0.29999999999999982</v>
      </c>
      <c r="F180">
        <f t="shared" si="20"/>
        <v>1.4033680834001517E-2</v>
      </c>
      <c r="G180">
        <f t="shared" si="21"/>
        <v>8.108108108108103E-2</v>
      </c>
      <c r="H180">
        <f t="shared" si="22"/>
        <v>1.6999999999999913</v>
      </c>
      <c r="I180">
        <v>1.5699999999999985</v>
      </c>
      <c r="J180">
        <f t="shared" si="23"/>
        <v>0.14128050620120913</v>
      </c>
      <c r="K180">
        <f t="shared" si="24"/>
        <v>105.16</v>
      </c>
      <c r="L180">
        <f t="shared" si="25"/>
        <v>1.616584252567508E-2</v>
      </c>
      <c r="M180">
        <v>1.4020890185376922E-2</v>
      </c>
      <c r="N180">
        <f t="shared" si="26"/>
        <v>16.015492062276941</v>
      </c>
    </row>
    <row r="181" spans="1:14" x14ac:dyDescent="0.35">
      <c r="A181" s="1">
        <v>43286</v>
      </c>
      <c r="B181">
        <v>99.76</v>
      </c>
      <c r="C181">
        <v>3.7</v>
      </c>
      <c r="D181">
        <f t="shared" si="18"/>
        <v>0.71000000000000796</v>
      </c>
      <c r="E181">
        <f t="shared" si="19"/>
        <v>0.10000000000000009</v>
      </c>
      <c r="F181">
        <f t="shared" si="20"/>
        <v>7.1680969207471778E-3</v>
      </c>
      <c r="G181">
        <f t="shared" si="21"/>
        <v>2.7777777777777801E-2</v>
      </c>
      <c r="H181">
        <f t="shared" si="22"/>
        <v>0.81000000000000805</v>
      </c>
      <c r="I181">
        <v>1.5699999999999985</v>
      </c>
      <c r="J181">
        <f t="shared" si="23"/>
        <v>0.14128050620120913</v>
      </c>
      <c r="K181">
        <f t="shared" si="24"/>
        <v>103.46000000000001</v>
      </c>
      <c r="L181">
        <f t="shared" si="25"/>
        <v>7.8291127005606798E-3</v>
      </c>
      <c r="M181">
        <v>1.4082253160505636E-2</v>
      </c>
      <c r="N181">
        <f t="shared" si="26"/>
        <v>15.986817067995432</v>
      </c>
    </row>
    <row r="182" spans="1:14" x14ac:dyDescent="0.35">
      <c r="A182" s="1">
        <v>43284</v>
      </c>
      <c r="B182">
        <v>99.05</v>
      </c>
      <c r="C182">
        <v>3.6</v>
      </c>
      <c r="D182">
        <f t="shared" si="18"/>
        <v>-0.96000000000000796</v>
      </c>
      <c r="E182">
        <f t="shared" si="19"/>
        <v>-4.9999999999999822E-2</v>
      </c>
      <c r="F182">
        <f t="shared" si="20"/>
        <v>-9.5990400959904808E-3</v>
      </c>
      <c r="G182">
        <f t="shared" si="21"/>
        <v>-1.3698630136986254E-2</v>
      </c>
      <c r="H182">
        <f t="shared" si="22"/>
        <v>-1.0100000000000078</v>
      </c>
      <c r="I182">
        <v>1.5899999999999883</v>
      </c>
      <c r="J182">
        <f t="shared" si="23"/>
        <v>0.14051196605288732</v>
      </c>
      <c r="K182">
        <f t="shared" si="24"/>
        <v>102.64999999999999</v>
      </c>
      <c r="L182">
        <f t="shared" si="25"/>
        <v>-9.8392596200682688E-3</v>
      </c>
      <c r="M182">
        <v>1.4462048636698586E-2</v>
      </c>
      <c r="N182">
        <f t="shared" si="26"/>
        <v>15.807400939399846</v>
      </c>
    </row>
    <row r="183" spans="1:14" x14ac:dyDescent="0.35">
      <c r="A183" s="1">
        <v>43283</v>
      </c>
      <c r="B183">
        <v>100.01</v>
      </c>
      <c r="C183">
        <v>3.65</v>
      </c>
      <c r="D183">
        <f t="shared" si="18"/>
        <v>1.4000000000000057</v>
      </c>
      <c r="E183">
        <f t="shared" si="19"/>
        <v>-0.10000000000000009</v>
      </c>
      <c r="F183">
        <f t="shared" si="20"/>
        <v>1.4197343068654352E-2</v>
      </c>
      <c r="G183">
        <f t="shared" si="21"/>
        <v>-2.6666666666666689E-2</v>
      </c>
      <c r="H183">
        <f t="shared" si="22"/>
        <v>1.3000000000000056</v>
      </c>
      <c r="I183">
        <v>1.6099999999999932</v>
      </c>
      <c r="J183">
        <f t="shared" si="23"/>
        <v>0.13973720722577648</v>
      </c>
      <c r="K183">
        <f t="shared" si="24"/>
        <v>103.66000000000001</v>
      </c>
      <c r="L183">
        <f t="shared" si="25"/>
        <v>1.2540999421184695E-2</v>
      </c>
      <c r="M183">
        <v>1.4517583408476043E-2</v>
      </c>
      <c r="N183">
        <f t="shared" si="26"/>
        <v>15.78089243117924</v>
      </c>
    </row>
    <row r="184" spans="1:14" x14ac:dyDescent="0.35">
      <c r="A184" s="1">
        <v>43280</v>
      </c>
      <c r="B184">
        <v>98.61</v>
      </c>
      <c r="C184">
        <v>3.75</v>
      </c>
      <c r="D184">
        <f t="shared" si="18"/>
        <v>-1.9999999999996021E-2</v>
      </c>
      <c r="E184">
        <f t="shared" si="19"/>
        <v>0.20000000000000018</v>
      </c>
      <c r="F184">
        <f t="shared" si="20"/>
        <v>-2.0277805941393108E-4</v>
      </c>
      <c r="G184">
        <f t="shared" si="21"/>
        <v>5.6338028169014134E-2</v>
      </c>
      <c r="H184">
        <f t="shared" si="22"/>
        <v>0.18000000000000416</v>
      </c>
      <c r="I184">
        <v>1.6500000000000021</v>
      </c>
      <c r="J184">
        <f t="shared" si="23"/>
        <v>0.13816963117402084</v>
      </c>
      <c r="K184">
        <f t="shared" si="24"/>
        <v>102.36</v>
      </c>
      <c r="L184">
        <f t="shared" si="25"/>
        <v>1.7584994138335694E-3</v>
      </c>
      <c r="M184">
        <v>1.4530826697315431E-2</v>
      </c>
      <c r="N184">
        <f t="shared" si="26"/>
        <v>15.774560871069852</v>
      </c>
    </row>
    <row r="185" spans="1:14" x14ac:dyDescent="0.35">
      <c r="A185" s="1">
        <v>43279</v>
      </c>
      <c r="B185">
        <v>98.63</v>
      </c>
      <c r="C185">
        <v>3.55</v>
      </c>
      <c r="D185">
        <f t="shared" si="18"/>
        <v>1.0899999999999892</v>
      </c>
      <c r="E185">
        <f t="shared" si="19"/>
        <v>0.10999999999999988</v>
      </c>
      <c r="F185">
        <f t="shared" si="20"/>
        <v>1.1174902604059761E-2</v>
      </c>
      <c r="G185">
        <f t="shared" si="21"/>
        <v>3.1976744186046478E-2</v>
      </c>
      <c r="H185">
        <f t="shared" si="22"/>
        <v>1.1999999999999891</v>
      </c>
      <c r="I185">
        <v>1.6500000000000066</v>
      </c>
      <c r="J185">
        <f t="shared" si="23"/>
        <v>0.13816963117402065</v>
      </c>
      <c r="K185">
        <f t="shared" si="24"/>
        <v>102.17999999999999</v>
      </c>
      <c r="L185">
        <f t="shared" si="25"/>
        <v>1.1743981209629958E-2</v>
      </c>
      <c r="M185">
        <v>1.4584395716471226E-2</v>
      </c>
      <c r="N185">
        <f t="shared" si="26"/>
        <v>15.748910203282653</v>
      </c>
    </row>
    <row r="186" spans="1:14" x14ac:dyDescent="0.35">
      <c r="A186" s="1">
        <v>43278</v>
      </c>
      <c r="B186">
        <v>97.54</v>
      </c>
      <c r="C186">
        <v>3.44</v>
      </c>
      <c r="D186">
        <f t="shared" si="18"/>
        <v>-1.539999999999992</v>
      </c>
      <c r="E186">
        <f t="shared" si="19"/>
        <v>-0.41000000000000014</v>
      </c>
      <c r="F186">
        <f t="shared" si="20"/>
        <v>-1.5542995559144046E-2</v>
      </c>
      <c r="G186">
        <f t="shared" si="21"/>
        <v>-0.10649350649350653</v>
      </c>
      <c r="H186">
        <f t="shared" si="22"/>
        <v>-1.9499999999999922</v>
      </c>
      <c r="I186">
        <v>1.6999999999999913</v>
      </c>
      <c r="J186">
        <f t="shared" si="23"/>
        <v>0.13617785060350923</v>
      </c>
      <c r="K186">
        <f t="shared" si="24"/>
        <v>100.98</v>
      </c>
      <c r="L186">
        <f t="shared" si="25"/>
        <v>-1.9310754604872173E-2</v>
      </c>
      <c r="M186">
        <v>1.4626890339641291E-2</v>
      </c>
      <c r="N186">
        <f t="shared" si="26"/>
        <v>15.728517441453059</v>
      </c>
    </row>
    <row r="187" spans="1:14" x14ac:dyDescent="0.35">
      <c r="A187" s="1">
        <v>43277</v>
      </c>
      <c r="B187">
        <v>99.08</v>
      </c>
      <c r="C187">
        <v>3.85</v>
      </c>
      <c r="D187">
        <f t="shared" si="18"/>
        <v>0.68999999999999773</v>
      </c>
      <c r="E187">
        <f t="shared" si="19"/>
        <v>0.22999999999999998</v>
      </c>
      <c r="F187">
        <f t="shared" si="20"/>
        <v>7.0129078158349192E-3</v>
      </c>
      <c r="G187">
        <f t="shared" si="21"/>
        <v>6.3535911602209935E-2</v>
      </c>
      <c r="H187">
        <f t="shared" si="22"/>
        <v>0.91999999999999771</v>
      </c>
      <c r="I187">
        <v>1.7099999999999991</v>
      </c>
      <c r="J187">
        <f t="shared" si="23"/>
        <v>0.13577537497181996</v>
      </c>
      <c r="K187">
        <f t="shared" si="24"/>
        <v>102.92999999999999</v>
      </c>
      <c r="L187">
        <f t="shared" si="25"/>
        <v>8.9381132808704737E-3</v>
      </c>
      <c r="M187">
        <v>1.4732489015249485E-2</v>
      </c>
      <c r="N187">
        <f t="shared" si="26"/>
        <v>15.677671199491014</v>
      </c>
    </row>
    <row r="188" spans="1:14" x14ac:dyDescent="0.35">
      <c r="A188" s="1">
        <v>43276</v>
      </c>
      <c r="B188">
        <v>98.39</v>
      </c>
      <c r="C188">
        <v>3.62</v>
      </c>
      <c r="D188">
        <f t="shared" si="18"/>
        <v>-2.019999999999996</v>
      </c>
      <c r="E188">
        <f t="shared" si="19"/>
        <v>-0.4399999999999995</v>
      </c>
      <c r="F188">
        <f t="shared" si="20"/>
        <v>-2.0117518175480492E-2</v>
      </c>
      <c r="G188">
        <f t="shared" si="21"/>
        <v>-0.10837438423645308</v>
      </c>
      <c r="H188">
        <f t="shared" si="22"/>
        <v>-2.4599999999999955</v>
      </c>
      <c r="I188">
        <v>1.710000000000008</v>
      </c>
      <c r="J188">
        <f t="shared" si="23"/>
        <v>0.1357753749718196</v>
      </c>
      <c r="K188">
        <f t="shared" si="24"/>
        <v>102.01</v>
      </c>
      <c r="L188">
        <f t="shared" si="25"/>
        <v>-2.411528281541021E-2</v>
      </c>
      <c r="M188">
        <v>1.4751899865891878E-2</v>
      </c>
      <c r="N188">
        <f t="shared" si="26"/>
        <v>15.668298535287661</v>
      </c>
    </row>
    <row r="189" spans="1:14" x14ac:dyDescent="0.35">
      <c r="A189" s="1">
        <v>43273</v>
      </c>
      <c r="B189">
        <v>100.41</v>
      </c>
      <c r="C189">
        <v>4.0599999999999996</v>
      </c>
      <c r="D189">
        <f t="shared" si="18"/>
        <v>-0.73000000000000398</v>
      </c>
      <c r="E189">
        <f t="shared" si="19"/>
        <v>-0.19000000000000039</v>
      </c>
      <c r="F189">
        <f t="shared" si="20"/>
        <v>-7.2177180146332214E-3</v>
      </c>
      <c r="G189">
        <f t="shared" si="21"/>
        <v>-4.4705882352941269E-2</v>
      </c>
      <c r="H189">
        <f t="shared" si="22"/>
        <v>-0.92000000000000437</v>
      </c>
      <c r="I189">
        <v>1.720000000000006</v>
      </c>
      <c r="J189">
        <f t="shared" si="23"/>
        <v>0.13537157030771255</v>
      </c>
      <c r="K189">
        <f t="shared" si="24"/>
        <v>104.47</v>
      </c>
      <c r="L189">
        <f t="shared" si="25"/>
        <v>-8.8063558916435768E-3</v>
      </c>
      <c r="M189">
        <v>1.4851485148514799E-2</v>
      </c>
      <c r="N189">
        <f t="shared" si="26"/>
        <v>15.620086176508339</v>
      </c>
    </row>
    <row r="190" spans="1:14" x14ac:dyDescent="0.35">
      <c r="A190" s="1">
        <v>43272</v>
      </c>
      <c r="B190">
        <v>101.14</v>
      </c>
      <c r="C190">
        <v>4.25</v>
      </c>
      <c r="D190">
        <f t="shared" si="18"/>
        <v>-0.73000000000000398</v>
      </c>
      <c r="E190">
        <f t="shared" si="19"/>
        <v>-0.15000000000000036</v>
      </c>
      <c r="F190">
        <f t="shared" si="20"/>
        <v>-7.1659958770983016E-3</v>
      </c>
      <c r="G190">
        <f t="shared" si="21"/>
        <v>-3.4090909090909172E-2</v>
      </c>
      <c r="H190">
        <f t="shared" si="22"/>
        <v>-0.88000000000000433</v>
      </c>
      <c r="I190">
        <v>1.7599999999999945</v>
      </c>
      <c r="J190">
        <f t="shared" si="23"/>
        <v>0.13374344067285243</v>
      </c>
      <c r="K190">
        <f t="shared" si="24"/>
        <v>105.39</v>
      </c>
      <c r="L190">
        <f t="shared" si="25"/>
        <v>-8.3499383243192359E-3</v>
      </c>
      <c r="M190">
        <v>1.5407126872095042E-2</v>
      </c>
      <c r="N190">
        <f t="shared" si="26"/>
        <v>15.347302910340769</v>
      </c>
    </row>
    <row r="191" spans="1:14" x14ac:dyDescent="0.35">
      <c r="A191" s="1">
        <v>43271</v>
      </c>
      <c r="B191">
        <v>101.87</v>
      </c>
      <c r="C191">
        <v>4.4000000000000004</v>
      </c>
      <c r="D191">
        <f t="shared" si="18"/>
        <v>1.0100000000000051</v>
      </c>
      <c r="E191">
        <f t="shared" si="19"/>
        <v>0.48000000000000043</v>
      </c>
      <c r="F191">
        <f t="shared" si="20"/>
        <v>1.0013880626611195E-2</v>
      </c>
      <c r="G191">
        <f t="shared" si="21"/>
        <v>0.12244897959183684</v>
      </c>
      <c r="H191">
        <f t="shared" si="22"/>
        <v>1.4900000000000055</v>
      </c>
      <c r="I191">
        <v>1.7699999999999925</v>
      </c>
      <c r="J191">
        <f t="shared" si="23"/>
        <v>0.13333327548469118</v>
      </c>
      <c r="K191">
        <f t="shared" si="24"/>
        <v>106.27000000000001</v>
      </c>
      <c r="L191">
        <f t="shared" si="25"/>
        <v>1.4020890185376922E-2</v>
      </c>
      <c r="M191">
        <v>1.586270871985157E-2</v>
      </c>
      <c r="N191">
        <f t="shared" si="26"/>
        <v>15.119109602914222</v>
      </c>
    </row>
    <row r="192" spans="1:14" x14ac:dyDescent="0.35">
      <c r="A192" s="1">
        <v>43270</v>
      </c>
      <c r="B192">
        <v>100.86</v>
      </c>
      <c r="C192">
        <v>3.92</v>
      </c>
      <c r="D192">
        <f t="shared" si="18"/>
        <v>0</v>
      </c>
      <c r="E192">
        <f t="shared" si="19"/>
        <v>-8.0000000000000071E-2</v>
      </c>
      <c r="F192">
        <f t="shared" si="20"/>
        <v>0</v>
      </c>
      <c r="G192">
        <f t="shared" si="21"/>
        <v>-2.0000000000000018E-2</v>
      </c>
      <c r="H192">
        <f t="shared" si="22"/>
        <v>-8.0000000000000071E-2</v>
      </c>
      <c r="I192">
        <v>1.7699999999999925</v>
      </c>
      <c r="J192">
        <f t="shared" si="23"/>
        <v>0.13333327548469118</v>
      </c>
      <c r="K192">
        <f t="shared" si="24"/>
        <v>104.78</v>
      </c>
      <c r="L192">
        <f t="shared" si="25"/>
        <v>-7.6350448558885355E-4</v>
      </c>
      <c r="M192">
        <v>1.6028329139875182E-2</v>
      </c>
      <c r="N192">
        <f t="shared" si="26"/>
        <v>15.035200249638798</v>
      </c>
    </row>
    <row r="193" spans="1:14" x14ac:dyDescent="0.35">
      <c r="A193" s="1">
        <v>43269</v>
      </c>
      <c r="B193">
        <v>100.86</v>
      </c>
      <c r="C193">
        <v>4</v>
      </c>
      <c r="D193">
        <f t="shared" si="18"/>
        <v>0.73000000000000398</v>
      </c>
      <c r="E193">
        <f t="shared" si="19"/>
        <v>6.999999999999984E-2</v>
      </c>
      <c r="F193">
        <f t="shared" si="20"/>
        <v>7.2905223209827627E-3</v>
      </c>
      <c r="G193">
        <f t="shared" si="21"/>
        <v>1.7811704834605556E-2</v>
      </c>
      <c r="H193">
        <f t="shared" si="22"/>
        <v>0.80000000000000382</v>
      </c>
      <c r="I193">
        <v>1.7900000000000018</v>
      </c>
      <c r="J193">
        <f t="shared" si="23"/>
        <v>0.13250931889358222</v>
      </c>
      <c r="K193">
        <f t="shared" si="24"/>
        <v>104.86</v>
      </c>
      <c r="L193">
        <f t="shared" si="25"/>
        <v>7.6292199122640078E-3</v>
      </c>
      <c r="M193">
        <v>1.6059295861643067E-2</v>
      </c>
      <c r="N193">
        <f t="shared" si="26"/>
        <v>15.01945695162251</v>
      </c>
    </row>
    <row r="194" spans="1:14" x14ac:dyDescent="0.35">
      <c r="A194" s="1">
        <v>43266</v>
      </c>
      <c r="B194">
        <v>100.13</v>
      </c>
      <c r="C194">
        <v>3.93</v>
      </c>
      <c r="D194">
        <f t="shared" si="18"/>
        <v>-1.2900000000000063</v>
      </c>
      <c r="E194">
        <f t="shared" si="19"/>
        <v>-0.22999999999999998</v>
      </c>
      <c r="F194">
        <f t="shared" si="20"/>
        <v>-1.2719384736738377E-2</v>
      </c>
      <c r="G194">
        <f t="shared" si="21"/>
        <v>-5.5288461538461529E-2</v>
      </c>
      <c r="H194">
        <f t="shared" si="22"/>
        <v>-1.5200000000000062</v>
      </c>
      <c r="I194">
        <v>1.8100000000000041</v>
      </c>
      <c r="J194">
        <f t="shared" si="23"/>
        <v>0.13168065426888595</v>
      </c>
      <c r="K194">
        <f t="shared" si="24"/>
        <v>104.06</v>
      </c>
      <c r="L194">
        <f t="shared" si="25"/>
        <v>-1.4606957524505153E-2</v>
      </c>
      <c r="M194">
        <v>1.616584252567508E-2</v>
      </c>
      <c r="N194">
        <f t="shared" si="26"/>
        <v>14.965160459039875</v>
      </c>
    </row>
    <row r="195" spans="1:14" x14ac:dyDescent="0.35">
      <c r="A195" s="1">
        <v>43265</v>
      </c>
      <c r="B195">
        <v>101.42</v>
      </c>
      <c r="C195">
        <v>4.16</v>
      </c>
      <c r="D195">
        <f t="shared" ref="D195:D228" si="27">B195-B196</f>
        <v>0.57000000000000739</v>
      </c>
      <c r="E195">
        <f t="shared" ref="E195:E228" si="28">C195-C196</f>
        <v>0.16000000000000014</v>
      </c>
      <c r="F195">
        <f t="shared" ref="F195:F228" si="29">(B195-B196)/B196</f>
        <v>5.6519583539911492E-3</v>
      </c>
      <c r="G195">
        <f t="shared" ref="G195:G228" si="30">(C195-C196)/C196</f>
        <v>4.0000000000000036E-2</v>
      </c>
      <c r="H195">
        <f t="shared" ref="H195:H228" si="31">D195+E195</f>
        <v>0.73000000000000753</v>
      </c>
      <c r="I195">
        <v>1.8200000000000092</v>
      </c>
      <c r="J195">
        <f t="shared" ref="J195:J229" si="32">_xlfn.NORM.DIST(I195,$S$45,$T$45,FALSE)</f>
        <v>0.13126460406242707</v>
      </c>
      <c r="K195">
        <f t="shared" ref="K195:K228" si="33">B195+C195</f>
        <v>105.58</v>
      </c>
      <c r="L195">
        <f t="shared" ref="L195:L228" si="34">H195/K195</f>
        <v>6.9141882932374273E-3</v>
      </c>
      <c r="M195">
        <v>1.6466521106259135E-2</v>
      </c>
      <c r="N195">
        <f t="shared" ref="N195:N229" si="35">_xlfn.NORM.DIST(M195,$S$54,$T$54,FALSE)</f>
        <v>14.810883889264687</v>
      </c>
    </row>
    <row r="196" spans="1:14" x14ac:dyDescent="0.35">
      <c r="A196" s="1">
        <v>43264</v>
      </c>
      <c r="B196">
        <v>100.85</v>
      </c>
      <c r="C196">
        <v>4</v>
      </c>
      <c r="D196">
        <f t="shared" si="27"/>
        <v>-0.46000000000000796</v>
      </c>
      <c r="E196">
        <f t="shared" si="28"/>
        <v>-0.15000000000000036</v>
      </c>
      <c r="F196">
        <f t="shared" si="29"/>
        <v>-4.5405191984997329E-3</v>
      </c>
      <c r="G196">
        <f t="shared" si="30"/>
        <v>-3.6144578313253094E-2</v>
      </c>
      <c r="H196">
        <f t="shared" si="31"/>
        <v>-0.61000000000000831</v>
      </c>
      <c r="I196">
        <v>1.8600000000000092</v>
      </c>
      <c r="J196">
        <f t="shared" si="32"/>
        <v>0.12958939522962731</v>
      </c>
      <c r="K196">
        <f t="shared" si="33"/>
        <v>104.85</v>
      </c>
      <c r="L196">
        <f t="shared" si="34"/>
        <v>-5.8178350023844385E-3</v>
      </c>
      <c r="M196">
        <v>1.6767330749121151E-2</v>
      </c>
      <c r="N196">
        <f t="shared" si="35"/>
        <v>14.655052008338073</v>
      </c>
    </row>
    <row r="197" spans="1:14" x14ac:dyDescent="0.35">
      <c r="A197" s="1">
        <v>43263</v>
      </c>
      <c r="B197">
        <v>101.31</v>
      </c>
      <c r="C197">
        <v>4.1500000000000004</v>
      </c>
      <c r="D197">
        <f t="shared" si="27"/>
        <v>0.26000000000000512</v>
      </c>
      <c r="E197">
        <f t="shared" si="28"/>
        <v>1.0000000000000675E-2</v>
      </c>
      <c r="F197">
        <f t="shared" si="29"/>
        <v>2.5729836714498281E-3</v>
      </c>
      <c r="G197">
        <f t="shared" si="30"/>
        <v>2.415458937198231E-3</v>
      </c>
      <c r="H197">
        <f t="shared" si="31"/>
        <v>0.27000000000000579</v>
      </c>
      <c r="I197">
        <v>1.9300000000000006</v>
      </c>
      <c r="J197">
        <f t="shared" si="32"/>
        <v>0.1266183328521521</v>
      </c>
      <c r="K197">
        <f t="shared" si="33"/>
        <v>105.46000000000001</v>
      </c>
      <c r="L197">
        <f t="shared" si="34"/>
        <v>2.5602124028068062E-3</v>
      </c>
      <c r="M197">
        <v>1.7636220057909911E-2</v>
      </c>
      <c r="N197">
        <f t="shared" si="35"/>
        <v>14.197312008954688</v>
      </c>
    </row>
    <row r="198" spans="1:14" x14ac:dyDescent="0.35">
      <c r="A198" s="1">
        <v>43262</v>
      </c>
      <c r="B198">
        <v>101.05</v>
      </c>
      <c r="C198">
        <v>4.1399999999999997</v>
      </c>
      <c r="D198">
        <f t="shared" si="27"/>
        <v>-0.57999999999999829</v>
      </c>
      <c r="E198">
        <f t="shared" si="28"/>
        <v>-7.0000000000000284E-2</v>
      </c>
      <c r="F198">
        <f t="shared" si="29"/>
        <v>-5.7069762865295517E-3</v>
      </c>
      <c r="G198">
        <f t="shared" si="30"/>
        <v>-1.6627078384798169E-2</v>
      </c>
      <c r="H198">
        <f t="shared" si="31"/>
        <v>-0.64999999999999858</v>
      </c>
      <c r="I198">
        <v>2.0099999999999927</v>
      </c>
      <c r="J198">
        <f t="shared" si="32"/>
        <v>0.1231685830013694</v>
      </c>
      <c r="K198">
        <f t="shared" si="33"/>
        <v>105.19</v>
      </c>
      <c r="L198">
        <f t="shared" si="34"/>
        <v>-6.1792946097537658E-3</v>
      </c>
      <c r="M198">
        <v>1.7659438191966331E-2</v>
      </c>
      <c r="N198">
        <f t="shared" si="35"/>
        <v>14.184937395088962</v>
      </c>
    </row>
    <row r="199" spans="1:14" x14ac:dyDescent="0.35">
      <c r="A199" s="1">
        <v>43259</v>
      </c>
      <c r="B199">
        <v>101.63</v>
      </c>
      <c r="C199">
        <v>4.21</v>
      </c>
      <c r="D199">
        <f t="shared" si="27"/>
        <v>0.75</v>
      </c>
      <c r="E199">
        <f t="shared" si="28"/>
        <v>0.20999999999999996</v>
      </c>
      <c r="F199">
        <f t="shared" si="29"/>
        <v>7.4345757335448062E-3</v>
      </c>
      <c r="G199">
        <f t="shared" si="30"/>
        <v>5.2499999999999991E-2</v>
      </c>
      <c r="H199">
        <f t="shared" si="31"/>
        <v>0.96</v>
      </c>
      <c r="I199">
        <v>2.1100000000000021</v>
      </c>
      <c r="J199">
        <f t="shared" si="32"/>
        <v>0.11878919783633865</v>
      </c>
      <c r="K199">
        <f t="shared" si="33"/>
        <v>105.83999999999999</v>
      </c>
      <c r="L199">
        <f t="shared" si="34"/>
        <v>9.0702947845804991E-3</v>
      </c>
      <c r="M199">
        <v>1.811985703599045E-2</v>
      </c>
      <c r="N199">
        <f t="shared" si="35"/>
        <v>13.938157874404396</v>
      </c>
    </row>
    <row r="200" spans="1:14" x14ac:dyDescent="0.35">
      <c r="A200" s="1">
        <v>43258</v>
      </c>
      <c r="B200">
        <v>100.88</v>
      </c>
      <c r="C200">
        <v>4</v>
      </c>
      <c r="D200">
        <f t="shared" si="27"/>
        <v>-1.6099999999999994</v>
      </c>
      <c r="E200">
        <f t="shared" si="28"/>
        <v>-0.54999999999999982</v>
      </c>
      <c r="F200">
        <f t="shared" si="29"/>
        <v>-1.5708849643867689E-2</v>
      </c>
      <c r="G200">
        <f t="shared" si="30"/>
        <v>-0.12087912087912084</v>
      </c>
      <c r="H200">
        <f t="shared" si="31"/>
        <v>-2.1599999999999993</v>
      </c>
      <c r="I200">
        <v>2.1299999999999892</v>
      </c>
      <c r="J200">
        <f t="shared" si="32"/>
        <v>0.11790586047776783</v>
      </c>
      <c r="K200">
        <f t="shared" si="33"/>
        <v>104.88</v>
      </c>
      <c r="L200">
        <f t="shared" si="34"/>
        <v>-2.0594965675057201E-2</v>
      </c>
      <c r="M200">
        <v>1.8424729304924923E-2</v>
      </c>
      <c r="N200">
        <f t="shared" si="35"/>
        <v>13.773384620050123</v>
      </c>
    </row>
    <row r="201" spans="1:14" x14ac:dyDescent="0.35">
      <c r="A201" s="1">
        <v>43257</v>
      </c>
      <c r="B201">
        <v>102.49</v>
      </c>
      <c r="C201">
        <v>4.55</v>
      </c>
      <c r="D201">
        <f t="shared" si="27"/>
        <v>0.29999999999999716</v>
      </c>
      <c r="E201">
        <f t="shared" si="28"/>
        <v>9.9999999999999645E-2</v>
      </c>
      <c r="F201">
        <f t="shared" si="29"/>
        <v>2.9357079949114116E-3</v>
      </c>
      <c r="G201">
        <f t="shared" si="30"/>
        <v>2.247191011235947E-2</v>
      </c>
      <c r="H201">
        <f t="shared" si="31"/>
        <v>0.3999999999999968</v>
      </c>
      <c r="I201">
        <v>2.1599999999999877</v>
      </c>
      <c r="J201">
        <f t="shared" si="32"/>
        <v>0.11657688776593422</v>
      </c>
      <c r="K201">
        <f t="shared" si="33"/>
        <v>107.03999999999999</v>
      </c>
      <c r="L201">
        <f t="shared" si="34"/>
        <v>3.736920777279492E-3</v>
      </c>
      <c r="M201">
        <v>1.9094576423128545E-2</v>
      </c>
      <c r="N201">
        <f t="shared" si="35"/>
        <v>13.407994075459396</v>
      </c>
    </row>
    <row r="202" spans="1:14" x14ac:dyDescent="0.35">
      <c r="A202" s="1">
        <v>43256</v>
      </c>
      <c r="B202">
        <v>102.19</v>
      </c>
      <c r="C202">
        <v>4.45</v>
      </c>
      <c r="D202">
        <f t="shared" si="27"/>
        <v>0.51999999999999602</v>
      </c>
      <c r="E202">
        <f t="shared" si="28"/>
        <v>0.15000000000000036</v>
      </c>
      <c r="F202">
        <f t="shared" si="29"/>
        <v>5.1145864070030102E-3</v>
      </c>
      <c r="G202">
        <f t="shared" si="30"/>
        <v>3.4883720930232641E-2</v>
      </c>
      <c r="H202">
        <f t="shared" si="31"/>
        <v>0.66999999999999638</v>
      </c>
      <c r="I202">
        <v>2.1800000000000113</v>
      </c>
      <c r="J202">
        <f t="shared" si="32"/>
        <v>0.11568847617313426</v>
      </c>
      <c r="K202">
        <f t="shared" si="33"/>
        <v>106.64</v>
      </c>
      <c r="L202">
        <f t="shared" si="34"/>
        <v>6.28282070517626E-3</v>
      </c>
      <c r="M202">
        <v>2.0719835670268739E-2</v>
      </c>
      <c r="N202">
        <f t="shared" si="35"/>
        <v>12.506933128851822</v>
      </c>
    </row>
    <row r="203" spans="1:14" x14ac:dyDescent="0.35">
      <c r="A203" s="1">
        <v>43255</v>
      </c>
      <c r="B203">
        <v>101.67</v>
      </c>
      <c r="C203">
        <v>4.3</v>
      </c>
      <c r="D203">
        <f t="shared" si="27"/>
        <v>0.87999999999999545</v>
      </c>
      <c r="E203">
        <f t="shared" si="28"/>
        <v>0.29999999999999982</v>
      </c>
      <c r="F203">
        <f t="shared" si="29"/>
        <v>8.731024903264167E-3</v>
      </c>
      <c r="G203">
        <f t="shared" si="30"/>
        <v>7.4999999999999956E-2</v>
      </c>
      <c r="H203">
        <f t="shared" si="31"/>
        <v>1.1799999999999953</v>
      </c>
      <c r="I203">
        <v>2.3199999999999905</v>
      </c>
      <c r="J203">
        <f t="shared" si="32"/>
        <v>0.10942805050395779</v>
      </c>
      <c r="K203">
        <f t="shared" si="33"/>
        <v>105.97</v>
      </c>
      <c r="L203">
        <f t="shared" si="34"/>
        <v>1.1135226951023831E-2</v>
      </c>
      <c r="M203">
        <v>2.1328203412512469E-2</v>
      </c>
      <c r="N203">
        <f t="shared" si="35"/>
        <v>12.166234061761669</v>
      </c>
    </row>
    <row r="204" spans="1:14" x14ac:dyDescent="0.35">
      <c r="A204" s="1">
        <v>43252</v>
      </c>
      <c r="B204">
        <v>100.79</v>
      </c>
      <c r="C204">
        <v>4</v>
      </c>
      <c r="D204">
        <f t="shared" si="27"/>
        <v>1.9500000000000028</v>
      </c>
      <c r="E204">
        <f t="shared" si="28"/>
        <v>0.49000000000000021</v>
      </c>
      <c r="F204">
        <f t="shared" si="29"/>
        <v>1.9728854714690436E-2</v>
      </c>
      <c r="G204">
        <f t="shared" si="30"/>
        <v>0.13960113960113968</v>
      </c>
      <c r="H204">
        <f t="shared" si="31"/>
        <v>2.4400000000000031</v>
      </c>
      <c r="I204">
        <v>2.4400000000000031</v>
      </c>
      <c r="J204">
        <f t="shared" si="32"/>
        <v>0.10402995207742088</v>
      </c>
      <c r="K204">
        <f t="shared" si="33"/>
        <v>104.79</v>
      </c>
      <c r="L204">
        <f t="shared" si="34"/>
        <v>2.3284664567229725E-2</v>
      </c>
      <c r="M204">
        <v>2.1617293835067934E-2</v>
      </c>
      <c r="N204">
        <f t="shared" si="35"/>
        <v>12.003988584056259</v>
      </c>
    </row>
    <row r="205" spans="1:14" x14ac:dyDescent="0.35">
      <c r="A205" s="1">
        <v>43251</v>
      </c>
      <c r="B205">
        <v>98.84</v>
      </c>
      <c r="C205">
        <v>3.51</v>
      </c>
      <c r="D205">
        <f t="shared" si="27"/>
        <v>-0.10999999999999943</v>
      </c>
      <c r="E205">
        <f t="shared" si="28"/>
        <v>-4.0000000000000036E-2</v>
      </c>
      <c r="F205">
        <f t="shared" si="29"/>
        <v>-1.1116725618999436E-3</v>
      </c>
      <c r="G205">
        <f t="shared" si="30"/>
        <v>-1.1267605633802828E-2</v>
      </c>
      <c r="H205">
        <f t="shared" si="31"/>
        <v>-0.14999999999999947</v>
      </c>
      <c r="I205">
        <v>2.4800000000000031</v>
      </c>
      <c r="J205">
        <f t="shared" si="32"/>
        <v>0.10222954348091927</v>
      </c>
      <c r="K205">
        <f t="shared" si="33"/>
        <v>102.35000000000001</v>
      </c>
      <c r="L205">
        <f t="shared" si="34"/>
        <v>-1.4655593551538785E-3</v>
      </c>
      <c r="M205">
        <v>2.1668851026649217E-2</v>
      </c>
      <c r="N205">
        <f t="shared" si="35"/>
        <v>11.975037217709438</v>
      </c>
    </row>
    <row r="206" spans="1:14" x14ac:dyDescent="0.35">
      <c r="A206" s="1">
        <v>43250</v>
      </c>
      <c r="B206">
        <v>98.95</v>
      </c>
      <c r="C206">
        <v>3.55</v>
      </c>
      <c r="D206">
        <f t="shared" si="27"/>
        <v>0.93999999999999773</v>
      </c>
      <c r="E206">
        <f t="shared" si="28"/>
        <v>6.999999999999984E-2</v>
      </c>
      <c r="F206">
        <f t="shared" si="29"/>
        <v>9.5908580757065372E-3</v>
      </c>
      <c r="G206">
        <f t="shared" si="30"/>
        <v>2.0114942528735587E-2</v>
      </c>
      <c r="H206">
        <f t="shared" si="31"/>
        <v>1.0099999999999976</v>
      </c>
      <c r="I206">
        <v>2.5499999999999909</v>
      </c>
      <c r="J206">
        <f t="shared" si="32"/>
        <v>9.9082484200777157E-2</v>
      </c>
      <c r="K206">
        <f t="shared" si="33"/>
        <v>102.5</v>
      </c>
      <c r="L206">
        <f t="shared" si="34"/>
        <v>9.8536585365853416E-3</v>
      </c>
      <c r="M206">
        <v>2.3088722047307636E-2</v>
      </c>
      <c r="N206">
        <f t="shared" si="35"/>
        <v>11.177437017354261</v>
      </c>
    </row>
    <row r="207" spans="1:14" x14ac:dyDescent="0.35">
      <c r="A207" s="1">
        <v>43249</v>
      </c>
      <c r="B207">
        <v>98.01</v>
      </c>
      <c r="C207">
        <v>3.48</v>
      </c>
      <c r="D207">
        <f t="shared" si="27"/>
        <v>-0.34999999999999432</v>
      </c>
      <c r="E207">
        <f t="shared" si="28"/>
        <v>-6.999999999999984E-2</v>
      </c>
      <c r="F207">
        <f t="shared" si="29"/>
        <v>-3.5583570557136471E-3</v>
      </c>
      <c r="G207">
        <f t="shared" si="30"/>
        <v>-1.9718309859154886E-2</v>
      </c>
      <c r="H207">
        <f t="shared" si="31"/>
        <v>-0.41999999999999416</v>
      </c>
      <c r="I207">
        <v>2.76</v>
      </c>
      <c r="J207">
        <f t="shared" si="32"/>
        <v>8.9718664745786256E-2</v>
      </c>
      <c r="K207">
        <f t="shared" si="33"/>
        <v>101.49000000000001</v>
      </c>
      <c r="L207">
        <f t="shared" si="34"/>
        <v>-4.1383387525864039E-3</v>
      </c>
      <c r="M207">
        <v>2.3204977299478728E-2</v>
      </c>
      <c r="N207">
        <f t="shared" si="35"/>
        <v>11.112229373376</v>
      </c>
    </row>
    <row r="208" spans="1:14" x14ac:dyDescent="0.35">
      <c r="A208" s="1">
        <v>43245</v>
      </c>
      <c r="B208">
        <v>98.36</v>
      </c>
      <c r="C208">
        <v>3.55</v>
      </c>
      <c r="D208">
        <f t="shared" si="27"/>
        <v>4.9999999999997158E-2</v>
      </c>
      <c r="E208">
        <f t="shared" si="28"/>
        <v>0.13999999999999968</v>
      </c>
      <c r="F208">
        <f t="shared" si="29"/>
        <v>5.0859525989214885E-4</v>
      </c>
      <c r="G208">
        <f t="shared" si="30"/>
        <v>4.1055718475073215E-2</v>
      </c>
      <c r="H208">
        <f t="shared" si="31"/>
        <v>0.18999999999999684</v>
      </c>
      <c r="I208">
        <v>2.8399999999999936</v>
      </c>
      <c r="J208">
        <f t="shared" si="32"/>
        <v>8.6202750539396356E-2</v>
      </c>
      <c r="K208">
        <f t="shared" si="33"/>
        <v>101.91</v>
      </c>
      <c r="L208">
        <f t="shared" si="34"/>
        <v>1.864390148169923E-3</v>
      </c>
      <c r="M208">
        <v>2.3284664567229725E-2</v>
      </c>
      <c r="N208">
        <f t="shared" si="35"/>
        <v>11.06755193182453</v>
      </c>
    </row>
    <row r="209" spans="1:14" x14ac:dyDescent="0.35">
      <c r="A209" s="1">
        <v>43244</v>
      </c>
      <c r="B209">
        <v>98.31</v>
      </c>
      <c r="C209">
        <v>3.41</v>
      </c>
      <c r="D209">
        <f t="shared" si="27"/>
        <v>-0.34999999999999432</v>
      </c>
      <c r="E209">
        <f t="shared" si="28"/>
        <v>-8.9999999999999858E-2</v>
      </c>
      <c r="F209">
        <f t="shared" si="29"/>
        <v>-3.5475369957428983E-3</v>
      </c>
      <c r="G209">
        <f t="shared" si="30"/>
        <v>-2.5714285714285672E-2</v>
      </c>
      <c r="H209">
        <f t="shared" si="31"/>
        <v>-0.43999999999999417</v>
      </c>
      <c r="I209">
        <v>2.8599999999999905</v>
      </c>
      <c r="J209">
        <f t="shared" si="32"/>
        <v>8.5329638399014127E-2</v>
      </c>
      <c r="K209">
        <f t="shared" si="33"/>
        <v>101.72</v>
      </c>
      <c r="L209">
        <f t="shared" si="34"/>
        <v>-4.325599685410875E-3</v>
      </c>
      <c r="M209">
        <v>2.3419587291188919E-2</v>
      </c>
      <c r="N209">
        <f t="shared" si="35"/>
        <v>10.991945743102898</v>
      </c>
    </row>
    <row r="210" spans="1:14" x14ac:dyDescent="0.35">
      <c r="A210" s="1">
        <v>43243</v>
      </c>
      <c r="B210">
        <v>98.66</v>
      </c>
      <c r="C210">
        <v>3.5</v>
      </c>
      <c r="D210">
        <f t="shared" si="27"/>
        <v>1.1599999999999966</v>
      </c>
      <c r="E210">
        <f t="shared" si="28"/>
        <v>0.10000000000000009</v>
      </c>
      <c r="F210">
        <f t="shared" si="29"/>
        <v>1.1897435897435863E-2</v>
      </c>
      <c r="G210">
        <f t="shared" si="30"/>
        <v>2.941176470588238E-2</v>
      </c>
      <c r="H210">
        <f t="shared" si="31"/>
        <v>1.2599999999999967</v>
      </c>
      <c r="I210">
        <v>2.8599999999999968</v>
      </c>
      <c r="J210">
        <f t="shared" si="32"/>
        <v>8.5329638399013877E-2</v>
      </c>
      <c r="K210">
        <f t="shared" si="33"/>
        <v>102.16</v>
      </c>
      <c r="L210">
        <f t="shared" si="34"/>
        <v>1.2333594361785402E-2</v>
      </c>
      <c r="M210">
        <v>2.5788211103495485E-2</v>
      </c>
      <c r="N210">
        <f t="shared" si="35"/>
        <v>9.6788010850925996</v>
      </c>
    </row>
    <row r="211" spans="1:14" x14ac:dyDescent="0.35">
      <c r="A211" s="1">
        <v>43242</v>
      </c>
      <c r="B211">
        <v>97.5</v>
      </c>
      <c r="C211">
        <v>3.4</v>
      </c>
      <c r="D211">
        <f t="shared" si="27"/>
        <v>-9.9999999999994316E-2</v>
      </c>
      <c r="E211">
        <f t="shared" si="28"/>
        <v>0</v>
      </c>
      <c r="F211">
        <f t="shared" si="29"/>
        <v>-1.024590163934368E-3</v>
      </c>
      <c r="G211">
        <f t="shared" si="30"/>
        <v>0</v>
      </c>
      <c r="H211">
        <f t="shared" si="31"/>
        <v>-9.9999999999994316E-2</v>
      </c>
      <c r="I211">
        <v>3.0099999999999931</v>
      </c>
      <c r="J211">
        <f t="shared" si="32"/>
        <v>7.8869772051306575E-2</v>
      </c>
      <c r="K211">
        <f t="shared" si="33"/>
        <v>100.9</v>
      </c>
      <c r="L211">
        <f t="shared" si="34"/>
        <v>-9.910802775024213E-4</v>
      </c>
      <c r="M211">
        <v>2.6038324012102262E-2</v>
      </c>
      <c r="N211">
        <f t="shared" si="35"/>
        <v>9.54238288076278</v>
      </c>
    </row>
    <row r="212" spans="1:14" x14ac:dyDescent="0.35">
      <c r="A212" s="1">
        <v>43241</v>
      </c>
      <c r="B212">
        <v>97.6</v>
      </c>
      <c r="C212">
        <v>3.4</v>
      </c>
      <c r="D212">
        <f t="shared" si="27"/>
        <v>1.2399999999999949</v>
      </c>
      <c r="E212">
        <f t="shared" si="28"/>
        <v>0.25999999999999979</v>
      </c>
      <c r="F212">
        <f t="shared" si="29"/>
        <v>1.2868410128684048E-2</v>
      </c>
      <c r="G212">
        <f t="shared" si="30"/>
        <v>8.2802547770700563E-2</v>
      </c>
      <c r="H212">
        <f t="shared" si="31"/>
        <v>1.4999999999999947</v>
      </c>
      <c r="I212">
        <v>3.0100000000000025</v>
      </c>
      <c r="J212">
        <f t="shared" si="32"/>
        <v>7.88697720513062E-2</v>
      </c>
      <c r="K212">
        <f t="shared" si="33"/>
        <v>101</v>
      </c>
      <c r="L212">
        <f t="shared" si="34"/>
        <v>1.4851485148514799E-2</v>
      </c>
      <c r="M212">
        <v>2.6653679270344482E-2</v>
      </c>
      <c r="N212">
        <f t="shared" si="35"/>
        <v>9.2091830963306744</v>
      </c>
    </row>
    <row r="213" spans="1:14" x14ac:dyDescent="0.35">
      <c r="A213" s="1">
        <v>43238</v>
      </c>
      <c r="B213">
        <v>96.36</v>
      </c>
      <c r="C213">
        <v>3.14</v>
      </c>
      <c r="D213">
        <f t="shared" si="27"/>
        <v>0.17999999999999261</v>
      </c>
      <c r="E213">
        <f t="shared" si="28"/>
        <v>-0.31000000000000005</v>
      </c>
      <c r="F213">
        <f t="shared" si="29"/>
        <v>1.8714909544603098E-3</v>
      </c>
      <c r="G213">
        <f t="shared" si="30"/>
        <v>-8.9855072463768129E-2</v>
      </c>
      <c r="H213">
        <f t="shared" si="31"/>
        <v>-0.13000000000000744</v>
      </c>
      <c r="I213">
        <v>3.0199999999999907</v>
      </c>
      <c r="J213">
        <f t="shared" si="32"/>
        <v>7.8445251319761086E-2</v>
      </c>
      <c r="K213">
        <f t="shared" si="33"/>
        <v>99.5</v>
      </c>
      <c r="L213">
        <f t="shared" si="34"/>
        <v>-1.3065326633166577E-3</v>
      </c>
      <c r="M213">
        <v>2.6865937194199722E-2</v>
      </c>
      <c r="N213">
        <f t="shared" si="35"/>
        <v>9.0951146852452851</v>
      </c>
    </row>
    <row r="214" spans="1:14" x14ac:dyDescent="0.35">
      <c r="A214" s="1">
        <v>43237</v>
      </c>
      <c r="B214">
        <v>96.18</v>
      </c>
      <c r="C214">
        <v>3.45</v>
      </c>
      <c r="D214">
        <f t="shared" si="27"/>
        <v>-0.96999999999999886</v>
      </c>
      <c r="E214">
        <f t="shared" si="28"/>
        <v>0</v>
      </c>
      <c r="F214">
        <f t="shared" si="29"/>
        <v>-9.9845599588265447E-3</v>
      </c>
      <c r="G214">
        <f t="shared" si="30"/>
        <v>0</v>
      </c>
      <c r="H214">
        <f t="shared" si="31"/>
        <v>-0.96999999999999886</v>
      </c>
      <c r="I214">
        <v>3.520000000000008</v>
      </c>
      <c r="J214">
        <f t="shared" si="32"/>
        <v>5.8488230390451298E-2</v>
      </c>
      <c r="K214">
        <f t="shared" si="33"/>
        <v>99.63000000000001</v>
      </c>
      <c r="L214">
        <f t="shared" si="34"/>
        <v>-9.7360232861587754E-3</v>
      </c>
      <c r="M214">
        <v>3.2559430209971402E-2</v>
      </c>
      <c r="N214">
        <f t="shared" si="35"/>
        <v>6.2611881660208173</v>
      </c>
    </row>
    <row r="215" spans="1:14" x14ac:dyDescent="0.35">
      <c r="A215" s="1">
        <v>43236</v>
      </c>
      <c r="B215">
        <v>97.15</v>
      </c>
      <c r="C215">
        <v>3.45</v>
      </c>
      <c r="D215">
        <f t="shared" si="27"/>
        <v>-0.16999999999998749</v>
      </c>
      <c r="E215">
        <f t="shared" si="28"/>
        <v>2.0000000000000018E-2</v>
      </c>
      <c r="F215">
        <f t="shared" si="29"/>
        <v>-1.746814632141261E-3</v>
      </c>
      <c r="G215">
        <f t="shared" si="30"/>
        <v>5.8309037900874687E-3</v>
      </c>
      <c r="H215">
        <f t="shared" si="31"/>
        <v>-0.14999999999998748</v>
      </c>
      <c r="I215">
        <v>3.5699999999999941</v>
      </c>
      <c r="J215">
        <f t="shared" si="32"/>
        <v>5.6651013265655449E-2</v>
      </c>
      <c r="K215">
        <f t="shared" si="33"/>
        <v>100.60000000000001</v>
      </c>
      <c r="L215">
        <f t="shared" si="34"/>
        <v>-1.4910536779322811E-3</v>
      </c>
      <c r="M215">
        <v>3.3021922116362908E-2</v>
      </c>
      <c r="N215">
        <f t="shared" si="35"/>
        <v>6.0540922877568102</v>
      </c>
    </row>
    <row r="216" spans="1:14" x14ac:dyDescent="0.35">
      <c r="A216" s="1">
        <v>43235</v>
      </c>
      <c r="B216">
        <v>97.32</v>
      </c>
      <c r="C216">
        <v>3.43</v>
      </c>
      <c r="D216">
        <f t="shared" si="27"/>
        <v>-0.71000000000000796</v>
      </c>
      <c r="E216">
        <f t="shared" si="28"/>
        <v>-0.21999999999999975</v>
      </c>
      <c r="F216">
        <f t="shared" si="29"/>
        <v>-7.242680811996409E-3</v>
      </c>
      <c r="G216">
        <f t="shared" si="30"/>
        <v>-6.0273972602739659E-2</v>
      </c>
      <c r="H216">
        <f t="shared" si="31"/>
        <v>-0.93000000000000771</v>
      </c>
      <c r="I216">
        <v>3.7500000000000107</v>
      </c>
      <c r="J216">
        <f t="shared" si="32"/>
        <v>5.030790952560301E-2</v>
      </c>
      <c r="K216">
        <f t="shared" si="33"/>
        <v>100.75</v>
      </c>
      <c r="L216">
        <f t="shared" si="34"/>
        <v>-9.230769230769308E-3</v>
      </c>
      <c r="M216">
        <v>3.3092128485704295E-2</v>
      </c>
      <c r="N216">
        <f t="shared" si="35"/>
        <v>6.0229980236996665</v>
      </c>
    </row>
    <row r="217" spans="1:14" x14ac:dyDescent="0.35">
      <c r="A217" s="1">
        <v>43234</v>
      </c>
      <c r="B217">
        <v>98.03</v>
      </c>
      <c r="C217">
        <v>3.65</v>
      </c>
      <c r="D217">
        <f t="shared" si="27"/>
        <v>0.32999999999999829</v>
      </c>
      <c r="E217">
        <f t="shared" si="28"/>
        <v>0.19999999999999973</v>
      </c>
      <c r="F217">
        <f t="shared" si="29"/>
        <v>3.3776867963152333E-3</v>
      </c>
      <c r="G217">
        <f t="shared" si="30"/>
        <v>5.7971014492753541E-2</v>
      </c>
      <c r="H217">
        <f t="shared" si="31"/>
        <v>0.52999999999999803</v>
      </c>
      <c r="I217">
        <v>4.3200000000000021</v>
      </c>
      <c r="J217">
        <f t="shared" si="32"/>
        <v>3.31937322165448E-2</v>
      </c>
      <c r="K217">
        <f t="shared" si="33"/>
        <v>101.68</v>
      </c>
      <c r="L217">
        <f t="shared" si="34"/>
        <v>5.2124311565696106E-3</v>
      </c>
      <c r="M217">
        <v>3.36212934858744E-2</v>
      </c>
      <c r="N217">
        <f t="shared" si="35"/>
        <v>5.7915795003830217</v>
      </c>
    </row>
    <row r="218" spans="1:14" x14ac:dyDescent="0.35">
      <c r="A218" s="1">
        <v>43231</v>
      </c>
      <c r="B218">
        <v>97.7</v>
      </c>
      <c r="C218">
        <v>3.45</v>
      </c>
      <c r="D218">
        <f t="shared" si="27"/>
        <v>-0.20999999999999375</v>
      </c>
      <c r="E218">
        <f t="shared" si="28"/>
        <v>-0.18999999999999995</v>
      </c>
      <c r="F218">
        <f t="shared" si="29"/>
        <v>-2.1448268818301886E-3</v>
      </c>
      <c r="G218">
        <f t="shared" si="30"/>
        <v>-5.2197802197802179E-2</v>
      </c>
      <c r="H218">
        <f t="shared" si="31"/>
        <v>-0.39999999999999369</v>
      </c>
      <c r="I218">
        <v>4.3299999999999983</v>
      </c>
      <c r="J218">
        <f t="shared" si="32"/>
        <v>3.2934698837306868E-2</v>
      </c>
      <c r="K218">
        <f t="shared" si="33"/>
        <v>101.15</v>
      </c>
      <c r="L218">
        <f t="shared" si="34"/>
        <v>-3.9545229856647914E-3</v>
      </c>
      <c r="M218">
        <v>3.8417176825481306E-2</v>
      </c>
      <c r="N218">
        <f t="shared" si="35"/>
        <v>3.9418665963380328</v>
      </c>
    </row>
    <row r="219" spans="1:14" x14ac:dyDescent="0.35">
      <c r="A219" s="1">
        <v>43230</v>
      </c>
      <c r="B219">
        <v>97.91</v>
      </c>
      <c r="C219">
        <v>3.64</v>
      </c>
      <c r="D219">
        <f t="shared" si="27"/>
        <v>0.96999999999999886</v>
      </c>
      <c r="E219">
        <f t="shared" si="28"/>
        <v>0.17000000000000037</v>
      </c>
      <c r="F219">
        <f t="shared" si="29"/>
        <v>1.000618939550236E-2</v>
      </c>
      <c r="G219">
        <f t="shared" si="30"/>
        <v>4.89913544668589E-2</v>
      </c>
      <c r="H219">
        <f t="shared" si="31"/>
        <v>1.1399999999999992</v>
      </c>
      <c r="I219">
        <v>4.3599999999999977</v>
      </c>
      <c r="J219">
        <f t="shared" si="32"/>
        <v>3.2166073393063405E-2</v>
      </c>
      <c r="K219">
        <f t="shared" si="33"/>
        <v>101.55</v>
      </c>
      <c r="L219">
        <f t="shared" si="34"/>
        <v>1.1225997045790245E-2</v>
      </c>
      <c r="M219">
        <v>3.9419458878337262E-2</v>
      </c>
      <c r="N219">
        <f t="shared" si="35"/>
        <v>3.6128519158501402</v>
      </c>
    </row>
    <row r="220" spans="1:14" x14ac:dyDescent="0.35">
      <c r="A220" s="1">
        <v>43229</v>
      </c>
      <c r="B220">
        <v>96.94</v>
      </c>
      <c r="C220">
        <v>3.4699999999999998</v>
      </c>
      <c r="D220">
        <f t="shared" si="27"/>
        <v>1.1299999999999955</v>
      </c>
      <c r="E220">
        <f t="shared" si="28"/>
        <v>0.16999999999999993</v>
      </c>
      <c r="F220">
        <f t="shared" si="29"/>
        <v>1.1794175973280403E-2</v>
      </c>
      <c r="G220">
        <f t="shared" si="30"/>
        <v>5.1515151515151493E-2</v>
      </c>
      <c r="H220">
        <f t="shared" si="31"/>
        <v>1.2999999999999954</v>
      </c>
      <c r="I220">
        <v>4.4000000000000057</v>
      </c>
      <c r="J220">
        <f t="shared" si="32"/>
        <v>3.1160953129301533E-2</v>
      </c>
      <c r="K220">
        <f t="shared" si="33"/>
        <v>100.41</v>
      </c>
      <c r="L220">
        <f t="shared" si="34"/>
        <v>1.2946917637685443E-2</v>
      </c>
      <c r="M220">
        <v>3.9799178457325404E-2</v>
      </c>
      <c r="N220">
        <f t="shared" si="35"/>
        <v>3.4933746949034772</v>
      </c>
    </row>
    <row r="221" spans="1:14" x14ac:dyDescent="0.35">
      <c r="A221" s="1">
        <v>43228</v>
      </c>
      <c r="B221">
        <v>95.81</v>
      </c>
      <c r="C221">
        <v>3.3</v>
      </c>
      <c r="D221">
        <f t="shared" si="27"/>
        <v>-0.40999999999999659</v>
      </c>
      <c r="E221">
        <f t="shared" si="28"/>
        <v>-0.20000000000000018</v>
      </c>
      <c r="F221">
        <f t="shared" si="29"/>
        <v>-4.2610683849511185E-3</v>
      </c>
      <c r="G221">
        <f t="shared" si="30"/>
        <v>-5.7142857142857197E-2</v>
      </c>
      <c r="H221">
        <f t="shared" si="31"/>
        <v>-0.60999999999999677</v>
      </c>
      <c r="I221">
        <v>4.7200000000000015</v>
      </c>
      <c r="J221">
        <f t="shared" si="32"/>
        <v>2.3914329332977987E-2</v>
      </c>
      <c r="K221">
        <f t="shared" si="33"/>
        <v>99.11</v>
      </c>
      <c r="L221">
        <f t="shared" si="34"/>
        <v>-6.154777519927321E-3</v>
      </c>
      <c r="M221">
        <v>3.982786262762638E-2</v>
      </c>
      <c r="N221">
        <f t="shared" si="35"/>
        <v>3.484464104400149</v>
      </c>
    </row>
    <row r="222" spans="1:14" x14ac:dyDescent="0.35">
      <c r="A222" s="1">
        <v>43227</v>
      </c>
      <c r="B222">
        <v>96.22</v>
      </c>
      <c r="C222">
        <v>3.5</v>
      </c>
      <c r="D222">
        <f t="shared" si="27"/>
        <v>1.0600000000000023</v>
      </c>
      <c r="E222">
        <f t="shared" si="28"/>
        <v>0.31999999999999984</v>
      </c>
      <c r="F222">
        <f t="shared" si="29"/>
        <v>1.1139134089953786E-2</v>
      </c>
      <c r="G222">
        <f t="shared" si="30"/>
        <v>0.10062893081761001</v>
      </c>
      <c r="H222">
        <f t="shared" si="31"/>
        <v>1.3800000000000021</v>
      </c>
      <c r="I222">
        <v>4.7800000000000056</v>
      </c>
      <c r="J222">
        <f t="shared" si="32"/>
        <v>2.2708241381087842E-2</v>
      </c>
      <c r="K222">
        <f t="shared" si="33"/>
        <v>99.72</v>
      </c>
      <c r="L222">
        <f t="shared" si="34"/>
        <v>1.3838748495788228E-2</v>
      </c>
      <c r="M222">
        <v>4.0395504098707055E-2</v>
      </c>
      <c r="N222">
        <f t="shared" si="35"/>
        <v>3.3114287081253204</v>
      </c>
    </row>
    <row r="223" spans="1:14" x14ac:dyDescent="0.35">
      <c r="A223" s="1">
        <v>43224</v>
      </c>
      <c r="B223">
        <v>95.16</v>
      </c>
      <c r="C223">
        <v>3.18</v>
      </c>
      <c r="D223">
        <f t="shared" si="27"/>
        <v>1.0900000000000034</v>
      </c>
      <c r="E223">
        <f t="shared" si="28"/>
        <v>6.0000000000000053E-2</v>
      </c>
      <c r="F223">
        <f t="shared" si="29"/>
        <v>1.1587115977463628E-2</v>
      </c>
      <c r="G223">
        <f t="shared" si="30"/>
        <v>1.9230769230769246E-2</v>
      </c>
      <c r="H223">
        <f t="shared" si="31"/>
        <v>1.1500000000000035</v>
      </c>
      <c r="I223">
        <v>5.0799999999999965</v>
      </c>
      <c r="J223">
        <f t="shared" si="32"/>
        <v>1.7355888621113407E-2</v>
      </c>
      <c r="K223">
        <f t="shared" si="33"/>
        <v>98.34</v>
      </c>
      <c r="L223">
        <f t="shared" si="34"/>
        <v>1.1694122432377501E-2</v>
      </c>
      <c r="M223">
        <v>4.3578965428497873E-2</v>
      </c>
      <c r="N223">
        <f t="shared" si="35"/>
        <v>2.4543453254326666</v>
      </c>
    </row>
    <row r="224" spans="1:14" x14ac:dyDescent="0.35">
      <c r="A224" s="1">
        <v>43223</v>
      </c>
      <c r="B224">
        <v>94.07</v>
      </c>
      <c r="C224">
        <v>3.12</v>
      </c>
      <c r="D224">
        <f t="shared" si="27"/>
        <v>0.55999999999998806</v>
      </c>
      <c r="E224">
        <f t="shared" si="28"/>
        <v>7.0000000000000284E-2</v>
      </c>
      <c r="F224">
        <f t="shared" si="29"/>
        <v>5.9886643139769871E-3</v>
      </c>
      <c r="G224">
        <f t="shared" si="30"/>
        <v>2.2950819672131244E-2</v>
      </c>
      <c r="H224">
        <f t="shared" si="31"/>
        <v>0.62999999999998835</v>
      </c>
      <c r="I224">
        <v>5.2200000000000006</v>
      </c>
      <c r="J224">
        <f t="shared" si="32"/>
        <v>1.5222330713675179E-2</v>
      </c>
      <c r="K224">
        <f t="shared" si="33"/>
        <v>97.19</v>
      </c>
      <c r="L224">
        <f t="shared" si="34"/>
        <v>6.4821483691736639E-3</v>
      </c>
      <c r="M224">
        <v>4.8046015902554584E-2</v>
      </c>
      <c r="N224">
        <f t="shared" si="35"/>
        <v>1.5494276257024298</v>
      </c>
    </row>
    <row r="225" spans="1:14" x14ac:dyDescent="0.35">
      <c r="A225" s="1">
        <v>43222</v>
      </c>
      <c r="B225">
        <v>93.51</v>
      </c>
      <c r="C225">
        <v>3.05</v>
      </c>
      <c r="D225">
        <f t="shared" si="27"/>
        <v>-1.4899999999999949</v>
      </c>
      <c r="E225">
        <f t="shared" si="28"/>
        <v>0</v>
      </c>
      <c r="F225">
        <f t="shared" si="29"/>
        <v>-1.5684210526315735E-2</v>
      </c>
      <c r="G225">
        <f t="shared" si="30"/>
        <v>0</v>
      </c>
      <c r="H225">
        <f t="shared" si="31"/>
        <v>-1.4899999999999949</v>
      </c>
      <c r="I225">
        <v>5.6800000000000033</v>
      </c>
      <c r="J225">
        <f t="shared" si="32"/>
        <v>9.6417955117577645E-3</v>
      </c>
      <c r="K225">
        <f t="shared" si="33"/>
        <v>96.56</v>
      </c>
      <c r="L225">
        <f t="shared" si="34"/>
        <v>-1.5430820215410054E-2</v>
      </c>
      <c r="M225">
        <v>4.9367194702874824E-2</v>
      </c>
      <c r="N225">
        <f t="shared" si="35"/>
        <v>1.340392573990917</v>
      </c>
    </row>
    <row r="226" spans="1:14" x14ac:dyDescent="0.35">
      <c r="A226" s="1">
        <v>43221</v>
      </c>
      <c r="B226">
        <v>95</v>
      </c>
      <c r="C226">
        <v>3.05</v>
      </c>
      <c r="D226">
        <f t="shared" si="27"/>
        <v>1.480000000000004</v>
      </c>
      <c r="E226">
        <f t="shared" si="28"/>
        <v>-5.0000000000000266E-2</v>
      </c>
      <c r="F226">
        <f t="shared" si="29"/>
        <v>1.5825491873396109E-2</v>
      </c>
      <c r="G226">
        <f t="shared" si="30"/>
        <v>-1.6129032258064602E-2</v>
      </c>
      <c r="H226">
        <f t="shared" si="31"/>
        <v>1.4300000000000037</v>
      </c>
      <c r="I226">
        <v>5.8899999999999944</v>
      </c>
      <c r="J226">
        <f t="shared" si="32"/>
        <v>7.7256470039814258E-3</v>
      </c>
      <c r="K226">
        <f t="shared" si="33"/>
        <v>98.05</v>
      </c>
      <c r="L226">
        <f t="shared" si="34"/>
        <v>1.4584395716471226E-2</v>
      </c>
      <c r="M226">
        <v>4.9648088263268032E-2</v>
      </c>
      <c r="N226">
        <f t="shared" si="35"/>
        <v>1.2990433484699049</v>
      </c>
    </row>
    <row r="227" spans="1:14" x14ac:dyDescent="0.35">
      <c r="A227" s="1">
        <v>43220</v>
      </c>
      <c r="B227">
        <v>93.52</v>
      </c>
      <c r="C227">
        <v>3.1</v>
      </c>
      <c r="D227">
        <f t="shared" si="27"/>
        <v>-2.2999999999999972</v>
      </c>
      <c r="E227">
        <f t="shared" si="28"/>
        <v>-0.99999999999999956</v>
      </c>
      <c r="F227">
        <f t="shared" si="29"/>
        <v>-2.4003339595074068E-2</v>
      </c>
      <c r="G227">
        <f t="shared" si="30"/>
        <v>-0.24390243902439016</v>
      </c>
      <c r="H227">
        <f t="shared" si="31"/>
        <v>-3.2999999999999967</v>
      </c>
      <c r="I227">
        <v>7.840000000000007</v>
      </c>
      <c r="J227">
        <f t="shared" si="32"/>
        <v>6.6722612510425252E-4</v>
      </c>
      <c r="K227">
        <f t="shared" si="33"/>
        <v>96.61999999999999</v>
      </c>
      <c r="L227">
        <f t="shared" si="34"/>
        <v>-3.4154419374870598E-2</v>
      </c>
      <c r="M227">
        <v>6.8611232041793674E-2</v>
      </c>
      <c r="N227">
        <f t="shared" si="35"/>
        <v>0.10253590401341996</v>
      </c>
    </row>
    <row r="228" spans="1:14" x14ac:dyDescent="0.35">
      <c r="A228" s="1">
        <v>43217</v>
      </c>
      <c r="B228">
        <v>95.82</v>
      </c>
      <c r="C228">
        <v>4.0999999999999996</v>
      </c>
      <c r="D228">
        <f t="shared" si="27"/>
        <v>1.5599999999999881</v>
      </c>
      <c r="E228">
        <f t="shared" si="28"/>
        <v>0.59999999999999964</v>
      </c>
      <c r="F228">
        <f t="shared" si="29"/>
        <v>1.6549968173138002E-2</v>
      </c>
      <c r="G228">
        <f t="shared" si="30"/>
        <v>0.17142857142857132</v>
      </c>
      <c r="H228">
        <f t="shared" si="31"/>
        <v>2.1599999999999877</v>
      </c>
      <c r="I228">
        <v>7.8800000000000034</v>
      </c>
      <c r="J228">
        <f t="shared" si="32"/>
        <v>6.2985205602105257E-4</v>
      </c>
      <c r="K228">
        <f t="shared" si="33"/>
        <v>99.919999999999987</v>
      </c>
      <c r="L228">
        <f t="shared" si="34"/>
        <v>2.1617293835067934E-2</v>
      </c>
      <c r="M228">
        <v>7.5160579043236572E-2</v>
      </c>
      <c r="N228">
        <f t="shared" si="35"/>
        <v>3.5135642537598787E-2</v>
      </c>
    </row>
    <row r="229" spans="1:14" x14ac:dyDescent="0.35">
      <c r="A229" s="1">
        <v>43216</v>
      </c>
      <c r="B229">
        <v>94.26</v>
      </c>
      <c r="C229">
        <v>3.5</v>
      </c>
      <c r="J229">
        <f t="shared" si="32"/>
        <v>0.17186780043754457</v>
      </c>
      <c r="N229">
        <f t="shared" si="35"/>
        <v>19.177488533821492</v>
      </c>
    </row>
  </sheetData>
  <sortState ref="M2:M229">
    <sortCondition ref="M1"/>
  </sortState>
  <mergeCells count="10">
    <mergeCell ref="S48:T48"/>
    <mergeCell ref="S52:T52"/>
    <mergeCell ref="S56:T56"/>
    <mergeCell ref="S57:T57"/>
    <mergeCell ref="R1:S2"/>
    <mergeCell ref="Q4:R4"/>
    <mergeCell ref="Q22:R22"/>
    <mergeCell ref="Q41:R42"/>
    <mergeCell ref="S43:T43"/>
    <mergeCell ref="S47:T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Stock Portfolio</vt:lpstr>
      <vt:lpstr>Option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Qijiao Chen</dc:creator>
  <cp:lastModifiedBy>Jinzhou Yao</cp:lastModifiedBy>
  <dcterms:created xsi:type="dcterms:W3CDTF">2019-03-25T22:19:38Z</dcterms:created>
  <dcterms:modified xsi:type="dcterms:W3CDTF">2019-03-26T17:49:39Z</dcterms:modified>
</cp:coreProperties>
</file>