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ảng Cân Đối Kế Toán" sheetId="1" state="visible" r:id="rId1"/>
    <sheet name="Báo Cáo Kết Quả Kinh Doanh" sheetId="2" state="visible" r:id="rId2"/>
    <sheet name="Mapping và Công thứ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3" fillId="4" borderId="0" pivotButton="0" quotePrefix="0" xfId="0"/>
    <xf numFmtId="3" fontId="0" fillId="0" borderId="0" pivotButton="0" quotePrefix="0" xfId="0"/>
    <xf numFmtId="0" fontId="3" fillId="0" borderId="0" pivotButton="0" quotePrefix="0" xfId="0"/>
    <xf numFmtId="3" fontId="3" fillId="0" borderId="0" pivotButton="0" quotePrefix="0" xfId="0"/>
    <xf numFmtId="0" fontId="3" fillId="3" borderId="0" pivotButton="0" quotePrefix="0" xfId="0"/>
    <xf numFmtId="3" fontId="3" fillId="3" borderId="0" pivotButton="0" quotePrefix="0" xfId="0"/>
    <xf numFmtId="0" fontId="3" fillId="2" borderId="0" pivotButton="0" quotePrefix="0" xfId="0"/>
    <xf numFmtId="3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BẢNG CÂN ĐỐI KẾ TOÁN</t>
        </is>
      </c>
    </row>
    <row r="2">
      <c r="A2" s="2" t="inlineStr">
        <is>
          <t>Tại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Số cuối kỳ (VND)</t>
        </is>
      </c>
    </row>
    <row r="5"/>
    <row r="6">
      <c r="A6" s="4" t="inlineStr">
        <is>
          <t>TÀI SẢN</t>
        </is>
      </c>
    </row>
    <row r="7">
      <c r="A7" s="5" t="inlineStr">
        <is>
          <t>A. TÀI SẢN NGẮN HẠN</t>
        </is>
      </c>
    </row>
    <row r="8">
      <c r="A8" t="inlineStr">
        <is>
          <t xml:space="preserve">   Tiền và tương đương tiền</t>
        </is>
      </c>
      <c r="B8" t="inlineStr">
        <is>
          <t>111</t>
        </is>
      </c>
      <c r="C8" t="inlineStr"/>
      <c r="D8" s="6" t="n">
        <v>15000000000</v>
      </c>
    </row>
    <row r="9">
      <c r="A9" t="inlineStr">
        <is>
          <t xml:space="preserve">   Đầu tư tài chính ngắn hạn</t>
        </is>
      </c>
      <c r="B9" t="inlineStr">
        <is>
          <t>121</t>
        </is>
      </c>
      <c r="C9" t="inlineStr"/>
      <c r="D9" s="6" t="n">
        <v>8000000000</v>
      </c>
    </row>
    <row r="10">
      <c r="A10" t="inlineStr">
        <is>
          <t xml:space="preserve">   Phải thu khách hàng</t>
        </is>
      </c>
      <c r="B10" t="inlineStr">
        <is>
          <t>131</t>
        </is>
      </c>
      <c r="C10" t="inlineStr"/>
      <c r="D10" s="6" t="n">
        <v>12000000000</v>
      </c>
    </row>
    <row r="11">
      <c r="A11" t="inlineStr">
        <is>
          <t xml:space="preserve">   Hàng tồn kho</t>
        </is>
      </c>
      <c r="B11" t="inlineStr">
        <is>
          <t>141</t>
        </is>
      </c>
      <c r="C11" t="inlineStr"/>
      <c r="D11" s="6" t="n">
        <v>18000000000</v>
      </c>
    </row>
    <row r="12">
      <c r="A12" t="inlineStr">
        <is>
          <t xml:space="preserve">   Chi phí trả trước ngắn hạn</t>
        </is>
      </c>
      <c r="B12" t="inlineStr">
        <is>
          <t>151</t>
        </is>
      </c>
      <c r="C12" t="inlineStr"/>
      <c r="D12" s="6" t="n">
        <v>2000000000</v>
      </c>
    </row>
    <row r="13">
      <c r="A13" t="inlineStr">
        <is>
          <t xml:space="preserve">   Tài sản ngắn hạn khác</t>
        </is>
      </c>
      <c r="B13" t="inlineStr">
        <is>
          <t>161</t>
        </is>
      </c>
      <c r="C13" t="inlineStr"/>
      <c r="D13" s="6" t="n">
        <v>3000000000</v>
      </c>
    </row>
    <row r="14">
      <c r="A14" s="7" t="inlineStr">
        <is>
          <t>Tổng tài sản ngắn hạn</t>
        </is>
      </c>
      <c r="B14" s="7" t="inlineStr">
        <is>
          <t>100</t>
        </is>
      </c>
      <c r="C14" s="7" t="n"/>
      <c r="D14" s="8" t="n">
        <v>58000000000</v>
      </c>
    </row>
    <row r="15"/>
    <row r="16">
      <c r="A16" s="5" t="inlineStr">
        <is>
          <t>B. TÀI SẢN DÀI HẠN</t>
        </is>
      </c>
    </row>
    <row r="17">
      <c r="A17" t="inlineStr">
        <is>
          <t xml:space="preserve">   Phải thu dài hạn</t>
        </is>
      </c>
      <c r="B17" t="inlineStr">
        <is>
          <t>211</t>
        </is>
      </c>
      <c r="C17" t="inlineStr"/>
      <c r="D17" s="6" t="n">
        <v>5000000000</v>
      </c>
    </row>
    <row r="18">
      <c r="A18" t="inlineStr">
        <is>
          <t xml:space="preserve">   Tài sản cố định hữu hình</t>
        </is>
      </c>
      <c r="B18" t="inlineStr">
        <is>
          <t>221</t>
        </is>
      </c>
      <c r="C18" t="inlineStr"/>
      <c r="D18" s="6" t="n">
        <v>45000000000</v>
      </c>
    </row>
    <row r="19">
      <c r="A19" t="inlineStr">
        <is>
          <t xml:space="preserve">   Tài sản cố định vô hình</t>
        </is>
      </c>
      <c r="B19" t="inlineStr">
        <is>
          <t>231</t>
        </is>
      </c>
      <c r="C19" t="inlineStr"/>
      <c r="D19" s="6" t="n">
        <v>8000000000</v>
      </c>
    </row>
    <row r="20">
      <c r="A20" t="inlineStr">
        <is>
          <t xml:space="preserve">   Đầu tư tài chính dài hạn</t>
        </is>
      </c>
      <c r="B20" t="inlineStr">
        <is>
          <t>241</t>
        </is>
      </c>
      <c r="C20" t="inlineStr"/>
      <c r="D20" s="6" t="n">
        <v>12000000000</v>
      </c>
    </row>
    <row r="21">
      <c r="A21" t="inlineStr">
        <is>
          <t xml:space="preserve">   Tài sản dài hạn khác</t>
        </is>
      </c>
      <c r="B21" t="inlineStr">
        <is>
          <t>251</t>
        </is>
      </c>
      <c r="C21" t="inlineStr"/>
      <c r="D21" s="6" t="n">
        <v>2000000000</v>
      </c>
    </row>
    <row r="22">
      <c r="A22" s="7" t="inlineStr">
        <is>
          <t>Tổng tài sản dài hạn</t>
        </is>
      </c>
      <c r="B22" s="7" t="inlineStr">
        <is>
          <t>200</t>
        </is>
      </c>
      <c r="C22" s="7" t="n"/>
      <c r="D22" s="8" t="n">
        <v>72000000000</v>
      </c>
    </row>
    <row r="23">
      <c r="A23" s="9" t="inlineStr">
        <is>
          <t>TỔNG CỘNG TÀI SẢN</t>
        </is>
      </c>
      <c r="B23" s="9" t="inlineStr">
        <is>
          <t>270</t>
        </is>
      </c>
      <c r="C23" s="9" t="n"/>
      <c r="D23" s="10" t="n">
        <v>130000000000</v>
      </c>
    </row>
    <row r="24"/>
    <row r="25"/>
    <row r="26">
      <c r="A26" s="4" t="inlineStr">
        <is>
          <t>NGUỒN VỐN</t>
        </is>
      </c>
    </row>
    <row r="27">
      <c r="A27" s="5" t="inlineStr">
        <is>
          <t>C. NỢ PHẢI TRẢ</t>
        </is>
      </c>
    </row>
    <row r="28">
      <c r="A28" s="7" t="inlineStr">
        <is>
          <t>I. Nợ ngắn hạn</t>
        </is>
      </c>
      <c r="B28" s="7" t="inlineStr">
        <is>
          <t>300</t>
        </is>
      </c>
      <c r="C28" s="7" t="n"/>
      <c r="D28" s="7" t="n"/>
    </row>
    <row r="29">
      <c r="A29" t="inlineStr">
        <is>
          <t xml:space="preserve">   Phải trả người bán</t>
        </is>
      </c>
      <c r="B29" t="inlineStr">
        <is>
          <t>311</t>
        </is>
      </c>
      <c r="C29" t="inlineStr"/>
      <c r="D29" s="6" t="n">
        <v>10000000000</v>
      </c>
    </row>
    <row r="30">
      <c r="A30" t="inlineStr">
        <is>
          <t xml:space="preserve">   Vay và nợ ngắn hạn</t>
        </is>
      </c>
      <c r="B30" t="inlineStr">
        <is>
          <t>321</t>
        </is>
      </c>
      <c r="C30" t="inlineStr"/>
      <c r="D30" s="6" t="n">
        <v>15000000000</v>
      </c>
    </row>
    <row r="31">
      <c r="A31" t="inlineStr">
        <is>
          <t xml:space="preserve">   Chi phí phải trả</t>
        </is>
      </c>
      <c r="B31" t="inlineStr">
        <is>
          <t>331</t>
        </is>
      </c>
      <c r="C31" t="inlineStr"/>
      <c r="D31" s="6" t="n">
        <v>5000000000</v>
      </c>
    </row>
    <row r="32">
      <c r="A32" t="inlineStr">
        <is>
          <t xml:space="preserve">   Thuế và phí phải nộp</t>
        </is>
      </c>
      <c r="B32" t="inlineStr">
        <is>
          <t>341</t>
        </is>
      </c>
      <c r="C32" t="inlineStr"/>
      <c r="D32" s="6" t="n">
        <v>3000000000</v>
      </c>
    </row>
    <row r="33">
      <c r="A33" t="inlineStr">
        <is>
          <t xml:space="preserve">   Nợ ngắn hạn khác</t>
        </is>
      </c>
      <c r="B33" t="inlineStr">
        <is>
          <t>351</t>
        </is>
      </c>
      <c r="C33" t="inlineStr"/>
      <c r="D33" s="6" t="n">
        <v>2000000000</v>
      </c>
    </row>
    <row r="34">
      <c r="A34" s="7" t="inlineStr">
        <is>
          <t>Tổng nợ ngắn hạn</t>
        </is>
      </c>
      <c r="B34" s="7" t="inlineStr">
        <is>
          <t>300</t>
        </is>
      </c>
      <c r="C34" s="7" t="n"/>
      <c r="D34" s="8" t="n">
        <v>35000000000</v>
      </c>
    </row>
    <row r="35"/>
    <row r="36">
      <c r="A36" s="7" t="inlineStr">
        <is>
          <t>II. Nợ dài hạn</t>
        </is>
      </c>
      <c r="B36" s="7" t="inlineStr">
        <is>
          <t>400</t>
        </is>
      </c>
      <c r="C36" s="7" t="n"/>
      <c r="D36" s="7" t="n"/>
    </row>
    <row r="37">
      <c r="A37" t="inlineStr">
        <is>
          <t xml:space="preserve">   Vay và nợ dài hạn</t>
        </is>
      </c>
      <c r="B37" t="inlineStr">
        <is>
          <t>411</t>
        </is>
      </c>
      <c r="C37" t="inlineStr"/>
      <c r="D37" s="6" t="n">
        <v>25000000000</v>
      </c>
    </row>
    <row r="38">
      <c r="A38" t="inlineStr">
        <is>
          <t xml:space="preserve">   Dự phòng dài hạn</t>
        </is>
      </c>
      <c r="B38" t="inlineStr">
        <is>
          <t>421</t>
        </is>
      </c>
      <c r="C38" t="inlineStr"/>
      <c r="D38" s="6" t="n">
        <v>3000000000</v>
      </c>
    </row>
    <row r="39">
      <c r="A39" t="inlineStr">
        <is>
          <t xml:space="preserve">   Nợ dài hạn khác</t>
        </is>
      </c>
      <c r="B39" t="inlineStr">
        <is>
          <t>431</t>
        </is>
      </c>
      <c r="C39" t="inlineStr"/>
      <c r="D39" s="6" t="n">
        <v>2000000000</v>
      </c>
    </row>
    <row r="40">
      <c r="A40" s="7" t="inlineStr">
        <is>
          <t>Tổng nợ dài hạn</t>
        </is>
      </c>
      <c r="B40" s="7" t="inlineStr">
        <is>
          <t>400</t>
        </is>
      </c>
      <c r="C40" s="7" t="n"/>
      <c r="D40" s="8" t="n">
        <v>30000000000</v>
      </c>
    </row>
    <row r="41">
      <c r="A41" s="9" t="inlineStr">
        <is>
          <t>TỔNG CỘNG NỢ PHẢI TRẢ</t>
        </is>
      </c>
      <c r="B41" s="9" t="inlineStr">
        <is>
          <t>430</t>
        </is>
      </c>
      <c r="C41" s="9" t="n"/>
      <c r="D41" s="10" t="n">
        <v>65000000000</v>
      </c>
    </row>
    <row r="42"/>
    <row r="43">
      <c r="A43" s="5" t="inlineStr">
        <is>
          <t>D. VỐN CHỦ SỞ HỮU</t>
        </is>
      </c>
    </row>
    <row r="44">
      <c r="A44" t="inlineStr">
        <is>
          <t xml:space="preserve">   Vốn điều lệ</t>
        </is>
      </c>
      <c r="B44" t="inlineStr">
        <is>
          <t>511</t>
        </is>
      </c>
      <c r="C44" t="inlineStr"/>
      <c r="D44" s="6" t="n">
        <v>50000000000</v>
      </c>
    </row>
    <row r="45">
      <c r="A45" t="inlineStr">
        <is>
          <t xml:space="preserve">   Thặng dư vốn cổ phần</t>
        </is>
      </c>
      <c r="B45" t="inlineStr">
        <is>
          <t>521</t>
        </is>
      </c>
      <c r="C45" t="inlineStr"/>
      <c r="D45" s="6" t="n">
        <v>5000000000</v>
      </c>
    </row>
    <row r="46">
      <c r="A46" t="inlineStr">
        <is>
          <t xml:space="preserve">   Lợi nhuận sau thuế chưa phân phối</t>
        </is>
      </c>
      <c r="B46" t="inlineStr">
        <is>
          <t>531</t>
        </is>
      </c>
      <c r="C46" t="inlineStr"/>
      <c r="D46" s="6" t="n">
        <v>15000000000</v>
      </c>
    </row>
    <row r="47">
      <c r="A47" t="inlineStr">
        <is>
          <t xml:space="preserve">   Nguồn vốn chủ sở hữu khác</t>
        </is>
      </c>
      <c r="B47" t="inlineStr">
        <is>
          <t>541</t>
        </is>
      </c>
      <c r="C47" t="inlineStr"/>
      <c r="D47" t="n">
        <v>0</v>
      </c>
    </row>
    <row r="48">
      <c r="A48" s="9" t="inlineStr">
        <is>
          <t>TỔNG CỘNG VỐN CHỦ SỞ HỮU</t>
        </is>
      </c>
      <c r="B48" s="9" t="inlineStr">
        <is>
          <t>440</t>
        </is>
      </c>
      <c r="C48" s="9" t="n"/>
      <c r="D48" s="10" t="n">
        <v>70000000000</v>
      </c>
    </row>
    <row r="49">
      <c r="A49" s="11" t="inlineStr">
        <is>
          <t>TỔNG CỘNG NGUỒN VỐN</t>
        </is>
      </c>
      <c r="B49" s="11" t="inlineStr">
        <is>
          <t>440</t>
        </is>
      </c>
      <c r="C49" s="11" t="n"/>
      <c r="D49" s="12" t="n">
        <v>135000000000</v>
      </c>
    </row>
    <row r="50"/>
    <row r="51">
      <c r="A51" s="7" t="inlineStr">
        <is>
          <t>KIỂM TRA CÂN ĐỐI:</t>
        </is>
      </c>
      <c r="B51" s="7" t="n"/>
    </row>
    <row r="52">
      <c r="A52" s="7" t="inlineStr">
        <is>
          <t>Tổng Tài sản =</t>
        </is>
      </c>
      <c r="B52" s="7">
        <f>TotalAssets</f>
        <v/>
      </c>
    </row>
    <row r="53">
      <c r="A53" s="7" t="inlineStr">
        <is>
          <t>Tổng Nguồn vốn =</t>
        </is>
      </c>
      <c r="B53" s="7">
        <f>TotalLiabilitiesAndEquity</f>
        <v/>
      </c>
    </row>
    <row r="54">
      <c r="A54" s="7" t="inlineStr">
        <is>
          <t>Chênh lệch =</t>
        </is>
      </c>
      <c r="B54" s="7">
        <f>TotalAssets-TotalLiabilitiesAndEquity</f>
        <v/>
      </c>
    </row>
  </sheetData>
  <mergeCells count="8">
    <mergeCell ref="A1:D1"/>
    <mergeCell ref="A27:D27"/>
    <mergeCell ref="A6:D6"/>
    <mergeCell ref="A26:D26"/>
    <mergeCell ref="A7:D7"/>
    <mergeCell ref="A43:D43"/>
    <mergeCell ref="A16:D16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BÁO CÁO KẾT QUẢ KINH DOANH</t>
        </is>
      </c>
    </row>
    <row r="2">
      <c r="A2" s="2" t="inlineStr">
        <is>
          <t>Năm kết thúc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Năm nay (VND)</t>
        </is>
      </c>
    </row>
    <row r="5">
      <c r="A5" t="inlineStr">
        <is>
          <t>Doanh thu thuần</t>
        </is>
      </c>
      <c r="B5" t="inlineStr">
        <is>
          <t>511</t>
        </is>
      </c>
      <c r="C5" t="inlineStr"/>
      <c r="D5" s="6" t="n">
        <v>80000000000</v>
      </c>
    </row>
    <row r="6">
      <c r="A6" t="inlineStr">
        <is>
          <t>Giá vốn hàng bán</t>
        </is>
      </c>
      <c r="B6" t="inlineStr">
        <is>
          <t>621</t>
        </is>
      </c>
      <c r="C6" t="inlineStr"/>
      <c r="D6" s="6" t="n">
        <v>50000000000</v>
      </c>
    </row>
    <row r="7">
      <c r="A7" t="inlineStr">
        <is>
          <t>Lợi nhuận gộp</t>
        </is>
      </c>
      <c r="B7" t="inlineStr">
        <is>
          <t>631</t>
        </is>
      </c>
      <c r="C7" t="inlineStr"/>
      <c r="D7" s="6" t="n">
        <v>30000000000</v>
      </c>
    </row>
    <row r="8">
      <c r="A8" t="inlineStr">
        <is>
          <t>Chi phí bán hàng và quản lý</t>
        </is>
      </c>
      <c r="B8" t="inlineStr">
        <is>
          <t>641</t>
        </is>
      </c>
      <c r="C8" t="inlineStr"/>
      <c r="D8" s="6" t="n">
        <v>20000000000</v>
      </c>
    </row>
    <row r="9">
      <c r="A9" t="inlineStr">
        <is>
          <t>Lợi nhuận từ hoạt động kinh doanh</t>
        </is>
      </c>
      <c r="B9" t="inlineStr">
        <is>
          <t>651</t>
        </is>
      </c>
      <c r="C9" t="inlineStr"/>
      <c r="D9" s="6" t="n">
        <v>10000000000</v>
      </c>
    </row>
    <row r="10">
      <c r="A10" t="inlineStr">
        <is>
          <t>Thu nhập tài chính</t>
        </is>
      </c>
      <c r="B10" t="inlineStr">
        <is>
          <t>661</t>
        </is>
      </c>
      <c r="C10" t="inlineStr"/>
      <c r="D10" s="6" t="n">
        <v>2000000000</v>
      </c>
    </row>
    <row r="11">
      <c r="A11" t="inlineStr">
        <is>
          <t>Chi phí tài chính</t>
        </is>
      </c>
      <c r="B11" t="inlineStr">
        <is>
          <t>671</t>
        </is>
      </c>
      <c r="C11" t="inlineStr"/>
      <c r="D11" s="6" t="n">
        <v>1500000000</v>
      </c>
    </row>
    <row r="12">
      <c r="A12" t="inlineStr">
        <is>
          <t>Thu nhập khác</t>
        </is>
      </c>
      <c r="B12" t="inlineStr">
        <is>
          <t>681</t>
        </is>
      </c>
      <c r="C12" t="inlineStr"/>
      <c r="D12" s="6" t="n">
        <v>500000000</v>
      </c>
    </row>
    <row r="13">
      <c r="A13" t="inlineStr">
        <is>
          <t>Chi phí khác</t>
        </is>
      </c>
      <c r="B13" t="inlineStr">
        <is>
          <t>691</t>
        </is>
      </c>
      <c r="C13" t="inlineStr"/>
      <c r="D13" s="6" t="n">
        <v>200000000</v>
      </c>
    </row>
    <row r="14">
      <c r="A14" t="inlineStr">
        <is>
          <t>Lợi nhuận trước thuế</t>
        </is>
      </c>
      <c r="B14" t="inlineStr">
        <is>
          <t>701</t>
        </is>
      </c>
      <c r="C14" t="inlineStr"/>
      <c r="D14" s="6" t="n">
        <v>10800000000</v>
      </c>
    </row>
    <row r="15">
      <c r="A15" t="inlineStr">
        <is>
          <t>Chi phí thuế TNDN</t>
        </is>
      </c>
      <c r="B15" t="inlineStr">
        <is>
          <t>711</t>
        </is>
      </c>
      <c r="C15" t="inlineStr"/>
      <c r="D15" s="6" t="n">
        <v>2160000000</v>
      </c>
    </row>
    <row r="16">
      <c r="A16" t="inlineStr">
        <is>
          <t>Lợi nhuận sau thuế</t>
        </is>
      </c>
      <c r="B16" t="inlineStr">
        <is>
          <t>721</t>
        </is>
      </c>
      <c r="C16" t="inlineStr"/>
      <c r="D16" s="6" t="n">
        <v>8640000000</v>
      </c>
    </row>
  </sheetData>
  <mergeCells count="2">
    <mergeCell ref="A1:D1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20" customWidth="1" min="4" max="4"/>
    <col width="40" customWidth="1" min="5" max="5"/>
  </cols>
  <sheetData>
    <row r="1">
      <c r="A1" s="1" t="inlineStr">
        <is>
          <t>HỆ THỐNG MAPPING VÀ CÔNG THỨC ĐỘNG</t>
        </is>
      </c>
    </row>
    <row r="3">
      <c r="A3" s="9" t="inlineStr">
        <is>
          <t>DANH SÁCH NAMED RANGES</t>
        </is>
      </c>
      <c r="B3" s="9" t="n"/>
      <c r="C3" s="9" t="n"/>
      <c r="D3" s="9" t="n"/>
      <c r="E3" s="9" t="n"/>
    </row>
    <row r="4">
      <c r="A4" s="5" t="inlineStr">
        <is>
          <t>Named Range</t>
        </is>
      </c>
      <c r="B4" s="5" t="inlineStr">
        <is>
          <t>Mô tả</t>
        </is>
      </c>
      <c r="C4" s="5" t="inlineStr">
        <is>
          <t>Cell/Range</t>
        </is>
      </c>
      <c r="D4" s="5" t="inlineStr">
        <is>
          <t>Giá trị</t>
        </is>
      </c>
      <c r="E4" s="5" t="inlineStr">
        <is>
          <t>Công thức ví dụ</t>
        </is>
      </c>
    </row>
    <row r="5">
      <c r="A5" t="inlineStr">
        <is>
          <t>TotalAssets</t>
        </is>
      </c>
      <c r="B5" t="inlineStr">
        <is>
          <t>Tổng tài sản</t>
        </is>
      </c>
      <c r="C5" t="inlineStr">
        <is>
          <t>Sheet1!D26</t>
        </is>
      </c>
      <c r="D5">
        <f>TotalAssets</f>
        <v/>
      </c>
      <c r="E5" t="inlineStr">
        <is>
          <t>ROA = NetIncome/TotalAssets</t>
        </is>
      </c>
    </row>
    <row r="6">
      <c r="A6" t="inlineStr">
        <is>
          <t>CurrentAssets</t>
        </is>
      </c>
      <c r="B6" t="inlineStr">
        <is>
          <t>Tài sản ngắn hạn</t>
        </is>
      </c>
      <c r="C6" t="inlineStr">
        <is>
          <t>Sheet1!D12</t>
        </is>
      </c>
      <c r="D6">
        <f>CurrentAssets</f>
        <v/>
      </c>
      <c r="E6" t="inlineStr">
        <is>
          <t>Current Ratio = CurrentAssets/CurrentLiabilities</t>
        </is>
      </c>
    </row>
    <row r="7">
      <c r="A7" t="inlineStr">
        <is>
          <t>CurrentLiabilities</t>
        </is>
      </c>
      <c r="B7" t="inlineStr">
        <is>
          <t>Nợ ngắn hạn</t>
        </is>
      </c>
      <c r="C7" t="inlineStr">
        <is>
          <t>Sheet1!D35</t>
        </is>
      </c>
      <c r="D7">
        <f>CurrentLiabilities</f>
        <v/>
      </c>
      <c r="E7" t="inlineStr">
        <is>
          <t>Quick Ratio = (CurrentAssets-Inventory)/CurrentLiabilities</t>
        </is>
      </c>
    </row>
    <row r="8">
      <c r="A8" t="inlineStr">
        <is>
          <t>TotalEquity</t>
        </is>
      </c>
      <c r="B8" t="inlineStr">
        <is>
          <t>Vốn chủ sở hữu</t>
        </is>
      </c>
      <c r="C8" t="inlineStr">
        <is>
          <t>Sheet1!D45</t>
        </is>
      </c>
      <c r="D8">
        <f>TotalEquity</f>
        <v/>
      </c>
      <c r="E8" t="inlineStr">
        <is>
          <t>ROE = NetIncome/TotalEquity</t>
        </is>
      </c>
    </row>
    <row r="9">
      <c r="A9" t="inlineStr">
        <is>
          <t>Revenue</t>
        </is>
      </c>
      <c r="B9" t="inlineStr">
        <is>
          <t>Doanh thu</t>
        </is>
      </c>
      <c r="C9" t="inlineStr">
        <is>
          <t>Sheet2!D5</t>
        </is>
      </c>
      <c r="D9">
        <f>Revenue</f>
        <v/>
      </c>
      <c r="E9" t="inlineStr">
        <is>
          <t>Asset Turnover = Revenue/TotalAssets</t>
        </is>
      </c>
    </row>
    <row r="10">
      <c r="A10" t="inlineStr">
        <is>
          <t>NetIncome</t>
        </is>
      </c>
      <c r="B10" t="inlineStr">
        <is>
          <t>Lợi nhuận sau thuế</t>
        </is>
      </c>
      <c r="C10" t="inlineStr">
        <is>
          <t>Sheet2!D17</t>
        </is>
      </c>
      <c r="D10">
        <f>NetIncome</f>
        <v/>
      </c>
      <c r="E10" t="inlineStr">
        <is>
          <t>Profit Margin = NetIncome/Revenue</t>
        </is>
      </c>
    </row>
    <row r="11">
      <c r="A11" t="inlineStr">
        <is>
          <t>Inventory</t>
        </is>
      </c>
      <c r="B11" t="inlineStr">
        <is>
          <t>Hàng tồn kho</t>
        </is>
      </c>
      <c r="C11" t="inlineStr">
        <is>
          <t>Sheet1!D9</t>
        </is>
      </c>
      <c r="D11">
        <f>Inventory</f>
        <v/>
      </c>
      <c r="E11" t="inlineStr">
        <is>
          <t>Inventory Turnover = COGS/Inventory</t>
        </is>
      </c>
    </row>
    <row r="12">
      <c r="A12" t="inlineStr">
        <is>
          <t>TotalLiabilities</t>
        </is>
      </c>
      <c r="B12" t="inlineStr">
        <is>
          <t>Tổng nợ</t>
        </is>
      </c>
      <c r="C12" t="inlineStr">
        <is>
          <t>Sheet1!D41</t>
        </is>
      </c>
      <c r="D12">
        <f>TotalLiabilities</f>
        <v/>
      </c>
      <c r="E12" t="inlineStr">
        <is>
          <t>Debt to Assets = TotalLiabilities/TotalAssets</t>
        </is>
      </c>
    </row>
    <row r="15">
      <c r="A15" s="9" t="inlineStr">
        <is>
          <t>CÁC CÔNG THỨC CHỈ SỐ TÀI CHÍNH</t>
        </is>
      </c>
      <c r="B15" s="9" t="n"/>
      <c r="C15" s="9" t="n"/>
      <c r="D15" s="9" t="n"/>
      <c r="E15" s="9" t="n"/>
    </row>
    <row r="16">
      <c r="A16" s="5" t="inlineStr">
        <is>
          <t>Chỉ số</t>
        </is>
      </c>
      <c r="B16" s="5" t="inlineStr">
        <is>
          <t>Công thức Excel</t>
        </is>
      </c>
      <c r="C16" s="5" t="inlineStr">
        <is>
          <t>Ý nghĩa</t>
        </is>
      </c>
      <c r="D16" s="5" t="inlineStr">
        <is>
          <t>Chuẩn đánh giá</t>
        </is>
      </c>
      <c r="E16" s="5" t="inlineStr">
        <is>
          <t>Công thức Python tương đương</t>
        </is>
      </c>
    </row>
    <row r="17">
      <c r="A17" t="inlineStr">
        <is>
          <t>Current Ratio</t>
        </is>
      </c>
      <c r="B17">
        <f>CurrentAssets/CurrentLiabilities</f>
        <v/>
      </c>
      <c r="C17" t="inlineStr">
        <is>
          <t>Khả năng thanh toán ngắn hạn</t>
        </is>
      </c>
      <c r="D17" t="inlineStr">
        <is>
          <t>&gt;2.0: Tốt</t>
        </is>
      </c>
      <c r="E17" t="inlineStr">
        <is>
          <t>current_assets / current_liabilities</t>
        </is>
      </c>
    </row>
    <row r="18">
      <c r="A18" t="inlineStr">
        <is>
          <t>Quick Ratio</t>
        </is>
      </c>
      <c r="B18">
        <f>(CurrentAssets-Inventory)/CurrentLiabilities</f>
        <v/>
      </c>
      <c r="C18" t="inlineStr">
        <is>
          <t>Khả năng thanh toán tức thời</t>
        </is>
      </c>
      <c r="D18" t="inlineStr">
        <is>
          <t>&gt;1.0: Tốt</t>
        </is>
      </c>
      <c r="E18" t="inlineStr">
        <is>
          <t>(current_assets - inventory) / current_liabilities</t>
        </is>
      </c>
    </row>
    <row r="19">
      <c r="A19" t="inlineStr">
        <is>
          <t>ROA (%)</t>
        </is>
      </c>
      <c r="B19">
        <f>NetIncome/TotalAssets*100</f>
        <v/>
      </c>
      <c r="C19" t="inlineStr">
        <is>
          <t>Hiệu quả sử dụng tài sản</t>
        </is>
      </c>
      <c r="D19" t="inlineStr">
        <is>
          <t>&gt;5%: Tốt</t>
        </is>
      </c>
      <c r="E19" t="inlineStr">
        <is>
          <t>net_income / total_assets * 100</t>
        </is>
      </c>
    </row>
    <row r="20">
      <c r="A20" t="inlineStr">
        <is>
          <t>ROE (%)</t>
        </is>
      </c>
      <c r="B20">
        <f>NetIncome/TotalEquity*100</f>
        <v/>
      </c>
      <c r="C20" t="inlineStr">
        <is>
          <t>Hiệu quả sử dụng vốn</t>
        </is>
      </c>
      <c r="D20" t="inlineStr">
        <is>
          <t>&gt;15%: Tốt</t>
        </is>
      </c>
      <c r="E20" t="inlineStr">
        <is>
          <t>net_income / total_equity * 100</t>
        </is>
      </c>
    </row>
    <row r="21">
      <c r="A21" t="inlineStr">
        <is>
          <t>Debt to Assets</t>
        </is>
      </c>
      <c r="B21">
        <f>TotalLiabilities/TotalAssets</f>
        <v/>
      </c>
      <c r="C21" t="inlineStr">
        <is>
          <t>Tỷ lệ nợ trên tài sản</t>
        </is>
      </c>
      <c r="D21" t="inlineStr">
        <is>
          <t>&lt;0.6: Tốt</t>
        </is>
      </c>
      <c r="E21" t="inlineStr">
        <is>
          <t>total_liabilities / total_assets</t>
        </is>
      </c>
    </row>
    <row r="22">
      <c r="A22" t="inlineStr">
        <is>
          <t>Asset Turnover</t>
        </is>
      </c>
      <c r="B22">
        <f>Revenue/TotalAssets</f>
        <v/>
      </c>
      <c r="C22" t="inlineStr">
        <is>
          <t>Hiệu quả quay vòng tài sản</t>
        </is>
      </c>
      <c r="D22" t="inlineStr">
        <is>
          <t>&gt;1.0: Tốt</t>
        </is>
      </c>
      <c r="E22" t="inlineStr">
        <is>
          <t>revenue / total_assets</t>
        </is>
      </c>
    </row>
    <row r="23">
      <c r="A23" t="inlineStr">
        <is>
          <t>Inventory Turnover</t>
        </is>
      </c>
      <c r="B23">
        <f>CostOfGoodsSold/Inventory</f>
        <v/>
      </c>
      <c r="C23" t="inlineStr">
        <is>
          <t>Hiệu quả quay vòng hàng tồn</t>
        </is>
      </c>
      <c r="D23" t="inlineStr">
        <is>
          <t>&gt;6: Tốt</t>
        </is>
      </c>
      <c r="E23" t="inlineStr">
        <is>
          <t>cogs / inventory</t>
        </is>
      </c>
    </row>
    <row r="24">
      <c r="A24" t="inlineStr">
        <is>
          <t>Profit Margin (%)</t>
        </is>
      </c>
      <c r="B24">
        <f>NetIncome/Revenue*100</f>
        <v/>
      </c>
      <c r="C24" t="inlineStr">
        <is>
          <t>Tỷ suất lợi nhuận</t>
        </is>
      </c>
      <c r="D24" t="inlineStr">
        <is>
          <t>&gt;10%: Tốt</t>
        </is>
      </c>
      <c r="E24" t="inlineStr">
        <is>
          <t>net_income / revenue * 100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2025-07-20T03:41:30Z</dcterms:created>
  <dcterms:modified xsi:type="dcterms:W3CDTF">2025-07-20T03:41:30Z</dcterms:modified>
</cp:coreProperties>
</file>