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.Proyecto\Actualizacion del modelo de negocios\"/>
    </mc:Choice>
  </mc:AlternateContent>
  <xr:revisionPtr revIDLastSave="0" documentId="13_ncr:1_{F19B4C60-9116-45ED-8F86-4E19229877E5}" xr6:coauthVersionLast="47" xr6:coauthVersionMax="47" xr10:uidLastSave="{00000000-0000-0000-0000-000000000000}"/>
  <bookViews>
    <workbookView xWindow="-120" yWindow="-120" windowWidth="29040" windowHeight="16440" xr2:uid="{64BB449A-F819-4EC3-AEA4-5897F7043478}"/>
  </bookViews>
  <sheets>
    <sheet name="Hoja1" sheetId="1" r:id="rId1"/>
  </sheets>
  <definedNames>
    <definedName name="_xlnm.Print_Area" localSheetId="0">Hoja1!$A$1:$Q$138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K75" i="1"/>
  <c r="L135" i="1"/>
  <c r="K13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76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75" i="1"/>
  <c r="J76" i="1"/>
  <c r="J77" i="1"/>
  <c r="J78" i="1"/>
  <c r="K74" i="1"/>
  <c r="L13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74" i="1"/>
  <c r="J74" i="1"/>
  <c r="I134" i="1" a="1"/>
  <c r="I134" i="1" s="1"/>
  <c r="I76" i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75" i="1"/>
  <c r="G74" i="1"/>
  <c r="I74" i="1"/>
  <c r="F74" i="1"/>
  <c r="E74" i="1"/>
  <c r="D74" i="1"/>
  <c r="H74" i="1"/>
  <c r="F134" i="1" a="1"/>
  <c r="F134" i="1" s="1"/>
  <c r="F82" i="1"/>
  <c r="F76" i="1"/>
  <c r="F77" i="1" s="1"/>
  <c r="F78" i="1" s="1"/>
  <c r="F79" i="1" s="1"/>
  <c r="F80" i="1" s="1"/>
  <c r="F81" i="1" s="1"/>
  <c r="F83" i="1" s="1"/>
  <c r="F84" i="1" s="1"/>
  <c r="F85" i="1" s="1"/>
  <c r="F75" i="1"/>
  <c r="F72" i="1"/>
  <c r="D134" i="1" a="1"/>
  <c r="D134" i="1" s="1"/>
  <c r="D76" i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75" i="1"/>
  <c r="C74" i="1"/>
  <c r="G135" i="1"/>
  <c r="I73" i="1"/>
  <c r="H73" i="1"/>
  <c r="G73" i="1"/>
  <c r="E73" i="1"/>
  <c r="F73" i="1"/>
  <c r="D73" i="1"/>
  <c r="C73" i="1"/>
  <c r="N22" i="1"/>
  <c r="O21" i="1"/>
  <c r="O20" i="1"/>
  <c r="O19" i="1"/>
  <c r="O18" i="1"/>
  <c r="O17" i="1"/>
  <c r="O16" i="1"/>
  <c r="O15" i="1"/>
  <c r="O14" i="1"/>
  <c r="C72" i="1"/>
  <c r="O22" i="1" l="1"/>
  <c r="I72" i="1"/>
  <c r="H72" i="1"/>
  <c r="G72" i="1"/>
  <c r="E72" i="1"/>
  <c r="D72" i="1"/>
  <c r="E22" i="1"/>
  <c r="E134" i="1"/>
  <c r="G134" i="1"/>
  <c r="H134" i="1"/>
  <c r="F16" i="1"/>
  <c r="H16" i="1" s="1"/>
  <c r="F15" i="1"/>
  <c r="H15" i="1" s="1"/>
  <c r="F17" i="1"/>
  <c r="H17" i="1" s="1"/>
  <c r="F18" i="1"/>
  <c r="H18" i="1" s="1"/>
  <c r="H19" i="1"/>
  <c r="F20" i="1"/>
  <c r="H20" i="1" s="1"/>
  <c r="F21" i="1"/>
  <c r="H21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F14" i="1"/>
  <c r="E135" i="1" l="1"/>
  <c r="D135" i="1"/>
  <c r="I135" i="1"/>
  <c r="H135" i="1"/>
  <c r="F135" i="1"/>
  <c r="H14" i="1"/>
  <c r="H22" i="1" s="1"/>
  <c r="F22" i="1"/>
  <c r="F23" i="1" s="1"/>
  <c r="K134" i="1" l="1"/>
  <c r="C75" i="1" l="1"/>
  <c r="C76" i="1" s="1"/>
  <c r="C77" i="1" l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4" i="1" l="1" a="1"/>
  <c r="C134" i="1" s="1"/>
  <c r="C13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<sst xmlns="http://schemas.openxmlformats.org/spreadsheetml/2006/main" count="51" uniqueCount="35">
  <si>
    <t>Token Distribution + Vesting Schedule Inputs</t>
  </si>
  <si>
    <t>Total Token Supply:</t>
  </si>
  <si>
    <t>Locked Period</t>
  </si>
  <si>
    <t>Total # of</t>
  </si>
  <si>
    <t>% Unlocked at</t>
  </si>
  <si>
    <t># of Tokens</t>
  </si>
  <si>
    <t>Category</t>
  </si>
  <si>
    <t>(Months)</t>
  </si>
  <si>
    <t>% Allocation</t>
  </si>
  <si>
    <t>Tokens</t>
  </si>
  <si>
    <t>Team</t>
  </si>
  <si>
    <t>Airdrop(s)</t>
  </si>
  <si>
    <t>Other #1</t>
  </si>
  <si>
    <t>Total</t>
  </si>
  <si>
    <t>Check</t>
  </si>
  <si>
    <t>Public Sale</t>
  </si>
  <si>
    <t>Token Distribution</t>
  </si>
  <si>
    <t>Circulating Supply v. Total Supply &amp; Issuance Rates</t>
  </si>
  <si>
    <t>Cumulative Emissions Schedule</t>
  </si>
  <si>
    <t>Month</t>
  </si>
  <si>
    <t>Circ. Supply</t>
  </si>
  <si>
    <t>Total Supply</t>
  </si>
  <si>
    <t>Influencer</t>
  </si>
  <si>
    <t>Launchpad</t>
  </si>
  <si>
    <t xml:space="preserve">Mining </t>
  </si>
  <si>
    <t>Mining</t>
  </si>
  <si>
    <t>Investor</t>
  </si>
  <si>
    <t>Missing Total Supply</t>
  </si>
  <si>
    <t>1 year</t>
  </si>
  <si>
    <t>2 year</t>
  </si>
  <si>
    <t>3 year</t>
  </si>
  <si>
    <t>4 year</t>
  </si>
  <si>
    <t>5 year</t>
  </si>
  <si>
    <t>Tokenomics distribution</t>
  </si>
  <si>
    <t>Open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</si>
</sst>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"/>
    <numFmt numFmtId="165" formatCode="#,##0;\(#,##0\);&quot;-&quot;"/>
    <numFmt numFmtId="166" formatCode="#,##0.00;\(#,##0.00\);&quot;-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FF"/>
      <name val="Calibri"/>
      <scheme val="minor"/>
    </font>
    <font>
      <i/>
      <sz val="10"/>
      <color theme="1"/>
      <name val="Calibri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77777"/>
      <name val="Inconsolata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rgb="FF351C75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3" fontId="6" fillId="2" borderId="0" xfId="0" applyNumberFormat="1" applyFont="1" applyFill="1"/>
    <xf numFmtId="0" fontId="7" fillId="0" borderId="0" xfId="0" applyFont="1"/>
    <xf numFmtId="0" fontId="3" fillId="0" borderId="0" xfId="0" applyFont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164" fontId="6" fillId="2" borderId="0" xfId="0" applyNumberFormat="1" applyFont="1" applyFill="1"/>
    <xf numFmtId="9" fontId="6" fillId="2" borderId="0" xfId="0" applyNumberFormat="1" applyFont="1" applyFill="1"/>
    <xf numFmtId="165" fontId="4" fillId="3" borderId="5" xfId="0" applyNumberFormat="1" applyFont="1" applyFill="1" applyBorder="1"/>
    <xf numFmtId="164" fontId="6" fillId="4" borderId="0" xfId="0" applyNumberFormat="1" applyFont="1" applyFill="1"/>
    <xf numFmtId="3" fontId="3" fillId="0" borderId="0" xfId="0" applyNumberFormat="1" applyFont="1"/>
    <xf numFmtId="3" fontId="3" fillId="3" borderId="6" xfId="0" applyNumberFormat="1" applyFont="1" applyFill="1" applyBorder="1"/>
    <xf numFmtId="0" fontId="7" fillId="0" borderId="0" xfId="0" applyFont="1" applyAlignment="1">
      <alignment horizontal="right"/>
    </xf>
    <xf numFmtId="0" fontId="3" fillId="5" borderId="8" xfId="0" applyFont="1" applyFill="1" applyBorder="1"/>
    <xf numFmtId="0" fontId="4" fillId="5" borderId="8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4" fillId="5" borderId="10" xfId="0" applyFont="1" applyFill="1" applyBorder="1"/>
    <xf numFmtId="0" fontId="3" fillId="5" borderId="0" xfId="0" applyFont="1" applyFill="1" applyBorder="1"/>
    <xf numFmtId="0" fontId="4" fillId="5" borderId="0" xfId="0" applyFont="1" applyFill="1" applyBorder="1"/>
    <xf numFmtId="0" fontId="8" fillId="6" borderId="0" xfId="0" applyFont="1" applyFill="1" applyBorder="1"/>
    <xf numFmtId="0" fontId="8" fillId="6" borderId="11" xfId="0" applyFont="1" applyFill="1" applyBorder="1"/>
    <xf numFmtId="0" fontId="4" fillId="5" borderId="12" xfId="0" applyFont="1" applyFill="1" applyBorder="1"/>
    <xf numFmtId="0" fontId="3" fillId="5" borderId="13" xfId="0" applyFont="1" applyFill="1" applyBorder="1"/>
    <xf numFmtId="0" fontId="4" fillId="5" borderId="13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3" borderId="0" xfId="0" applyFont="1" applyFill="1" applyAlignment="1">
      <alignment horizontal="right"/>
    </xf>
    <xf numFmtId="0" fontId="14" fillId="0" borderId="2" xfId="0" applyFont="1" applyBorder="1" applyAlignment="1">
      <alignment horizontal="right"/>
    </xf>
    <xf numFmtId="0" fontId="14" fillId="3" borderId="2" xfId="0" applyFont="1" applyFill="1" applyBorder="1" applyAlignment="1">
      <alignment horizontal="right"/>
    </xf>
    <xf numFmtId="165" fontId="11" fillId="0" borderId="0" xfId="0" applyNumberFormat="1" applyFont="1"/>
    <xf numFmtId="0" fontId="14" fillId="7" borderId="2" xfId="0" applyFont="1" applyFill="1" applyBorder="1"/>
    <xf numFmtId="0" fontId="14" fillId="8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3" fillId="0" borderId="0" xfId="0" applyNumberFormat="1" applyFont="1" applyBorder="1"/>
    <xf numFmtId="164" fontId="6" fillId="2" borderId="13" xfId="0" applyNumberFormat="1" applyFont="1" applyFill="1" applyBorder="1"/>
    <xf numFmtId="9" fontId="6" fillId="2" borderId="15" xfId="0" applyNumberFormat="1" applyFont="1" applyFill="1" applyBorder="1"/>
    <xf numFmtId="0" fontId="11" fillId="7" borderId="0" xfId="0" applyFont="1" applyFill="1" applyAlignment="1">
      <alignment horizontal="left"/>
    </xf>
    <xf numFmtId="0" fontId="14" fillId="7" borderId="0" xfId="0" applyFont="1" applyFill="1"/>
    <xf numFmtId="0" fontId="9" fillId="7" borderId="0" xfId="0" applyFont="1" applyFill="1"/>
    <xf numFmtId="165" fontId="9" fillId="7" borderId="0" xfId="0" applyNumberFormat="1" applyFont="1" applyFill="1" applyAlignment="1">
      <alignment horizontal="right"/>
    </xf>
    <xf numFmtId="0" fontId="10" fillId="14" borderId="0" xfId="0" applyFont="1" applyFill="1"/>
    <xf numFmtId="0" fontId="5" fillId="14" borderId="0" xfId="0" applyFont="1" applyFill="1"/>
    <xf numFmtId="0" fontId="12" fillId="14" borderId="0" xfId="0" applyFont="1" applyFill="1"/>
    <xf numFmtId="0" fontId="0" fillId="15" borderId="0" xfId="0" applyFill="1"/>
    <xf numFmtId="165" fontId="0" fillId="0" borderId="0" xfId="0" applyNumberFormat="1"/>
    <xf numFmtId="10" fontId="14" fillId="0" borderId="1" xfId="0" applyNumberFormat="1" applyFont="1" applyBorder="1"/>
    <xf numFmtId="3" fontId="14" fillId="0" borderId="1" xfId="0" applyNumberFormat="1" applyFont="1" applyBorder="1"/>
    <xf numFmtId="10" fontId="17" fillId="2" borderId="0" xfId="0" applyNumberFormat="1" applyFont="1" applyFill="1"/>
    <xf numFmtId="10" fontId="0" fillId="0" borderId="0" xfId="0" applyNumberFormat="1"/>
    <xf numFmtId="0" fontId="0" fillId="0" borderId="0" xfId="1" applyNumberFormat="1" applyFont="1"/>
    <xf numFmtId="2" fontId="0" fillId="7" borderId="0" xfId="0" applyNumberFormat="1" applyFill="1"/>
    <xf numFmtId="2" fontId="0" fillId="7" borderId="13" xfId="0" applyNumberFormat="1" applyFill="1" applyBorder="1"/>
    <xf numFmtId="2" fontId="16" fillId="7" borderId="0" xfId="0" applyNumberFormat="1" applyFont="1" applyFill="1"/>
    <xf numFmtId="2" fontId="14" fillId="7" borderId="1" xfId="0" applyNumberFormat="1" applyFont="1" applyFill="1" applyBorder="1"/>
    <xf numFmtId="2" fontId="14" fillId="8" borderId="1" xfId="0" applyNumberFormat="1" applyFont="1" applyFill="1" applyBorder="1"/>
    <xf numFmtId="0" fontId="14" fillId="3" borderId="1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right"/>
    </xf>
    <xf numFmtId="0" fontId="14" fillId="3" borderId="20" xfId="0" applyFont="1" applyFill="1" applyBorder="1" applyAlignment="1">
      <alignment horizontal="right"/>
    </xf>
    <xf numFmtId="166" fontId="14" fillId="7" borderId="18" xfId="0" applyNumberFormat="1" applyFont="1" applyFill="1" applyBorder="1" applyAlignment="1">
      <alignment horizontal="right"/>
    </xf>
    <xf numFmtId="166" fontId="14" fillId="7" borderId="20" xfId="0" applyNumberFormat="1" applyFont="1" applyFill="1" applyBorder="1" applyAlignment="1">
      <alignment horizontal="right"/>
    </xf>
    <xf numFmtId="0" fontId="14" fillId="3" borderId="21" xfId="0" applyFont="1" applyFill="1" applyBorder="1" applyAlignment="1">
      <alignment horizontal="right"/>
    </xf>
    <xf numFmtId="0" fontId="14" fillId="3" borderId="13" xfId="0" applyFont="1" applyFill="1" applyBorder="1" applyAlignment="1">
      <alignment horizontal="right"/>
    </xf>
    <xf numFmtId="0" fontId="18" fillId="9" borderId="0" xfId="0" applyFont="1" applyFill="1"/>
    <xf numFmtId="0" fontId="2" fillId="10" borderId="0" xfId="0" applyFont="1" applyFill="1"/>
    <xf numFmtId="0" fontId="2" fillId="13" borderId="0" xfId="0" applyFont="1" applyFill="1"/>
    <xf numFmtId="0" fontId="2" fillId="11" borderId="0" xfId="0" applyFont="1" applyFill="1"/>
    <xf numFmtId="0" fontId="2" fillId="12" borderId="0" xfId="0" applyFont="1" applyFill="1"/>
    <xf numFmtId="0" fontId="19" fillId="5" borderId="7" xfId="0" applyFont="1" applyFill="1" applyBorder="1"/>
    <xf numFmtId="0" fontId="14" fillId="0" borderId="22" xfId="0" applyFont="1" applyBorder="1" applyAlignment="1">
      <alignment horizontal="right"/>
    </xf>
    <xf numFmtId="0" fontId="14" fillId="0" borderId="13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68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bg1">
                    <a:lumMod val="50000"/>
                  </a:schemeClr>
                </a:solidFill>
              </a:rPr>
              <a:t>Circ. Supply v. Missing Total Supply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Hoja1!$K$72</c:f>
              <c:strCache>
                <c:ptCount val="1"/>
                <c:pt idx="0">
                  <c:v>Circ.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Hoja1!$K$73:$K$134</c:f>
              <c:numCache>
                <c:formatCode>0.00</c:formatCode>
                <c:ptCount val="62"/>
                <c:pt idx="1">
                  <c:v>2017200</c:v>
                </c:pt>
                <c:pt idx="2">
                  <c:v>31034400</c:v>
                </c:pt>
                <c:pt idx="3">
                  <c:v>33051600</c:v>
                </c:pt>
                <c:pt idx="4">
                  <c:v>35068800</c:v>
                </c:pt>
                <c:pt idx="5">
                  <c:v>37086000</c:v>
                </c:pt>
                <c:pt idx="6">
                  <c:v>39103200</c:v>
                </c:pt>
                <c:pt idx="7">
                  <c:v>41120400</c:v>
                </c:pt>
                <c:pt idx="8">
                  <c:v>43137600</c:v>
                </c:pt>
                <c:pt idx="9">
                  <c:v>45154800</c:v>
                </c:pt>
                <c:pt idx="10">
                  <c:v>47172000</c:v>
                </c:pt>
                <c:pt idx="11">
                  <c:v>49189200</c:v>
                </c:pt>
                <c:pt idx="12">
                  <c:v>51206400</c:v>
                </c:pt>
                <c:pt idx="13">
                  <c:v>52815600</c:v>
                </c:pt>
                <c:pt idx="14">
                  <c:v>54416800</c:v>
                </c:pt>
                <c:pt idx="15">
                  <c:v>56018000</c:v>
                </c:pt>
                <c:pt idx="16">
                  <c:v>57619200</c:v>
                </c:pt>
                <c:pt idx="17">
                  <c:v>59220400</c:v>
                </c:pt>
                <c:pt idx="18">
                  <c:v>60821600</c:v>
                </c:pt>
                <c:pt idx="19">
                  <c:v>61768800</c:v>
                </c:pt>
                <c:pt idx="20">
                  <c:v>62704000</c:v>
                </c:pt>
                <c:pt idx="21">
                  <c:v>63639200</c:v>
                </c:pt>
                <c:pt idx="22">
                  <c:v>64574400</c:v>
                </c:pt>
                <c:pt idx="23">
                  <c:v>65509600</c:v>
                </c:pt>
                <c:pt idx="24">
                  <c:v>66444800</c:v>
                </c:pt>
                <c:pt idx="25">
                  <c:v>67380000</c:v>
                </c:pt>
                <c:pt idx="26">
                  <c:v>68315200</c:v>
                </c:pt>
                <c:pt idx="27">
                  <c:v>69250400</c:v>
                </c:pt>
                <c:pt idx="28">
                  <c:v>70185600</c:v>
                </c:pt>
                <c:pt idx="29">
                  <c:v>71120800</c:v>
                </c:pt>
                <c:pt idx="30">
                  <c:v>72056000</c:v>
                </c:pt>
                <c:pt idx="31">
                  <c:v>72991200</c:v>
                </c:pt>
                <c:pt idx="32">
                  <c:v>73926400</c:v>
                </c:pt>
                <c:pt idx="33">
                  <c:v>74861600</c:v>
                </c:pt>
                <c:pt idx="34">
                  <c:v>75796800</c:v>
                </c:pt>
                <c:pt idx="35">
                  <c:v>76732000</c:v>
                </c:pt>
                <c:pt idx="36">
                  <c:v>77667200</c:v>
                </c:pt>
                <c:pt idx="37">
                  <c:v>78602400</c:v>
                </c:pt>
                <c:pt idx="38">
                  <c:v>79537600</c:v>
                </c:pt>
                <c:pt idx="39">
                  <c:v>80472800</c:v>
                </c:pt>
                <c:pt idx="40">
                  <c:v>81408000</c:v>
                </c:pt>
                <c:pt idx="41">
                  <c:v>82343200</c:v>
                </c:pt>
                <c:pt idx="42">
                  <c:v>83278400</c:v>
                </c:pt>
                <c:pt idx="43">
                  <c:v>84213600</c:v>
                </c:pt>
                <c:pt idx="44">
                  <c:v>85148800</c:v>
                </c:pt>
                <c:pt idx="45">
                  <c:v>86084000</c:v>
                </c:pt>
                <c:pt idx="46">
                  <c:v>87019200</c:v>
                </c:pt>
                <c:pt idx="47">
                  <c:v>87954400</c:v>
                </c:pt>
                <c:pt idx="48">
                  <c:v>88889600</c:v>
                </c:pt>
                <c:pt idx="49">
                  <c:v>89824800</c:v>
                </c:pt>
                <c:pt idx="50">
                  <c:v>90760000</c:v>
                </c:pt>
                <c:pt idx="51">
                  <c:v>91695200</c:v>
                </c:pt>
                <c:pt idx="52">
                  <c:v>92630400</c:v>
                </c:pt>
                <c:pt idx="53">
                  <c:v>93565600</c:v>
                </c:pt>
                <c:pt idx="54">
                  <c:v>94500800</c:v>
                </c:pt>
                <c:pt idx="55">
                  <c:v>95436000</c:v>
                </c:pt>
                <c:pt idx="56">
                  <c:v>96371200</c:v>
                </c:pt>
                <c:pt idx="57">
                  <c:v>97306400</c:v>
                </c:pt>
                <c:pt idx="58">
                  <c:v>98241600</c:v>
                </c:pt>
                <c:pt idx="59">
                  <c:v>99176800</c:v>
                </c:pt>
                <c:pt idx="60">
                  <c:v>100000000</c:v>
                </c:pt>
                <c:pt idx="61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1-4679-9465-566AB1718168}"/>
            </c:ext>
          </c:extLst>
        </c:ser>
        <c:ser>
          <c:idx val="1"/>
          <c:order val="1"/>
          <c:tx>
            <c:strRef>
              <c:f>Hoja1!$L$72</c:f>
              <c:strCache>
                <c:ptCount val="1"/>
                <c:pt idx="0">
                  <c:v>Total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Hoja1!$L$73:$L$134</c:f>
              <c:numCache>
                <c:formatCode>0.00</c:formatCode>
                <c:ptCount val="62"/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100000000</c:v>
                </c:pt>
                <c:pt idx="27">
                  <c:v>100000000</c:v>
                </c:pt>
                <c:pt idx="28">
                  <c:v>100000000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100000000</c:v>
                </c:pt>
                <c:pt idx="35">
                  <c:v>100000000</c:v>
                </c:pt>
                <c:pt idx="36">
                  <c:v>100000000</c:v>
                </c:pt>
                <c:pt idx="37">
                  <c:v>100000000</c:v>
                </c:pt>
                <c:pt idx="38">
                  <c:v>100000000</c:v>
                </c:pt>
                <c:pt idx="39">
                  <c:v>100000000</c:v>
                </c:pt>
                <c:pt idx="40">
                  <c:v>100000000</c:v>
                </c:pt>
                <c:pt idx="41">
                  <c:v>100000000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100000000</c:v>
                </c:pt>
                <c:pt idx="46">
                  <c:v>100000000</c:v>
                </c:pt>
                <c:pt idx="47">
                  <c:v>100000000</c:v>
                </c:pt>
                <c:pt idx="48">
                  <c:v>100000000</c:v>
                </c:pt>
                <c:pt idx="49">
                  <c:v>100000000</c:v>
                </c:pt>
                <c:pt idx="50">
                  <c:v>100000000</c:v>
                </c:pt>
                <c:pt idx="51">
                  <c:v>100000000</c:v>
                </c:pt>
                <c:pt idx="52">
                  <c:v>100000000</c:v>
                </c:pt>
                <c:pt idx="53">
                  <c:v>100000000</c:v>
                </c:pt>
                <c:pt idx="54">
                  <c:v>100000000</c:v>
                </c:pt>
                <c:pt idx="55">
                  <c:v>100000000</c:v>
                </c:pt>
                <c:pt idx="56">
                  <c:v>100000000</c:v>
                </c:pt>
                <c:pt idx="57">
                  <c:v>100000000</c:v>
                </c:pt>
                <c:pt idx="58">
                  <c:v>100000000</c:v>
                </c:pt>
                <c:pt idx="59">
                  <c:v>100000000</c:v>
                </c:pt>
                <c:pt idx="60">
                  <c:v>100000000</c:v>
                </c:pt>
                <c:pt idx="61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1-4679-9465-566AB171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69663"/>
        <c:axId val="2008472575"/>
      </c:lineChart>
      <c:catAx>
        <c:axId val="20084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72575"/>
        <c:crosses val="autoZero"/>
        <c:auto val="1"/>
        <c:lblAlgn val="ctr"/>
        <c:lblOffset val="100"/>
        <c:noMultiLvlLbl val="0"/>
      </c:catAx>
      <c:valAx>
        <c:axId val="20084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7B7B7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9-4F3F-9EAA-B492102C3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9-4F3F-9EAA-B492102C3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9-4F3F-9EAA-B492102C3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9-4F3F-9EAA-B492102C3A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9-4F3F-9EAA-B492102C3A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9-4F3F-9EAA-B492102C3A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C9-4F3F-9EAA-B492102C3A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C9-4F3F-9EAA-B492102C3A3D}"/>
              </c:ext>
            </c:extLst>
          </c:dPt>
          <c:cat>
            <c:strRef>
              <c:f>Hoja1!$M$14:$M$21</c:f>
              <c:strCache>
                <c:ptCount val="8"/>
                <c:pt idx="0">
                  <c:v>Mining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Public Sale</c:v>
                </c:pt>
                <c:pt idx="6">
                  <c:v>Influencer</c:v>
                </c:pt>
                <c:pt idx="7">
                  <c:v>Other #1</c:v>
                </c:pt>
              </c:strCache>
            </c:strRef>
          </c:cat>
          <c:val>
            <c:numRef>
              <c:f>Hoja1!$N$14:$N$21</c:f>
              <c:numCache>
                <c:formatCode>0%</c:formatCode>
                <c:ptCount val="8"/>
                <c:pt idx="0">
                  <c:v>0.46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0.15</c:v>
                </c:pt>
                <c:pt idx="6">
                  <c:v>0.12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4832-83BE-893E0102172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C9-4F3F-9EAA-B492102C3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C9-4F3F-9EAA-B492102C3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C9-4F3F-9EAA-B492102C3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C9-4F3F-9EAA-B492102C3A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C9-4F3F-9EAA-B492102C3A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C9-4F3F-9EAA-B492102C3A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C9-4F3F-9EAA-B492102C3A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C9-4F3F-9EAA-B492102C3A3D}"/>
              </c:ext>
            </c:extLst>
          </c:dPt>
          <c:cat>
            <c:strRef>
              <c:f>Hoja1!$M$14:$M$21</c:f>
              <c:strCache>
                <c:ptCount val="8"/>
                <c:pt idx="0">
                  <c:v>Mining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Public Sale</c:v>
                </c:pt>
                <c:pt idx="6">
                  <c:v>Influencer</c:v>
                </c:pt>
                <c:pt idx="7">
                  <c:v>Other #1</c:v>
                </c:pt>
              </c:strCache>
            </c:strRef>
          </c:cat>
          <c:val>
            <c:numRef>
              <c:f>Hoja1!$O$14:$O$21</c:f>
              <c:numCache>
                <c:formatCode>#,##0;\(#,##0\);"-"</c:formatCode>
                <c:ptCount val="8"/>
                <c:pt idx="0">
                  <c:v>46000000</c:v>
                </c:pt>
                <c:pt idx="1">
                  <c:v>10000000</c:v>
                </c:pt>
                <c:pt idx="2">
                  <c:v>10000000</c:v>
                </c:pt>
                <c:pt idx="3">
                  <c:v>5000000</c:v>
                </c:pt>
                <c:pt idx="4">
                  <c:v>2000000</c:v>
                </c:pt>
                <c:pt idx="5">
                  <c:v>15000000</c:v>
                </c:pt>
                <c:pt idx="6">
                  <c:v>12000000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B-4832-83BE-893E0102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51850456058426"/>
          <c:y val="0.13354679326958119"/>
          <c:w val="0.17621630952412323"/>
          <c:h val="0.72405131085265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7B7B7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24845</xdr:colOff>
      <xdr:row>48</xdr:row>
      <xdr:rowOff>7453</xdr:rowOff>
    </xdr:from>
    <xdr:to>
      <xdr:col>9</xdr:col>
      <xdr:colOff>844825</xdr:colOff>
      <xdr:row>67</xdr:row>
      <xdr:rowOff>74543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EB4C51-1E5F-4DBA-B3FB-0402AE0B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588065</xdr:colOff>
      <xdr:row>29</xdr:row>
      <xdr:rowOff>48867</xdr:rowOff>
    </xdr:from>
    <xdr:to>
      <xdr:col>9</xdr:col>
      <xdr:colOff>778565</xdr:colOff>
      <xdr:row>45</xdr:row>
      <xdr:rowOff>33130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C148FA-13F3-4031-86B1-EEDA15C6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6EC0-87FC-48CB-A510-B2B28D85BD7D}">
  <dimension ref="A3:O135"/>
  <sheetViews>
    <sheetView tabSelected="1" topLeftCell="A109" zoomScale="145" zoomScaleNormal="145" workbookViewId="0">
      <selection activeCell="N133" sqref="N133"/>
    </sheetView>
  </sheetViews>
  <sheetFormatPr baseColWidth="10" defaultRowHeight="15" x14ac:dyDescent="0.25"/>
  <cols>
    <col min="3" max="3" width="14.85546875" bestFit="1" customWidth="1"/>
    <col min="4" max="4" width="12.28515625" bestFit="1" customWidth="1"/>
    <col min="5" max="5" width="13.42578125" customWidth="1"/>
    <col min="6" max="6" width="11.5703125" bestFit="1" customWidth="1"/>
    <col min="7" max="7" width="11.42578125" customWidth="1"/>
    <col min="8" max="9" width="12.28515625" bestFit="1" customWidth="1"/>
    <col min="10" max="10" width="17.42578125" customWidth="1"/>
    <col min="11" max="11" width="13.42578125" customWidth="1"/>
    <col min="12" max="12" width="15.85546875" customWidth="1"/>
    <col min="14" max="14" width="16.42578125" customWidth="1"/>
    <col min="15" max="15" width="31" customWidth="1"/>
  </cols>
  <sheetData>
    <row r="3" spans="1:15" x14ac:dyDescent="0.25">
      <c r="A3" s="1"/>
      <c r="B3" s="1"/>
      <c r="E3" s="2"/>
      <c r="F3" s="2"/>
      <c r="I3" s="3"/>
    </row>
    <row r="4" spans="1:15" x14ac:dyDescent="0.25">
      <c r="A4" s="1"/>
      <c r="B4" s="83" t="s">
        <v>33</v>
      </c>
      <c r="C4" s="18"/>
      <c r="D4" s="19"/>
      <c r="E4" s="19"/>
      <c r="F4" s="19"/>
      <c r="G4" s="19"/>
      <c r="H4" s="19"/>
      <c r="I4" s="20"/>
      <c r="J4" s="20"/>
      <c r="K4" s="20"/>
      <c r="L4" s="21"/>
    </row>
    <row r="5" spans="1:15" x14ac:dyDescent="0.25">
      <c r="A5" s="1"/>
      <c r="B5" s="22"/>
      <c r="C5" s="23"/>
      <c r="D5" s="24"/>
      <c r="E5" s="24"/>
      <c r="F5" s="24"/>
      <c r="G5" s="24"/>
      <c r="H5" s="24"/>
      <c r="I5" s="25"/>
      <c r="J5" s="25"/>
      <c r="K5" s="25"/>
      <c r="L5" s="26"/>
    </row>
    <row r="6" spans="1:15" x14ac:dyDescent="0.25">
      <c r="A6" s="1"/>
      <c r="B6" s="22"/>
      <c r="C6" s="23"/>
      <c r="D6" s="24"/>
      <c r="E6" s="24"/>
      <c r="F6" s="24"/>
      <c r="G6" s="24"/>
      <c r="H6" s="24"/>
      <c r="I6" s="25"/>
      <c r="J6" s="25"/>
      <c r="K6" s="25"/>
      <c r="L6" s="26"/>
    </row>
    <row r="7" spans="1:15" x14ac:dyDescent="0.25">
      <c r="A7" s="1"/>
      <c r="B7" s="27"/>
      <c r="C7" s="28"/>
      <c r="D7" s="29"/>
      <c r="E7" s="29"/>
      <c r="F7" s="29"/>
      <c r="G7" s="29"/>
      <c r="H7" s="29"/>
      <c r="I7" s="30"/>
      <c r="J7" s="30"/>
      <c r="K7" s="30"/>
      <c r="L7" s="31"/>
    </row>
    <row r="8" spans="1:15" x14ac:dyDescent="0.25">
      <c r="A8" s="1"/>
      <c r="B8" s="1"/>
      <c r="E8" s="2"/>
      <c r="F8" s="2"/>
      <c r="I8" s="3"/>
    </row>
    <row r="9" spans="1:15" x14ac:dyDescent="0.25">
      <c r="A9" s="1"/>
      <c r="B9" s="55" t="s">
        <v>0</v>
      </c>
      <c r="C9" s="56"/>
      <c r="D9" s="56"/>
      <c r="E9" s="56"/>
      <c r="F9" s="56"/>
      <c r="G9" s="56"/>
      <c r="H9" s="56"/>
      <c r="I9" s="56"/>
      <c r="J9" s="56"/>
      <c r="K9" s="56"/>
      <c r="L9" s="58"/>
    </row>
    <row r="10" spans="1:15" x14ac:dyDescent="0.25">
      <c r="A10" s="1"/>
      <c r="B10" s="2" t="s">
        <v>1</v>
      </c>
      <c r="D10" s="4">
        <v>100000000</v>
      </c>
      <c r="E10" s="5"/>
      <c r="I10" s="6"/>
    </row>
    <row r="11" spans="1:15" x14ac:dyDescent="0.25">
      <c r="A11" s="1"/>
      <c r="B11" s="1"/>
      <c r="C11" s="6"/>
      <c r="D11" s="6"/>
      <c r="E11" s="6"/>
      <c r="I11" s="6"/>
    </row>
    <row r="12" spans="1:15" x14ac:dyDescent="0.25">
      <c r="A12" s="1"/>
      <c r="B12" s="34"/>
      <c r="C12" s="35" t="s">
        <v>34</v>
      </c>
      <c r="D12" s="6" t="s">
        <v>2</v>
      </c>
      <c r="E12" s="6"/>
      <c r="F12" s="7" t="s">
        <v>3</v>
      </c>
      <c r="O12" s="7" t="s">
        <v>3</v>
      </c>
    </row>
    <row r="13" spans="1:15" x14ac:dyDescent="0.25">
      <c r="A13" s="1"/>
      <c r="B13" s="8" t="s">
        <v>6</v>
      </c>
      <c r="C13" s="9" t="s">
        <v>7</v>
      </c>
      <c r="D13" s="9" t="s">
        <v>7</v>
      </c>
      <c r="E13" s="37" t="s">
        <v>8</v>
      </c>
      <c r="F13" s="10" t="s">
        <v>9</v>
      </c>
      <c r="G13" s="84" t="s">
        <v>4</v>
      </c>
      <c r="H13" s="85" t="s">
        <v>5</v>
      </c>
      <c r="M13" s="8" t="s">
        <v>6</v>
      </c>
      <c r="N13" s="37" t="s">
        <v>8</v>
      </c>
      <c r="O13" s="10" t="s">
        <v>9</v>
      </c>
    </row>
    <row r="14" spans="1:15" x14ac:dyDescent="0.25">
      <c r="A14" s="1"/>
      <c r="B14" s="32" t="s">
        <v>24</v>
      </c>
      <c r="C14" s="11">
        <v>0</v>
      </c>
      <c r="D14" s="11">
        <v>60</v>
      </c>
      <c r="E14" s="12">
        <v>0.46</v>
      </c>
      <c r="F14" s="13">
        <f>E14*$D$10</f>
        <v>46000000</v>
      </c>
      <c r="G14" s="62">
        <v>1.67E-2</v>
      </c>
      <c r="H14" s="39">
        <f>F14*G14</f>
        <v>768200</v>
      </c>
      <c r="J14" s="64"/>
      <c r="M14" s="32" t="s">
        <v>25</v>
      </c>
      <c r="N14" s="12">
        <v>0.46</v>
      </c>
      <c r="O14" s="13">
        <f>N14*$D$10</f>
        <v>46000000</v>
      </c>
    </row>
    <row r="15" spans="1:15" x14ac:dyDescent="0.25">
      <c r="A15" s="1"/>
      <c r="B15" s="2" t="s">
        <v>10</v>
      </c>
      <c r="C15" s="11">
        <v>0</v>
      </c>
      <c r="D15" s="11">
        <v>60</v>
      </c>
      <c r="E15" s="12">
        <v>0.1</v>
      </c>
      <c r="F15" s="13">
        <f>E15*$D$10</f>
        <v>10000000</v>
      </c>
      <c r="G15" s="62">
        <v>1.67E-2</v>
      </c>
      <c r="H15" s="39">
        <f>F15*G15</f>
        <v>167000</v>
      </c>
      <c r="J15" s="63"/>
      <c r="M15" s="2" t="s">
        <v>10</v>
      </c>
      <c r="N15" s="12">
        <v>0.1</v>
      </c>
      <c r="O15" s="13">
        <f>N15*$D$10</f>
        <v>10000000</v>
      </c>
    </row>
    <row r="16" spans="1:15" x14ac:dyDescent="0.25">
      <c r="A16" s="1"/>
      <c r="B16" s="32" t="s">
        <v>23</v>
      </c>
      <c r="C16" s="11">
        <v>1</v>
      </c>
      <c r="D16" s="11">
        <v>0</v>
      </c>
      <c r="E16" s="12">
        <v>0.1</v>
      </c>
      <c r="F16" s="13">
        <f>E16*$D$10</f>
        <v>10000000</v>
      </c>
      <c r="G16" s="62">
        <v>1</v>
      </c>
      <c r="H16" s="39">
        <f t="shared" ref="H16:H21" si="0">F16*G16</f>
        <v>10000000</v>
      </c>
      <c r="J16" s="59"/>
      <c r="M16" s="32" t="s">
        <v>23</v>
      </c>
      <c r="N16" s="12">
        <v>0.1</v>
      </c>
      <c r="O16" s="13">
        <f>N16*$D$10</f>
        <v>10000000</v>
      </c>
    </row>
    <row r="17" spans="1:15" x14ac:dyDescent="0.25">
      <c r="A17" s="1"/>
      <c r="B17" s="32" t="s">
        <v>26</v>
      </c>
      <c r="C17" s="11">
        <v>13</v>
      </c>
      <c r="D17" s="11">
        <v>0</v>
      </c>
      <c r="E17" s="12">
        <v>0.05</v>
      </c>
      <c r="F17" s="13">
        <f t="shared" ref="F17:F21" si="1">E17*$D$10</f>
        <v>5000000</v>
      </c>
      <c r="G17" s="62">
        <v>8.3199999999999996E-2</v>
      </c>
      <c r="H17" s="39">
        <f t="shared" si="0"/>
        <v>416000</v>
      </c>
      <c r="J17" s="59"/>
      <c r="M17" s="32" t="s">
        <v>26</v>
      </c>
      <c r="N17" s="12">
        <v>0.05</v>
      </c>
      <c r="O17" s="13">
        <f t="shared" ref="O17:O21" si="2">N17*$D$10</f>
        <v>5000000</v>
      </c>
    </row>
    <row r="18" spans="1:15" x14ac:dyDescent="0.25">
      <c r="A18" s="1"/>
      <c r="B18" s="2" t="s">
        <v>11</v>
      </c>
      <c r="C18" s="14"/>
      <c r="D18" s="14"/>
      <c r="E18" s="12">
        <v>0.02</v>
      </c>
      <c r="F18" s="13">
        <f t="shared" si="1"/>
        <v>2000000</v>
      </c>
      <c r="G18" s="62">
        <v>1</v>
      </c>
      <c r="H18" s="39">
        <f t="shared" si="0"/>
        <v>2000000</v>
      </c>
      <c r="M18" s="2" t="s">
        <v>11</v>
      </c>
      <c r="N18" s="12">
        <v>0.02</v>
      </c>
      <c r="O18" s="13">
        <f t="shared" si="2"/>
        <v>2000000</v>
      </c>
    </row>
    <row r="19" spans="1:15" x14ac:dyDescent="0.25">
      <c r="A19" s="1"/>
      <c r="B19" s="32" t="s">
        <v>15</v>
      </c>
      <c r="C19" s="14"/>
      <c r="D19" s="14"/>
      <c r="E19" s="12">
        <v>0.15</v>
      </c>
      <c r="F19" s="13">
        <f>E19*$D$10</f>
        <v>15000000</v>
      </c>
      <c r="G19" s="62">
        <v>1</v>
      </c>
      <c r="H19" s="39">
        <f t="shared" si="0"/>
        <v>15000000</v>
      </c>
      <c r="M19" s="32" t="s">
        <v>15</v>
      </c>
      <c r="N19" s="12">
        <v>0.15</v>
      </c>
      <c r="O19" s="13">
        <f t="shared" si="2"/>
        <v>15000000</v>
      </c>
    </row>
    <row r="20" spans="1:15" x14ac:dyDescent="0.25">
      <c r="A20" s="1"/>
      <c r="B20" s="32" t="s">
        <v>22</v>
      </c>
      <c r="C20" s="11">
        <v>0</v>
      </c>
      <c r="D20" s="11">
        <v>19</v>
      </c>
      <c r="E20" s="12">
        <v>0.12</v>
      </c>
      <c r="F20" s="13">
        <f t="shared" si="1"/>
        <v>12000000</v>
      </c>
      <c r="G20" s="62">
        <v>5.5500000000000001E-2</v>
      </c>
      <c r="H20" s="39">
        <f t="shared" si="0"/>
        <v>666000</v>
      </c>
      <c r="M20" s="32" t="s">
        <v>22</v>
      </c>
      <c r="N20" s="12">
        <v>0.12</v>
      </c>
      <c r="O20" s="13">
        <f t="shared" si="2"/>
        <v>12000000</v>
      </c>
    </row>
    <row r="21" spans="1:15" x14ac:dyDescent="0.25">
      <c r="A21" s="1"/>
      <c r="B21" s="32" t="s">
        <v>12</v>
      </c>
      <c r="C21" s="49">
        <v>0</v>
      </c>
      <c r="D21" s="49">
        <v>0</v>
      </c>
      <c r="E21" s="50">
        <v>0</v>
      </c>
      <c r="F21" s="13">
        <f t="shared" si="1"/>
        <v>0</v>
      </c>
      <c r="G21" s="62">
        <v>0</v>
      </c>
      <c r="H21" s="39">
        <f t="shared" si="0"/>
        <v>0</v>
      </c>
      <c r="M21" s="32" t="s">
        <v>12</v>
      </c>
      <c r="N21" s="50">
        <v>0</v>
      </c>
      <c r="O21" s="13">
        <f t="shared" si="2"/>
        <v>0</v>
      </c>
    </row>
    <row r="22" spans="1:15" x14ac:dyDescent="0.25">
      <c r="A22" s="1"/>
      <c r="B22" s="1" t="s">
        <v>13</v>
      </c>
      <c r="C22" s="15"/>
      <c r="D22" s="15"/>
      <c r="E22" s="48">
        <f>SUM(E14:E21)</f>
        <v>1</v>
      </c>
      <c r="F22" s="16">
        <f t="shared" ref="F22" si="3">SUM(F14:F21)</f>
        <v>100000000</v>
      </c>
      <c r="G22" s="60"/>
      <c r="H22" s="61">
        <f t="shared" ref="H22" si="4">SUM(H14:H21)</f>
        <v>29017200</v>
      </c>
      <c r="M22" s="1" t="s">
        <v>13</v>
      </c>
      <c r="N22" s="48">
        <f>SUM(N14:N21)</f>
        <v>1</v>
      </c>
      <c r="O22" s="16">
        <f t="shared" ref="O22" si="5">SUM(O14:O21)</f>
        <v>100000000</v>
      </c>
    </row>
    <row r="23" spans="1:15" x14ac:dyDescent="0.25">
      <c r="A23" s="1"/>
      <c r="B23" s="5" t="s">
        <v>14</v>
      </c>
      <c r="E23" s="2"/>
      <c r="F23" s="17" t="b">
        <f>F22=D10</f>
        <v>1</v>
      </c>
    </row>
    <row r="29" spans="1:15" x14ac:dyDescent="0.25">
      <c r="B29" s="55" t="s">
        <v>16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46" spans="2:12" x14ac:dyDescent="0.25">
      <c r="B46" s="33"/>
    </row>
    <row r="47" spans="2:12" x14ac:dyDescent="0.25">
      <c r="B47" s="55" t="s">
        <v>17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70" spans="1:12" x14ac:dyDescent="0.25">
      <c r="B70" s="55" t="s">
        <v>18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</row>
    <row r="71" spans="1:12" x14ac:dyDescent="0.25">
      <c r="B71" s="36"/>
      <c r="C71" s="41"/>
      <c r="D71" s="42"/>
      <c r="E71" s="42"/>
      <c r="F71" s="42"/>
      <c r="G71" s="42"/>
      <c r="H71" s="42"/>
      <c r="I71" s="42"/>
      <c r="J71" s="42"/>
      <c r="K71" s="36"/>
      <c r="L71" s="36"/>
    </row>
    <row r="72" spans="1:12" x14ac:dyDescent="0.25">
      <c r="B72" s="40" t="s">
        <v>19</v>
      </c>
      <c r="C72" s="71" t="str">
        <f>+B14</f>
        <v xml:space="preserve">Mining </v>
      </c>
      <c r="D72" s="72" t="str">
        <f>+B15</f>
        <v>Team</v>
      </c>
      <c r="E72" s="72" t="str">
        <f>+B16</f>
        <v>Launchpad</v>
      </c>
      <c r="F72" s="72" t="str">
        <f>+B17</f>
        <v>Investor</v>
      </c>
      <c r="G72" s="72" t="str">
        <f>+B18</f>
        <v>Airdrop(s)</v>
      </c>
      <c r="H72" s="72" t="str">
        <f>+B19</f>
        <v>Public Sale</v>
      </c>
      <c r="I72" s="72" t="str">
        <f>+B20</f>
        <v>Influencer</v>
      </c>
      <c r="J72" s="42" t="s">
        <v>27</v>
      </c>
      <c r="K72" s="76" t="s">
        <v>20</v>
      </c>
      <c r="L72" s="38" t="s">
        <v>21</v>
      </c>
    </row>
    <row r="73" spans="1:12" x14ac:dyDescent="0.25">
      <c r="B73" s="40" t="s">
        <v>13</v>
      </c>
      <c r="C73" s="74">
        <f>+F$14</f>
        <v>46000000</v>
      </c>
      <c r="D73" s="75">
        <f>+F15</f>
        <v>10000000</v>
      </c>
      <c r="E73" s="75">
        <f>+F16</f>
        <v>10000000</v>
      </c>
      <c r="F73" s="75">
        <f>+F17</f>
        <v>5000000</v>
      </c>
      <c r="G73" s="75">
        <f>+F18</f>
        <v>2000000</v>
      </c>
      <c r="H73" s="75">
        <f>+F19</f>
        <v>15000000</v>
      </c>
      <c r="I73" s="75">
        <f>+F20</f>
        <v>12000000</v>
      </c>
      <c r="J73" s="73"/>
      <c r="K73" s="77"/>
      <c r="L73" s="70"/>
    </row>
    <row r="74" spans="1:12" x14ac:dyDescent="0.25">
      <c r="A74" s="43"/>
      <c r="B74" s="51">
        <v>1</v>
      </c>
      <c r="C74" s="65">
        <f>+F14-H14</f>
        <v>45231800</v>
      </c>
      <c r="D74" s="65">
        <f>+F15-H15</f>
        <v>9833000</v>
      </c>
      <c r="E74" s="65">
        <f>+E73</f>
        <v>10000000</v>
      </c>
      <c r="F74" s="65">
        <f>+F17-H17</f>
        <v>4584000</v>
      </c>
      <c r="G74" s="65">
        <f>+H18</f>
        <v>2000000</v>
      </c>
      <c r="H74" s="65">
        <f>+H73</f>
        <v>15000000</v>
      </c>
      <c r="I74" s="65">
        <f>+F20-H20</f>
        <v>11334000</v>
      </c>
      <c r="J74" s="65">
        <f>+C74+D74+E74+F74+G74+H74+I74</f>
        <v>97982800</v>
      </c>
      <c r="K74" s="65">
        <f>+L$74-J74</f>
        <v>2017200</v>
      </c>
      <c r="L74" s="65">
        <f>+D$10</f>
        <v>100000000</v>
      </c>
    </row>
    <row r="75" spans="1:12" x14ac:dyDescent="0.25">
      <c r="A75" s="43"/>
      <c r="B75" s="51">
        <f t="shared" ref="B75:B133" si="6">B74+1</f>
        <v>2</v>
      </c>
      <c r="C75" s="65">
        <f t="shared" ref="C75:C106" si="7">+C74-H$14</f>
        <v>44463600</v>
      </c>
      <c r="D75" s="65">
        <f>+D74-H$15</f>
        <v>9666000</v>
      </c>
      <c r="E75" s="65">
        <v>0</v>
      </c>
      <c r="F75" s="65">
        <f>+F74-H$17</f>
        <v>4168000</v>
      </c>
      <c r="G75" s="65">
        <v>0</v>
      </c>
      <c r="H75" s="65">
        <v>0</v>
      </c>
      <c r="I75" s="65">
        <f>+I74-H$20</f>
        <v>10668000</v>
      </c>
      <c r="J75" s="65">
        <f>+C75+D75+E75+F75+G75+H75+I75</f>
        <v>68965600</v>
      </c>
      <c r="K75" s="65">
        <f>+L$74-J75</f>
        <v>31034400</v>
      </c>
      <c r="L75" s="65">
        <f t="shared" ref="L75:L134" si="8">+D$10</f>
        <v>100000000</v>
      </c>
    </row>
    <row r="76" spans="1:12" x14ac:dyDescent="0.25">
      <c r="A76" s="43"/>
      <c r="B76" s="51">
        <f t="shared" si="6"/>
        <v>3</v>
      </c>
      <c r="C76" s="65">
        <f t="shared" si="7"/>
        <v>43695400</v>
      </c>
      <c r="D76" s="65">
        <f t="shared" ref="D76:D132" si="9">+D75-H$15</f>
        <v>9499000</v>
      </c>
      <c r="E76" s="65">
        <v>0</v>
      </c>
      <c r="F76" s="65">
        <f t="shared" ref="F76:F85" si="10">+F75-H$17</f>
        <v>3752000</v>
      </c>
      <c r="G76" s="65">
        <v>0</v>
      </c>
      <c r="H76" s="65">
        <v>0</v>
      </c>
      <c r="I76" s="65">
        <f t="shared" ref="I76:I91" si="11">+I75-H$20</f>
        <v>10002000</v>
      </c>
      <c r="J76" s="65">
        <f t="shared" ref="J76:J133" si="12">+C76+D76+E76+F76+G76+H76+I76</f>
        <v>66948400</v>
      </c>
      <c r="K76" s="65">
        <f t="shared" ref="K76:K133" si="13">+L$74-J76</f>
        <v>33051600</v>
      </c>
      <c r="L76" s="65">
        <f t="shared" si="8"/>
        <v>100000000</v>
      </c>
    </row>
    <row r="77" spans="1:12" x14ac:dyDescent="0.25">
      <c r="A77" s="43"/>
      <c r="B77" s="51">
        <f t="shared" si="6"/>
        <v>4</v>
      </c>
      <c r="C77" s="65">
        <f t="shared" si="7"/>
        <v>42927200</v>
      </c>
      <c r="D77" s="65">
        <f t="shared" si="9"/>
        <v>9332000</v>
      </c>
      <c r="E77" s="65">
        <v>0</v>
      </c>
      <c r="F77" s="65">
        <f t="shared" si="10"/>
        <v>3336000</v>
      </c>
      <c r="G77" s="65">
        <v>0</v>
      </c>
      <c r="H77" s="65">
        <v>0</v>
      </c>
      <c r="I77" s="65">
        <f t="shared" si="11"/>
        <v>9336000</v>
      </c>
      <c r="J77" s="65">
        <f t="shared" si="12"/>
        <v>64931200</v>
      </c>
      <c r="K77" s="65">
        <f t="shared" si="13"/>
        <v>35068800</v>
      </c>
      <c r="L77" s="65">
        <f t="shared" si="8"/>
        <v>100000000</v>
      </c>
    </row>
    <row r="78" spans="1:12" x14ac:dyDescent="0.25">
      <c r="A78" s="43"/>
      <c r="B78" s="51">
        <f t="shared" si="6"/>
        <v>5</v>
      </c>
      <c r="C78" s="65">
        <f t="shared" si="7"/>
        <v>42159000</v>
      </c>
      <c r="D78" s="65">
        <f t="shared" si="9"/>
        <v>9165000</v>
      </c>
      <c r="E78" s="65">
        <v>0</v>
      </c>
      <c r="F78" s="65">
        <f t="shared" si="10"/>
        <v>2920000</v>
      </c>
      <c r="G78" s="65">
        <v>0</v>
      </c>
      <c r="H78" s="65">
        <v>0</v>
      </c>
      <c r="I78" s="65">
        <f t="shared" si="11"/>
        <v>8670000</v>
      </c>
      <c r="J78" s="65">
        <f t="shared" si="12"/>
        <v>62914000</v>
      </c>
      <c r="K78" s="65">
        <f t="shared" si="13"/>
        <v>37086000</v>
      </c>
      <c r="L78" s="65">
        <f t="shared" si="8"/>
        <v>100000000</v>
      </c>
    </row>
    <row r="79" spans="1:12" x14ac:dyDescent="0.25">
      <c r="A79" s="78" t="s">
        <v>28</v>
      </c>
      <c r="B79" s="51">
        <f t="shared" si="6"/>
        <v>6</v>
      </c>
      <c r="C79" s="65">
        <f t="shared" si="7"/>
        <v>41390800</v>
      </c>
      <c r="D79" s="65">
        <f t="shared" si="9"/>
        <v>8998000</v>
      </c>
      <c r="E79" s="65">
        <v>0</v>
      </c>
      <c r="F79" s="65">
        <f t="shared" si="10"/>
        <v>2504000</v>
      </c>
      <c r="G79" s="65">
        <v>0</v>
      </c>
      <c r="H79" s="65">
        <v>0</v>
      </c>
      <c r="I79" s="65">
        <f t="shared" si="11"/>
        <v>8004000</v>
      </c>
      <c r="J79" s="65">
        <f t="shared" si="12"/>
        <v>60896800</v>
      </c>
      <c r="K79" s="65">
        <f t="shared" si="13"/>
        <v>39103200</v>
      </c>
      <c r="L79" s="65">
        <f t="shared" si="8"/>
        <v>100000000</v>
      </c>
    </row>
    <row r="80" spans="1:12" x14ac:dyDescent="0.25">
      <c r="A80" s="43"/>
      <c r="B80" s="51">
        <f t="shared" si="6"/>
        <v>7</v>
      </c>
      <c r="C80" s="65">
        <f t="shared" si="7"/>
        <v>40622600</v>
      </c>
      <c r="D80" s="65">
        <f t="shared" si="9"/>
        <v>8831000</v>
      </c>
      <c r="E80" s="65">
        <v>0</v>
      </c>
      <c r="F80" s="65">
        <f t="shared" si="10"/>
        <v>2088000</v>
      </c>
      <c r="G80" s="65">
        <v>0</v>
      </c>
      <c r="H80" s="65">
        <v>0</v>
      </c>
      <c r="I80" s="65">
        <f t="shared" si="11"/>
        <v>7338000</v>
      </c>
      <c r="J80" s="65">
        <f t="shared" si="12"/>
        <v>58879600</v>
      </c>
      <c r="K80" s="65">
        <f t="shared" si="13"/>
        <v>41120400</v>
      </c>
      <c r="L80" s="65">
        <f t="shared" si="8"/>
        <v>100000000</v>
      </c>
    </row>
    <row r="81" spans="1:15" x14ac:dyDescent="0.25">
      <c r="A81" s="43"/>
      <c r="B81" s="51">
        <f t="shared" si="6"/>
        <v>8</v>
      </c>
      <c r="C81" s="65">
        <f t="shared" si="7"/>
        <v>39854400</v>
      </c>
      <c r="D81" s="65">
        <f t="shared" si="9"/>
        <v>8664000</v>
      </c>
      <c r="E81" s="65">
        <v>0</v>
      </c>
      <c r="F81" s="65">
        <f t="shared" si="10"/>
        <v>1672000</v>
      </c>
      <c r="G81" s="65">
        <v>0</v>
      </c>
      <c r="H81" s="65">
        <v>0</v>
      </c>
      <c r="I81" s="65">
        <f t="shared" si="11"/>
        <v>6672000</v>
      </c>
      <c r="J81" s="65">
        <f t="shared" si="12"/>
        <v>56862400</v>
      </c>
      <c r="K81" s="65">
        <f t="shared" si="13"/>
        <v>43137600</v>
      </c>
      <c r="L81" s="65">
        <f t="shared" si="8"/>
        <v>100000000</v>
      </c>
    </row>
    <row r="82" spans="1:15" x14ac:dyDescent="0.25">
      <c r="A82" s="43"/>
      <c r="B82" s="51">
        <f t="shared" si="6"/>
        <v>9</v>
      </c>
      <c r="C82" s="65">
        <f t="shared" si="7"/>
        <v>39086200</v>
      </c>
      <c r="D82" s="65">
        <f t="shared" si="9"/>
        <v>8497000</v>
      </c>
      <c r="E82" s="65">
        <v>0</v>
      </c>
      <c r="F82" s="65">
        <f>+F81-H$17</f>
        <v>1256000</v>
      </c>
      <c r="G82" s="65">
        <v>0</v>
      </c>
      <c r="H82" s="65">
        <v>0</v>
      </c>
      <c r="I82" s="65">
        <f t="shared" si="11"/>
        <v>6006000</v>
      </c>
      <c r="J82" s="65">
        <f t="shared" si="12"/>
        <v>54845200</v>
      </c>
      <c r="K82" s="65">
        <f t="shared" si="13"/>
        <v>45154800</v>
      </c>
      <c r="L82" s="65">
        <f t="shared" si="8"/>
        <v>100000000</v>
      </c>
      <c r="O82" s="59"/>
    </row>
    <row r="83" spans="1:15" x14ac:dyDescent="0.25">
      <c r="A83" s="43"/>
      <c r="B83" s="51">
        <f t="shared" si="6"/>
        <v>10</v>
      </c>
      <c r="C83" s="65">
        <f t="shared" si="7"/>
        <v>38318000</v>
      </c>
      <c r="D83" s="65">
        <f t="shared" si="9"/>
        <v>8330000</v>
      </c>
      <c r="E83" s="65">
        <v>0</v>
      </c>
      <c r="F83" s="65">
        <f t="shared" si="10"/>
        <v>840000</v>
      </c>
      <c r="G83" s="65">
        <v>0</v>
      </c>
      <c r="H83" s="65">
        <v>0</v>
      </c>
      <c r="I83" s="65">
        <f t="shared" si="11"/>
        <v>5340000</v>
      </c>
      <c r="J83" s="65">
        <f t="shared" si="12"/>
        <v>52828000</v>
      </c>
      <c r="K83" s="65">
        <f t="shared" si="13"/>
        <v>47172000</v>
      </c>
      <c r="L83" s="65">
        <f t="shared" si="8"/>
        <v>100000000</v>
      </c>
    </row>
    <row r="84" spans="1:15" x14ac:dyDescent="0.25">
      <c r="A84" s="43"/>
      <c r="B84" s="51">
        <f t="shared" si="6"/>
        <v>11</v>
      </c>
      <c r="C84" s="65">
        <f t="shared" si="7"/>
        <v>37549800</v>
      </c>
      <c r="D84" s="65">
        <f t="shared" si="9"/>
        <v>8163000</v>
      </c>
      <c r="E84" s="65">
        <v>0</v>
      </c>
      <c r="F84" s="65">
        <f t="shared" si="10"/>
        <v>424000</v>
      </c>
      <c r="G84" s="65">
        <v>0</v>
      </c>
      <c r="H84" s="65">
        <v>0</v>
      </c>
      <c r="I84" s="65">
        <f t="shared" si="11"/>
        <v>4674000</v>
      </c>
      <c r="J84" s="65">
        <f t="shared" si="12"/>
        <v>50810800</v>
      </c>
      <c r="K84" s="65">
        <f t="shared" si="13"/>
        <v>49189200</v>
      </c>
      <c r="L84" s="65">
        <f t="shared" si="8"/>
        <v>100000000</v>
      </c>
    </row>
    <row r="85" spans="1:15" x14ac:dyDescent="0.25">
      <c r="A85" s="43"/>
      <c r="B85" s="51">
        <f t="shared" si="6"/>
        <v>12</v>
      </c>
      <c r="C85" s="65">
        <f t="shared" si="7"/>
        <v>36781600</v>
      </c>
      <c r="D85" s="65">
        <f t="shared" si="9"/>
        <v>7996000</v>
      </c>
      <c r="E85" s="65">
        <v>0</v>
      </c>
      <c r="F85" s="65">
        <f t="shared" si="10"/>
        <v>8000</v>
      </c>
      <c r="G85" s="65">
        <v>0</v>
      </c>
      <c r="H85" s="65">
        <v>0</v>
      </c>
      <c r="I85" s="65">
        <f t="shared" si="11"/>
        <v>4008000</v>
      </c>
      <c r="J85" s="65">
        <f t="shared" si="12"/>
        <v>48793600</v>
      </c>
      <c r="K85" s="65">
        <f t="shared" si="13"/>
        <v>51206400</v>
      </c>
      <c r="L85" s="65">
        <f t="shared" si="8"/>
        <v>100000000</v>
      </c>
    </row>
    <row r="86" spans="1:15" x14ac:dyDescent="0.25">
      <c r="A86" s="44"/>
      <c r="B86" s="51">
        <f t="shared" si="6"/>
        <v>13</v>
      </c>
      <c r="C86" s="65">
        <f t="shared" si="7"/>
        <v>36013400</v>
      </c>
      <c r="D86" s="65">
        <f t="shared" si="9"/>
        <v>7829000</v>
      </c>
      <c r="E86" s="65">
        <v>0</v>
      </c>
      <c r="F86" s="65">
        <v>0</v>
      </c>
      <c r="G86" s="65">
        <v>0</v>
      </c>
      <c r="H86" s="65">
        <v>0</v>
      </c>
      <c r="I86" s="65">
        <f t="shared" si="11"/>
        <v>3342000</v>
      </c>
      <c r="J86" s="65">
        <f t="shared" si="12"/>
        <v>47184400</v>
      </c>
      <c r="K86" s="65">
        <f t="shared" si="13"/>
        <v>52815600</v>
      </c>
      <c r="L86" s="65">
        <f t="shared" si="8"/>
        <v>100000000</v>
      </c>
    </row>
    <row r="87" spans="1:15" x14ac:dyDescent="0.25">
      <c r="A87" s="44"/>
      <c r="B87" s="51">
        <f t="shared" si="6"/>
        <v>14</v>
      </c>
      <c r="C87" s="65">
        <f t="shared" si="7"/>
        <v>35245200</v>
      </c>
      <c r="D87" s="65">
        <f t="shared" si="9"/>
        <v>7662000</v>
      </c>
      <c r="E87" s="65">
        <v>0</v>
      </c>
      <c r="F87" s="65">
        <v>0</v>
      </c>
      <c r="G87" s="65">
        <v>0</v>
      </c>
      <c r="H87" s="65">
        <v>0</v>
      </c>
      <c r="I87" s="65">
        <f t="shared" si="11"/>
        <v>2676000</v>
      </c>
      <c r="J87" s="65">
        <f t="shared" si="12"/>
        <v>45583200</v>
      </c>
      <c r="K87" s="65">
        <f t="shared" si="13"/>
        <v>54416800</v>
      </c>
      <c r="L87" s="65">
        <f t="shared" si="8"/>
        <v>100000000</v>
      </c>
    </row>
    <row r="88" spans="1:15" x14ac:dyDescent="0.25">
      <c r="A88" s="44"/>
      <c r="B88" s="51">
        <f t="shared" si="6"/>
        <v>15</v>
      </c>
      <c r="C88" s="65">
        <f t="shared" si="7"/>
        <v>34477000</v>
      </c>
      <c r="D88" s="65">
        <f t="shared" si="9"/>
        <v>7495000</v>
      </c>
      <c r="E88" s="65">
        <v>0</v>
      </c>
      <c r="F88" s="65">
        <v>0</v>
      </c>
      <c r="G88" s="65">
        <v>0</v>
      </c>
      <c r="H88" s="65">
        <v>0</v>
      </c>
      <c r="I88" s="65">
        <f t="shared" si="11"/>
        <v>2010000</v>
      </c>
      <c r="J88" s="65">
        <f t="shared" si="12"/>
        <v>43982000</v>
      </c>
      <c r="K88" s="65">
        <f t="shared" si="13"/>
        <v>56018000</v>
      </c>
      <c r="L88" s="65">
        <f t="shared" si="8"/>
        <v>100000000</v>
      </c>
    </row>
    <row r="89" spans="1:15" x14ac:dyDescent="0.25">
      <c r="A89" s="44"/>
      <c r="B89" s="51">
        <f t="shared" si="6"/>
        <v>16</v>
      </c>
      <c r="C89" s="65">
        <f t="shared" si="7"/>
        <v>33708800</v>
      </c>
      <c r="D89" s="65">
        <f t="shared" si="9"/>
        <v>7328000</v>
      </c>
      <c r="E89" s="65">
        <v>0</v>
      </c>
      <c r="F89" s="65">
        <v>0</v>
      </c>
      <c r="G89" s="65">
        <v>0</v>
      </c>
      <c r="H89" s="65">
        <v>0</v>
      </c>
      <c r="I89" s="65">
        <f t="shared" si="11"/>
        <v>1344000</v>
      </c>
      <c r="J89" s="65">
        <f t="shared" si="12"/>
        <v>42380800</v>
      </c>
      <c r="K89" s="65">
        <f t="shared" si="13"/>
        <v>57619200</v>
      </c>
      <c r="L89" s="65">
        <f t="shared" si="8"/>
        <v>100000000</v>
      </c>
    </row>
    <row r="90" spans="1:15" x14ac:dyDescent="0.25">
      <c r="A90" s="44"/>
      <c r="B90" s="51">
        <f t="shared" si="6"/>
        <v>17</v>
      </c>
      <c r="C90" s="65">
        <f t="shared" si="7"/>
        <v>32940600</v>
      </c>
      <c r="D90" s="65">
        <f t="shared" si="9"/>
        <v>7161000</v>
      </c>
      <c r="E90" s="65">
        <v>0</v>
      </c>
      <c r="F90" s="65">
        <v>0</v>
      </c>
      <c r="G90" s="65">
        <v>0</v>
      </c>
      <c r="H90" s="65">
        <v>0</v>
      </c>
      <c r="I90" s="65">
        <f t="shared" si="11"/>
        <v>678000</v>
      </c>
      <c r="J90" s="65">
        <f t="shared" si="12"/>
        <v>40779600</v>
      </c>
      <c r="K90" s="65">
        <f t="shared" si="13"/>
        <v>59220400</v>
      </c>
      <c r="L90" s="65">
        <f t="shared" si="8"/>
        <v>100000000</v>
      </c>
    </row>
    <row r="91" spans="1:15" x14ac:dyDescent="0.25">
      <c r="A91" s="79" t="s">
        <v>29</v>
      </c>
      <c r="B91" s="51">
        <f t="shared" si="6"/>
        <v>18</v>
      </c>
      <c r="C91" s="65">
        <f t="shared" si="7"/>
        <v>32172400</v>
      </c>
      <c r="D91" s="65">
        <f t="shared" si="9"/>
        <v>6994000</v>
      </c>
      <c r="E91" s="65">
        <v>0</v>
      </c>
      <c r="F91" s="65">
        <v>0</v>
      </c>
      <c r="G91" s="65">
        <v>0</v>
      </c>
      <c r="H91" s="65">
        <v>0</v>
      </c>
      <c r="I91" s="65">
        <f t="shared" si="11"/>
        <v>12000</v>
      </c>
      <c r="J91" s="65">
        <f t="shared" si="12"/>
        <v>39178400</v>
      </c>
      <c r="K91" s="65">
        <f t="shared" si="13"/>
        <v>60821600</v>
      </c>
      <c r="L91" s="65">
        <f t="shared" si="8"/>
        <v>100000000</v>
      </c>
    </row>
    <row r="92" spans="1:15" x14ac:dyDescent="0.25">
      <c r="A92" s="44"/>
      <c r="B92" s="51">
        <f t="shared" si="6"/>
        <v>19</v>
      </c>
      <c r="C92" s="65">
        <f t="shared" si="7"/>
        <v>31404200</v>
      </c>
      <c r="D92" s="65">
        <f t="shared" si="9"/>
        <v>6827000</v>
      </c>
      <c r="E92" s="65">
        <v>0</v>
      </c>
      <c r="F92" s="65">
        <v>0</v>
      </c>
      <c r="G92" s="65">
        <v>0</v>
      </c>
      <c r="H92" s="65">
        <v>0</v>
      </c>
      <c r="I92" s="65">
        <v>0</v>
      </c>
      <c r="J92" s="65">
        <f t="shared" si="12"/>
        <v>38231200</v>
      </c>
      <c r="K92" s="65">
        <f t="shared" si="13"/>
        <v>61768800</v>
      </c>
      <c r="L92" s="65">
        <f t="shared" si="8"/>
        <v>100000000</v>
      </c>
    </row>
    <row r="93" spans="1:15" x14ac:dyDescent="0.25">
      <c r="A93" s="44"/>
      <c r="B93" s="51">
        <f t="shared" si="6"/>
        <v>20</v>
      </c>
      <c r="C93" s="65">
        <f t="shared" si="7"/>
        <v>30636000</v>
      </c>
      <c r="D93" s="65">
        <f t="shared" si="9"/>
        <v>6660000</v>
      </c>
      <c r="E93" s="65">
        <v>0</v>
      </c>
      <c r="F93" s="65">
        <v>0</v>
      </c>
      <c r="G93" s="65">
        <v>0</v>
      </c>
      <c r="H93" s="65">
        <v>0</v>
      </c>
      <c r="I93" s="65">
        <v>0</v>
      </c>
      <c r="J93" s="65">
        <f t="shared" si="12"/>
        <v>37296000</v>
      </c>
      <c r="K93" s="65">
        <f t="shared" si="13"/>
        <v>62704000</v>
      </c>
      <c r="L93" s="65">
        <f t="shared" si="8"/>
        <v>100000000</v>
      </c>
    </row>
    <row r="94" spans="1:15" x14ac:dyDescent="0.25">
      <c r="A94" s="44"/>
      <c r="B94" s="51">
        <f t="shared" si="6"/>
        <v>21</v>
      </c>
      <c r="C94" s="65">
        <f t="shared" si="7"/>
        <v>29867800</v>
      </c>
      <c r="D94" s="65">
        <f t="shared" si="9"/>
        <v>6493000</v>
      </c>
      <c r="E94" s="65">
        <v>0</v>
      </c>
      <c r="F94" s="65">
        <v>0</v>
      </c>
      <c r="G94" s="65">
        <v>0</v>
      </c>
      <c r="H94" s="65">
        <v>0</v>
      </c>
      <c r="I94" s="65">
        <v>0</v>
      </c>
      <c r="J94" s="65">
        <f t="shared" si="12"/>
        <v>36360800</v>
      </c>
      <c r="K94" s="65">
        <f t="shared" si="13"/>
        <v>63639200</v>
      </c>
      <c r="L94" s="65">
        <f t="shared" si="8"/>
        <v>100000000</v>
      </c>
    </row>
    <row r="95" spans="1:15" x14ac:dyDescent="0.25">
      <c r="A95" s="44"/>
      <c r="B95" s="51">
        <f t="shared" si="6"/>
        <v>22</v>
      </c>
      <c r="C95" s="65">
        <f t="shared" si="7"/>
        <v>29099600</v>
      </c>
      <c r="D95" s="65">
        <f t="shared" si="9"/>
        <v>6326000</v>
      </c>
      <c r="E95" s="65">
        <v>0</v>
      </c>
      <c r="F95" s="65">
        <v>0</v>
      </c>
      <c r="G95" s="65">
        <v>0</v>
      </c>
      <c r="H95" s="65">
        <v>0</v>
      </c>
      <c r="I95" s="65">
        <v>0</v>
      </c>
      <c r="J95" s="65">
        <f t="shared" si="12"/>
        <v>35425600</v>
      </c>
      <c r="K95" s="65">
        <f t="shared" si="13"/>
        <v>64574400</v>
      </c>
      <c r="L95" s="65">
        <f t="shared" si="8"/>
        <v>100000000</v>
      </c>
    </row>
    <row r="96" spans="1:15" x14ac:dyDescent="0.25">
      <c r="A96" s="44"/>
      <c r="B96" s="51">
        <f t="shared" si="6"/>
        <v>23</v>
      </c>
      <c r="C96" s="65">
        <f t="shared" si="7"/>
        <v>28331400</v>
      </c>
      <c r="D96" s="65">
        <f t="shared" si="9"/>
        <v>6159000</v>
      </c>
      <c r="E96" s="65">
        <v>0</v>
      </c>
      <c r="F96" s="65">
        <v>0</v>
      </c>
      <c r="G96" s="65">
        <v>0</v>
      </c>
      <c r="H96" s="65">
        <v>0</v>
      </c>
      <c r="I96" s="65">
        <v>0</v>
      </c>
      <c r="J96" s="65">
        <f t="shared" si="12"/>
        <v>34490400</v>
      </c>
      <c r="K96" s="65">
        <f t="shared" si="13"/>
        <v>65509600</v>
      </c>
      <c r="L96" s="65">
        <f t="shared" si="8"/>
        <v>100000000</v>
      </c>
    </row>
    <row r="97" spans="1:12" x14ac:dyDescent="0.25">
      <c r="A97" s="44"/>
      <c r="B97" s="51">
        <f t="shared" si="6"/>
        <v>24</v>
      </c>
      <c r="C97" s="65">
        <f t="shared" si="7"/>
        <v>27563200</v>
      </c>
      <c r="D97" s="65">
        <f t="shared" si="9"/>
        <v>5992000</v>
      </c>
      <c r="E97" s="65">
        <v>0</v>
      </c>
      <c r="F97" s="65">
        <v>0</v>
      </c>
      <c r="G97" s="65">
        <v>0</v>
      </c>
      <c r="H97" s="65">
        <v>0</v>
      </c>
      <c r="I97" s="65">
        <v>0</v>
      </c>
      <c r="J97" s="65">
        <f t="shared" si="12"/>
        <v>33555200</v>
      </c>
      <c r="K97" s="65">
        <f t="shared" si="13"/>
        <v>66444800</v>
      </c>
      <c r="L97" s="65">
        <f t="shared" si="8"/>
        <v>100000000</v>
      </c>
    </row>
    <row r="98" spans="1:12" x14ac:dyDescent="0.25">
      <c r="A98" s="47"/>
      <c r="B98" s="51">
        <f t="shared" si="6"/>
        <v>25</v>
      </c>
      <c r="C98" s="65">
        <f t="shared" si="7"/>
        <v>26795000</v>
      </c>
      <c r="D98" s="65">
        <f t="shared" si="9"/>
        <v>5825000</v>
      </c>
      <c r="E98" s="65">
        <v>0</v>
      </c>
      <c r="F98" s="65">
        <v>0</v>
      </c>
      <c r="G98" s="65">
        <v>0</v>
      </c>
      <c r="H98" s="65">
        <v>0</v>
      </c>
      <c r="I98" s="65">
        <v>0</v>
      </c>
      <c r="J98" s="65">
        <f t="shared" si="12"/>
        <v>32620000</v>
      </c>
      <c r="K98" s="65">
        <f t="shared" si="13"/>
        <v>67380000</v>
      </c>
      <c r="L98" s="65">
        <f t="shared" si="8"/>
        <v>100000000</v>
      </c>
    </row>
    <row r="99" spans="1:12" x14ac:dyDescent="0.25">
      <c r="A99" s="47"/>
      <c r="B99" s="51">
        <f t="shared" si="6"/>
        <v>26</v>
      </c>
      <c r="C99" s="65">
        <f t="shared" si="7"/>
        <v>26026800</v>
      </c>
      <c r="D99" s="65">
        <f t="shared" si="9"/>
        <v>5658000</v>
      </c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f t="shared" si="12"/>
        <v>31684800</v>
      </c>
      <c r="K99" s="65">
        <f t="shared" si="13"/>
        <v>68315200</v>
      </c>
      <c r="L99" s="65">
        <f t="shared" si="8"/>
        <v>100000000</v>
      </c>
    </row>
    <row r="100" spans="1:12" x14ac:dyDescent="0.25">
      <c r="A100" s="47"/>
      <c r="B100" s="51">
        <f t="shared" si="6"/>
        <v>27</v>
      </c>
      <c r="C100" s="65">
        <f t="shared" si="7"/>
        <v>25258600</v>
      </c>
      <c r="D100" s="65">
        <f t="shared" si="9"/>
        <v>5491000</v>
      </c>
      <c r="E100" s="65">
        <v>0</v>
      </c>
      <c r="F100" s="65">
        <v>0</v>
      </c>
      <c r="G100" s="65">
        <v>0</v>
      </c>
      <c r="H100" s="65">
        <v>0</v>
      </c>
      <c r="I100" s="65">
        <v>0</v>
      </c>
      <c r="J100" s="65">
        <f t="shared" si="12"/>
        <v>30749600</v>
      </c>
      <c r="K100" s="65">
        <f t="shared" si="13"/>
        <v>69250400</v>
      </c>
      <c r="L100" s="65">
        <f t="shared" si="8"/>
        <v>100000000</v>
      </c>
    </row>
    <row r="101" spans="1:12" x14ac:dyDescent="0.25">
      <c r="A101" s="47"/>
      <c r="B101" s="51">
        <f t="shared" si="6"/>
        <v>28</v>
      </c>
      <c r="C101" s="65">
        <f t="shared" si="7"/>
        <v>24490400</v>
      </c>
      <c r="D101" s="65">
        <f t="shared" si="9"/>
        <v>5324000</v>
      </c>
      <c r="E101" s="65">
        <v>0</v>
      </c>
      <c r="F101" s="65">
        <v>0</v>
      </c>
      <c r="G101" s="65">
        <v>0</v>
      </c>
      <c r="H101" s="65">
        <v>0</v>
      </c>
      <c r="I101" s="65">
        <v>0</v>
      </c>
      <c r="J101" s="65">
        <f t="shared" si="12"/>
        <v>29814400</v>
      </c>
      <c r="K101" s="65">
        <f t="shared" si="13"/>
        <v>70185600</v>
      </c>
      <c r="L101" s="65">
        <f t="shared" si="8"/>
        <v>100000000</v>
      </c>
    </row>
    <row r="102" spans="1:12" x14ac:dyDescent="0.25">
      <c r="A102" s="47"/>
      <c r="B102" s="51">
        <f t="shared" si="6"/>
        <v>29</v>
      </c>
      <c r="C102" s="65">
        <f t="shared" si="7"/>
        <v>23722200</v>
      </c>
      <c r="D102" s="65">
        <f t="shared" si="9"/>
        <v>5157000</v>
      </c>
      <c r="E102" s="65">
        <v>0</v>
      </c>
      <c r="F102" s="65">
        <v>0</v>
      </c>
      <c r="G102" s="65">
        <v>0</v>
      </c>
      <c r="H102" s="65">
        <v>0</v>
      </c>
      <c r="I102" s="65">
        <v>0</v>
      </c>
      <c r="J102" s="65">
        <f t="shared" si="12"/>
        <v>28879200</v>
      </c>
      <c r="K102" s="65">
        <f t="shared" si="13"/>
        <v>71120800</v>
      </c>
      <c r="L102" s="65">
        <f t="shared" si="8"/>
        <v>100000000</v>
      </c>
    </row>
    <row r="103" spans="1:12" x14ac:dyDescent="0.25">
      <c r="A103" s="80" t="s">
        <v>30</v>
      </c>
      <c r="B103" s="51">
        <f t="shared" si="6"/>
        <v>30</v>
      </c>
      <c r="C103" s="65">
        <f t="shared" si="7"/>
        <v>22954000</v>
      </c>
      <c r="D103" s="65">
        <f t="shared" si="9"/>
        <v>4990000</v>
      </c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f t="shared" si="12"/>
        <v>27944000</v>
      </c>
      <c r="K103" s="65">
        <f t="shared" si="13"/>
        <v>72056000</v>
      </c>
      <c r="L103" s="65">
        <f t="shared" si="8"/>
        <v>100000000</v>
      </c>
    </row>
    <row r="104" spans="1:12" x14ac:dyDescent="0.25">
      <c r="A104" s="47"/>
      <c r="B104" s="51">
        <f t="shared" si="6"/>
        <v>31</v>
      </c>
      <c r="C104" s="65">
        <f t="shared" si="7"/>
        <v>22185800</v>
      </c>
      <c r="D104" s="65">
        <f t="shared" si="9"/>
        <v>4823000</v>
      </c>
      <c r="E104" s="65">
        <v>0</v>
      </c>
      <c r="F104" s="65">
        <v>0</v>
      </c>
      <c r="G104" s="65">
        <v>0</v>
      </c>
      <c r="H104" s="65">
        <v>0</v>
      </c>
      <c r="I104" s="65">
        <v>0</v>
      </c>
      <c r="J104" s="65">
        <f t="shared" si="12"/>
        <v>27008800</v>
      </c>
      <c r="K104" s="65">
        <f t="shared" si="13"/>
        <v>72991200</v>
      </c>
      <c r="L104" s="65">
        <f t="shared" si="8"/>
        <v>100000000</v>
      </c>
    </row>
    <row r="105" spans="1:12" x14ac:dyDescent="0.25">
      <c r="A105" s="47"/>
      <c r="B105" s="51">
        <f t="shared" si="6"/>
        <v>32</v>
      </c>
      <c r="C105" s="65">
        <f t="shared" si="7"/>
        <v>21417600</v>
      </c>
      <c r="D105" s="65">
        <f t="shared" si="9"/>
        <v>4656000</v>
      </c>
      <c r="E105" s="65">
        <v>0</v>
      </c>
      <c r="F105" s="65">
        <v>0</v>
      </c>
      <c r="G105" s="65">
        <v>0</v>
      </c>
      <c r="H105" s="65">
        <v>0</v>
      </c>
      <c r="I105" s="65">
        <v>0</v>
      </c>
      <c r="J105" s="65">
        <f t="shared" si="12"/>
        <v>26073600</v>
      </c>
      <c r="K105" s="65">
        <f t="shared" si="13"/>
        <v>73926400</v>
      </c>
      <c r="L105" s="65">
        <f t="shared" si="8"/>
        <v>100000000</v>
      </c>
    </row>
    <row r="106" spans="1:12" x14ac:dyDescent="0.25">
      <c r="A106" s="47"/>
      <c r="B106" s="51">
        <f t="shared" si="6"/>
        <v>33</v>
      </c>
      <c r="C106" s="65">
        <f t="shared" si="7"/>
        <v>20649400</v>
      </c>
      <c r="D106" s="65">
        <f t="shared" si="9"/>
        <v>4489000</v>
      </c>
      <c r="E106" s="65">
        <v>0</v>
      </c>
      <c r="F106" s="65">
        <v>0</v>
      </c>
      <c r="G106" s="65">
        <v>0</v>
      </c>
      <c r="H106" s="65">
        <v>0</v>
      </c>
      <c r="I106" s="65">
        <v>0</v>
      </c>
      <c r="J106" s="65">
        <f t="shared" si="12"/>
        <v>25138400</v>
      </c>
      <c r="K106" s="65">
        <f t="shared" si="13"/>
        <v>74861600</v>
      </c>
      <c r="L106" s="65">
        <f t="shared" si="8"/>
        <v>100000000</v>
      </c>
    </row>
    <row r="107" spans="1:12" x14ac:dyDescent="0.25">
      <c r="A107" s="47"/>
      <c r="B107" s="51">
        <f t="shared" si="6"/>
        <v>34</v>
      </c>
      <c r="C107" s="65">
        <f t="shared" ref="C107:C132" si="14">+C106-H$14</f>
        <v>19881200</v>
      </c>
      <c r="D107" s="65">
        <f t="shared" si="9"/>
        <v>4322000</v>
      </c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f t="shared" si="12"/>
        <v>24203200</v>
      </c>
      <c r="K107" s="65">
        <f t="shared" si="13"/>
        <v>75796800</v>
      </c>
      <c r="L107" s="65">
        <f t="shared" si="8"/>
        <v>100000000</v>
      </c>
    </row>
    <row r="108" spans="1:12" x14ac:dyDescent="0.25">
      <c r="A108" s="47"/>
      <c r="B108" s="51">
        <f t="shared" si="6"/>
        <v>35</v>
      </c>
      <c r="C108" s="65">
        <f t="shared" si="14"/>
        <v>19113000</v>
      </c>
      <c r="D108" s="65">
        <f t="shared" si="9"/>
        <v>4155000</v>
      </c>
      <c r="E108" s="65">
        <v>0</v>
      </c>
      <c r="F108" s="65">
        <v>0</v>
      </c>
      <c r="G108" s="65">
        <v>0</v>
      </c>
      <c r="H108" s="65">
        <v>0</v>
      </c>
      <c r="I108" s="65">
        <v>0</v>
      </c>
      <c r="J108" s="65">
        <f t="shared" si="12"/>
        <v>23268000</v>
      </c>
      <c r="K108" s="65">
        <f t="shared" si="13"/>
        <v>76732000</v>
      </c>
      <c r="L108" s="65">
        <f t="shared" si="8"/>
        <v>100000000</v>
      </c>
    </row>
    <row r="109" spans="1:12" x14ac:dyDescent="0.25">
      <c r="A109" s="47"/>
      <c r="B109" s="51">
        <f t="shared" si="6"/>
        <v>36</v>
      </c>
      <c r="C109" s="65">
        <f t="shared" si="14"/>
        <v>18344800</v>
      </c>
      <c r="D109" s="65">
        <f t="shared" si="9"/>
        <v>3988000</v>
      </c>
      <c r="E109" s="65">
        <v>0</v>
      </c>
      <c r="F109" s="65">
        <v>0</v>
      </c>
      <c r="G109" s="65">
        <v>0</v>
      </c>
      <c r="H109" s="65">
        <v>0</v>
      </c>
      <c r="I109" s="65">
        <v>0</v>
      </c>
      <c r="J109" s="65">
        <f t="shared" si="12"/>
        <v>22332800</v>
      </c>
      <c r="K109" s="65">
        <f t="shared" si="13"/>
        <v>77667200</v>
      </c>
      <c r="L109" s="65">
        <f t="shared" si="8"/>
        <v>100000000</v>
      </c>
    </row>
    <row r="110" spans="1:12" x14ac:dyDescent="0.25">
      <c r="A110" s="45"/>
      <c r="B110" s="51">
        <f t="shared" si="6"/>
        <v>37</v>
      </c>
      <c r="C110" s="65">
        <f t="shared" si="14"/>
        <v>17576600</v>
      </c>
      <c r="D110" s="65">
        <f t="shared" si="9"/>
        <v>3821000</v>
      </c>
      <c r="E110" s="65">
        <v>0</v>
      </c>
      <c r="F110" s="65">
        <v>0</v>
      </c>
      <c r="G110" s="65">
        <v>0</v>
      </c>
      <c r="H110" s="65">
        <v>0</v>
      </c>
      <c r="I110" s="65">
        <v>0</v>
      </c>
      <c r="J110" s="65">
        <f t="shared" si="12"/>
        <v>21397600</v>
      </c>
      <c r="K110" s="65">
        <f t="shared" si="13"/>
        <v>78602400</v>
      </c>
      <c r="L110" s="65">
        <f t="shared" si="8"/>
        <v>100000000</v>
      </c>
    </row>
    <row r="111" spans="1:12" x14ac:dyDescent="0.25">
      <c r="A111" s="45"/>
      <c r="B111" s="51">
        <f t="shared" si="6"/>
        <v>38</v>
      </c>
      <c r="C111" s="65">
        <f t="shared" si="14"/>
        <v>16808400</v>
      </c>
      <c r="D111" s="65">
        <f t="shared" si="9"/>
        <v>3654000</v>
      </c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f t="shared" si="12"/>
        <v>20462400</v>
      </c>
      <c r="K111" s="65">
        <f t="shared" si="13"/>
        <v>79537600</v>
      </c>
      <c r="L111" s="65">
        <f t="shared" si="8"/>
        <v>100000000</v>
      </c>
    </row>
    <row r="112" spans="1:12" x14ac:dyDescent="0.25">
      <c r="A112" s="45"/>
      <c r="B112" s="51">
        <f t="shared" si="6"/>
        <v>39</v>
      </c>
      <c r="C112" s="65">
        <f t="shared" si="14"/>
        <v>16040200</v>
      </c>
      <c r="D112" s="65">
        <f t="shared" si="9"/>
        <v>3487000</v>
      </c>
      <c r="E112" s="65">
        <v>0</v>
      </c>
      <c r="F112" s="65">
        <v>0</v>
      </c>
      <c r="G112" s="65">
        <v>0</v>
      </c>
      <c r="H112" s="65">
        <v>0</v>
      </c>
      <c r="I112" s="65">
        <v>0</v>
      </c>
      <c r="J112" s="65">
        <f t="shared" si="12"/>
        <v>19527200</v>
      </c>
      <c r="K112" s="65">
        <f t="shared" si="13"/>
        <v>80472800</v>
      </c>
      <c r="L112" s="65">
        <f t="shared" si="8"/>
        <v>100000000</v>
      </c>
    </row>
    <row r="113" spans="1:12" x14ac:dyDescent="0.25">
      <c r="A113" s="45"/>
      <c r="B113" s="51">
        <f t="shared" si="6"/>
        <v>40</v>
      </c>
      <c r="C113" s="65">
        <f t="shared" si="14"/>
        <v>15272000</v>
      </c>
      <c r="D113" s="65">
        <f t="shared" si="9"/>
        <v>3320000</v>
      </c>
      <c r="E113" s="65">
        <v>0</v>
      </c>
      <c r="F113" s="65">
        <v>0</v>
      </c>
      <c r="G113" s="65">
        <v>0</v>
      </c>
      <c r="H113" s="65">
        <v>0</v>
      </c>
      <c r="I113" s="65">
        <v>0</v>
      </c>
      <c r="J113" s="65">
        <f t="shared" si="12"/>
        <v>18592000</v>
      </c>
      <c r="K113" s="65">
        <f t="shared" si="13"/>
        <v>81408000</v>
      </c>
      <c r="L113" s="65">
        <f t="shared" si="8"/>
        <v>100000000</v>
      </c>
    </row>
    <row r="114" spans="1:12" x14ac:dyDescent="0.25">
      <c r="A114" s="45"/>
      <c r="B114" s="51">
        <f t="shared" si="6"/>
        <v>41</v>
      </c>
      <c r="C114" s="65">
        <f t="shared" si="14"/>
        <v>14503800</v>
      </c>
      <c r="D114" s="65">
        <f t="shared" si="9"/>
        <v>3153000</v>
      </c>
      <c r="E114" s="65">
        <v>0</v>
      </c>
      <c r="F114" s="65">
        <v>0</v>
      </c>
      <c r="G114" s="65">
        <v>0</v>
      </c>
      <c r="H114" s="65">
        <v>0</v>
      </c>
      <c r="I114" s="65">
        <v>0</v>
      </c>
      <c r="J114" s="65">
        <f t="shared" si="12"/>
        <v>17656800</v>
      </c>
      <c r="K114" s="65">
        <f t="shared" si="13"/>
        <v>82343200</v>
      </c>
      <c r="L114" s="65">
        <f t="shared" si="8"/>
        <v>100000000</v>
      </c>
    </row>
    <row r="115" spans="1:12" x14ac:dyDescent="0.25">
      <c r="A115" s="81" t="s">
        <v>31</v>
      </c>
      <c r="B115" s="51">
        <f t="shared" si="6"/>
        <v>42</v>
      </c>
      <c r="C115" s="65">
        <f t="shared" si="14"/>
        <v>13735600</v>
      </c>
      <c r="D115" s="65">
        <f t="shared" si="9"/>
        <v>2986000</v>
      </c>
      <c r="E115" s="65">
        <v>0</v>
      </c>
      <c r="F115" s="65">
        <v>0</v>
      </c>
      <c r="G115" s="65">
        <v>0</v>
      </c>
      <c r="H115" s="65">
        <v>0</v>
      </c>
      <c r="I115" s="65">
        <v>0</v>
      </c>
      <c r="J115" s="65">
        <f t="shared" si="12"/>
        <v>16721600</v>
      </c>
      <c r="K115" s="65">
        <f t="shared" si="13"/>
        <v>83278400</v>
      </c>
      <c r="L115" s="65">
        <f t="shared" si="8"/>
        <v>100000000</v>
      </c>
    </row>
    <row r="116" spans="1:12" x14ac:dyDescent="0.25">
      <c r="A116" s="45"/>
      <c r="B116" s="51">
        <f t="shared" si="6"/>
        <v>43</v>
      </c>
      <c r="C116" s="65">
        <f t="shared" si="14"/>
        <v>12967400</v>
      </c>
      <c r="D116" s="65">
        <f t="shared" si="9"/>
        <v>2819000</v>
      </c>
      <c r="E116" s="65">
        <v>0</v>
      </c>
      <c r="F116" s="65">
        <v>0</v>
      </c>
      <c r="G116" s="65">
        <v>0</v>
      </c>
      <c r="H116" s="65">
        <v>0</v>
      </c>
      <c r="I116" s="65">
        <v>0</v>
      </c>
      <c r="J116" s="65">
        <f t="shared" si="12"/>
        <v>15786400</v>
      </c>
      <c r="K116" s="65">
        <f t="shared" si="13"/>
        <v>84213600</v>
      </c>
      <c r="L116" s="65">
        <f t="shared" si="8"/>
        <v>100000000</v>
      </c>
    </row>
    <row r="117" spans="1:12" x14ac:dyDescent="0.25">
      <c r="A117" s="45"/>
      <c r="B117" s="51">
        <f t="shared" si="6"/>
        <v>44</v>
      </c>
      <c r="C117" s="65">
        <f t="shared" si="14"/>
        <v>12199200</v>
      </c>
      <c r="D117" s="65">
        <f t="shared" si="9"/>
        <v>2652000</v>
      </c>
      <c r="E117" s="65">
        <v>0</v>
      </c>
      <c r="F117" s="65">
        <v>0</v>
      </c>
      <c r="G117" s="65">
        <v>0</v>
      </c>
      <c r="H117" s="65">
        <v>0</v>
      </c>
      <c r="I117" s="65">
        <v>0</v>
      </c>
      <c r="J117" s="65">
        <f t="shared" si="12"/>
        <v>14851200</v>
      </c>
      <c r="K117" s="65">
        <f t="shared" si="13"/>
        <v>85148800</v>
      </c>
      <c r="L117" s="65">
        <f t="shared" si="8"/>
        <v>100000000</v>
      </c>
    </row>
    <row r="118" spans="1:12" x14ac:dyDescent="0.25">
      <c r="A118" s="45"/>
      <c r="B118" s="51">
        <f t="shared" si="6"/>
        <v>45</v>
      </c>
      <c r="C118" s="65">
        <f t="shared" si="14"/>
        <v>11431000</v>
      </c>
      <c r="D118" s="65">
        <f t="shared" si="9"/>
        <v>2485000</v>
      </c>
      <c r="E118" s="65">
        <v>0</v>
      </c>
      <c r="F118" s="65">
        <v>0</v>
      </c>
      <c r="G118" s="65">
        <v>0</v>
      </c>
      <c r="H118" s="65">
        <v>0</v>
      </c>
      <c r="I118" s="65">
        <v>0</v>
      </c>
      <c r="J118" s="65">
        <f t="shared" si="12"/>
        <v>13916000</v>
      </c>
      <c r="K118" s="65">
        <f t="shared" si="13"/>
        <v>86084000</v>
      </c>
      <c r="L118" s="65">
        <f t="shared" si="8"/>
        <v>100000000</v>
      </c>
    </row>
    <row r="119" spans="1:12" x14ac:dyDescent="0.25">
      <c r="A119" s="45"/>
      <c r="B119" s="51">
        <f t="shared" si="6"/>
        <v>46</v>
      </c>
      <c r="C119" s="65">
        <f t="shared" si="14"/>
        <v>10662800</v>
      </c>
      <c r="D119" s="65">
        <f t="shared" si="9"/>
        <v>2318000</v>
      </c>
      <c r="E119" s="65">
        <v>0</v>
      </c>
      <c r="F119" s="65">
        <v>0</v>
      </c>
      <c r="G119" s="65">
        <v>0</v>
      </c>
      <c r="H119" s="65">
        <v>0</v>
      </c>
      <c r="I119" s="65">
        <v>0</v>
      </c>
      <c r="J119" s="65">
        <f t="shared" si="12"/>
        <v>12980800</v>
      </c>
      <c r="K119" s="65">
        <f t="shared" si="13"/>
        <v>87019200</v>
      </c>
      <c r="L119" s="65">
        <f t="shared" si="8"/>
        <v>100000000</v>
      </c>
    </row>
    <row r="120" spans="1:12" x14ac:dyDescent="0.25">
      <c r="A120" s="45"/>
      <c r="B120" s="51">
        <f t="shared" si="6"/>
        <v>47</v>
      </c>
      <c r="C120" s="65">
        <f t="shared" si="14"/>
        <v>9894600</v>
      </c>
      <c r="D120" s="65">
        <f t="shared" si="9"/>
        <v>2151000</v>
      </c>
      <c r="E120" s="65">
        <v>0</v>
      </c>
      <c r="F120" s="65">
        <v>0</v>
      </c>
      <c r="G120" s="65">
        <v>0</v>
      </c>
      <c r="H120" s="65">
        <v>0</v>
      </c>
      <c r="I120" s="65">
        <v>0</v>
      </c>
      <c r="J120" s="65">
        <f t="shared" si="12"/>
        <v>12045600</v>
      </c>
      <c r="K120" s="65">
        <f t="shared" si="13"/>
        <v>87954400</v>
      </c>
      <c r="L120" s="65">
        <f t="shared" si="8"/>
        <v>100000000</v>
      </c>
    </row>
    <row r="121" spans="1:12" x14ac:dyDescent="0.25">
      <c r="A121" s="45"/>
      <c r="B121" s="51">
        <f t="shared" si="6"/>
        <v>48</v>
      </c>
      <c r="C121" s="65">
        <f t="shared" si="14"/>
        <v>9126400</v>
      </c>
      <c r="D121" s="65">
        <f t="shared" si="9"/>
        <v>1984000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f t="shared" si="12"/>
        <v>11110400</v>
      </c>
      <c r="K121" s="65">
        <f t="shared" si="13"/>
        <v>88889600</v>
      </c>
      <c r="L121" s="65">
        <f t="shared" si="8"/>
        <v>100000000</v>
      </c>
    </row>
    <row r="122" spans="1:12" x14ac:dyDescent="0.25">
      <c r="A122" s="46"/>
      <c r="B122" s="51">
        <f t="shared" si="6"/>
        <v>49</v>
      </c>
      <c r="C122" s="65">
        <f t="shared" si="14"/>
        <v>8358200</v>
      </c>
      <c r="D122" s="65">
        <f t="shared" si="9"/>
        <v>1817000</v>
      </c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f t="shared" si="12"/>
        <v>10175200</v>
      </c>
      <c r="K122" s="65">
        <f t="shared" si="13"/>
        <v>89824800</v>
      </c>
      <c r="L122" s="65">
        <f t="shared" si="8"/>
        <v>100000000</v>
      </c>
    </row>
    <row r="123" spans="1:12" x14ac:dyDescent="0.25">
      <c r="A123" s="46"/>
      <c r="B123" s="51">
        <f t="shared" si="6"/>
        <v>50</v>
      </c>
      <c r="C123" s="65">
        <f t="shared" si="14"/>
        <v>7590000</v>
      </c>
      <c r="D123" s="65">
        <f t="shared" si="9"/>
        <v>1650000</v>
      </c>
      <c r="E123" s="65">
        <v>0</v>
      </c>
      <c r="F123" s="65">
        <v>0</v>
      </c>
      <c r="G123" s="65">
        <v>0</v>
      </c>
      <c r="H123" s="65">
        <v>0</v>
      </c>
      <c r="I123" s="65">
        <v>0</v>
      </c>
      <c r="J123" s="65">
        <f t="shared" si="12"/>
        <v>9240000</v>
      </c>
      <c r="K123" s="65">
        <f t="shared" si="13"/>
        <v>90760000</v>
      </c>
      <c r="L123" s="65">
        <f t="shared" si="8"/>
        <v>100000000</v>
      </c>
    </row>
    <row r="124" spans="1:12" x14ac:dyDescent="0.25">
      <c r="A124" s="46"/>
      <c r="B124" s="51">
        <f t="shared" si="6"/>
        <v>51</v>
      </c>
      <c r="C124" s="65">
        <f t="shared" si="14"/>
        <v>6821800</v>
      </c>
      <c r="D124" s="65">
        <f t="shared" si="9"/>
        <v>1483000</v>
      </c>
      <c r="E124" s="65">
        <v>0</v>
      </c>
      <c r="F124" s="65">
        <v>0</v>
      </c>
      <c r="G124" s="65">
        <v>0</v>
      </c>
      <c r="H124" s="65">
        <v>0</v>
      </c>
      <c r="I124" s="65">
        <v>0</v>
      </c>
      <c r="J124" s="65">
        <f t="shared" si="12"/>
        <v>8304800</v>
      </c>
      <c r="K124" s="65">
        <f t="shared" si="13"/>
        <v>91695200</v>
      </c>
      <c r="L124" s="65">
        <f t="shared" si="8"/>
        <v>100000000</v>
      </c>
    </row>
    <row r="125" spans="1:12" x14ac:dyDescent="0.25">
      <c r="A125" s="46"/>
      <c r="B125" s="51">
        <f t="shared" si="6"/>
        <v>52</v>
      </c>
      <c r="C125" s="65">
        <f t="shared" si="14"/>
        <v>6053600</v>
      </c>
      <c r="D125" s="65">
        <f t="shared" si="9"/>
        <v>1316000</v>
      </c>
      <c r="E125" s="65">
        <v>0</v>
      </c>
      <c r="F125" s="65">
        <v>0</v>
      </c>
      <c r="G125" s="65">
        <v>0</v>
      </c>
      <c r="H125" s="65">
        <v>0</v>
      </c>
      <c r="I125" s="65">
        <v>0</v>
      </c>
      <c r="J125" s="65">
        <f t="shared" si="12"/>
        <v>7369600</v>
      </c>
      <c r="K125" s="65">
        <f t="shared" si="13"/>
        <v>92630400</v>
      </c>
      <c r="L125" s="65">
        <f t="shared" si="8"/>
        <v>100000000</v>
      </c>
    </row>
    <row r="126" spans="1:12" x14ac:dyDescent="0.25">
      <c r="A126" s="46"/>
      <c r="B126" s="51">
        <f t="shared" si="6"/>
        <v>53</v>
      </c>
      <c r="C126" s="65">
        <f t="shared" si="14"/>
        <v>5285400</v>
      </c>
      <c r="D126" s="65">
        <f t="shared" si="9"/>
        <v>1149000</v>
      </c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f t="shared" si="12"/>
        <v>6434400</v>
      </c>
      <c r="K126" s="65">
        <f t="shared" si="13"/>
        <v>93565600</v>
      </c>
      <c r="L126" s="65">
        <f t="shared" si="8"/>
        <v>100000000</v>
      </c>
    </row>
    <row r="127" spans="1:12" x14ac:dyDescent="0.25">
      <c r="A127" s="82" t="s">
        <v>32</v>
      </c>
      <c r="B127" s="51">
        <f t="shared" si="6"/>
        <v>54</v>
      </c>
      <c r="C127" s="65">
        <f t="shared" si="14"/>
        <v>4517200</v>
      </c>
      <c r="D127" s="65">
        <f t="shared" si="9"/>
        <v>982000</v>
      </c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f t="shared" si="12"/>
        <v>5499200</v>
      </c>
      <c r="K127" s="65">
        <f t="shared" si="13"/>
        <v>94500800</v>
      </c>
      <c r="L127" s="65">
        <f t="shared" si="8"/>
        <v>100000000</v>
      </c>
    </row>
    <row r="128" spans="1:12" x14ac:dyDescent="0.25">
      <c r="A128" s="46"/>
      <c r="B128" s="51">
        <f t="shared" si="6"/>
        <v>55</v>
      </c>
      <c r="C128" s="65">
        <f t="shared" si="14"/>
        <v>3749000</v>
      </c>
      <c r="D128" s="65">
        <f t="shared" si="9"/>
        <v>815000</v>
      </c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f t="shared" si="12"/>
        <v>4564000</v>
      </c>
      <c r="K128" s="65">
        <f t="shared" si="13"/>
        <v>95436000</v>
      </c>
      <c r="L128" s="65">
        <f t="shared" si="8"/>
        <v>100000000</v>
      </c>
    </row>
    <row r="129" spans="1:12" x14ac:dyDescent="0.25">
      <c r="A129" s="46"/>
      <c r="B129" s="51">
        <f t="shared" si="6"/>
        <v>56</v>
      </c>
      <c r="C129" s="65">
        <f t="shared" si="14"/>
        <v>2980800</v>
      </c>
      <c r="D129" s="65">
        <f t="shared" si="9"/>
        <v>648000</v>
      </c>
      <c r="E129" s="65">
        <v>0</v>
      </c>
      <c r="F129" s="65">
        <v>0</v>
      </c>
      <c r="G129" s="65">
        <v>0</v>
      </c>
      <c r="H129" s="65">
        <v>0</v>
      </c>
      <c r="I129" s="65">
        <v>0</v>
      </c>
      <c r="J129" s="65">
        <f t="shared" si="12"/>
        <v>3628800</v>
      </c>
      <c r="K129" s="65">
        <f t="shared" si="13"/>
        <v>96371200</v>
      </c>
      <c r="L129" s="65">
        <f t="shared" si="8"/>
        <v>100000000</v>
      </c>
    </row>
    <row r="130" spans="1:12" x14ac:dyDescent="0.25">
      <c r="A130" s="46"/>
      <c r="B130" s="51">
        <f t="shared" si="6"/>
        <v>57</v>
      </c>
      <c r="C130" s="65">
        <f t="shared" si="14"/>
        <v>2212600</v>
      </c>
      <c r="D130" s="65">
        <f t="shared" si="9"/>
        <v>481000</v>
      </c>
      <c r="E130" s="65">
        <v>0</v>
      </c>
      <c r="F130" s="65">
        <v>0</v>
      </c>
      <c r="G130" s="65">
        <v>0</v>
      </c>
      <c r="H130" s="65">
        <v>0</v>
      </c>
      <c r="I130" s="65">
        <v>0</v>
      </c>
      <c r="J130" s="65">
        <f t="shared" si="12"/>
        <v>2693600</v>
      </c>
      <c r="K130" s="65">
        <f t="shared" si="13"/>
        <v>97306400</v>
      </c>
      <c r="L130" s="65">
        <f t="shared" si="8"/>
        <v>100000000</v>
      </c>
    </row>
    <row r="131" spans="1:12" x14ac:dyDescent="0.25">
      <c r="A131" s="46"/>
      <c r="B131" s="51">
        <f t="shared" si="6"/>
        <v>58</v>
      </c>
      <c r="C131" s="65">
        <f t="shared" si="14"/>
        <v>1444400</v>
      </c>
      <c r="D131" s="65">
        <f t="shared" si="9"/>
        <v>314000</v>
      </c>
      <c r="E131" s="65">
        <v>0</v>
      </c>
      <c r="F131" s="65">
        <v>0</v>
      </c>
      <c r="G131" s="65">
        <v>0</v>
      </c>
      <c r="H131" s="65">
        <v>0</v>
      </c>
      <c r="I131" s="65">
        <v>0</v>
      </c>
      <c r="J131" s="65">
        <f t="shared" si="12"/>
        <v>1758400</v>
      </c>
      <c r="K131" s="65">
        <f t="shared" si="13"/>
        <v>98241600</v>
      </c>
      <c r="L131" s="65">
        <f t="shared" si="8"/>
        <v>100000000</v>
      </c>
    </row>
    <row r="132" spans="1:12" x14ac:dyDescent="0.25">
      <c r="A132" s="46"/>
      <c r="B132" s="51">
        <f t="shared" si="6"/>
        <v>59</v>
      </c>
      <c r="C132" s="65">
        <f t="shared" si="14"/>
        <v>676200</v>
      </c>
      <c r="D132" s="65">
        <f t="shared" si="9"/>
        <v>147000</v>
      </c>
      <c r="E132" s="65">
        <v>0</v>
      </c>
      <c r="F132" s="65">
        <v>0</v>
      </c>
      <c r="G132" s="65">
        <v>0</v>
      </c>
      <c r="H132" s="65">
        <v>0</v>
      </c>
      <c r="I132" s="65">
        <v>0</v>
      </c>
      <c r="J132" s="65">
        <f t="shared" si="12"/>
        <v>823200</v>
      </c>
      <c r="K132" s="65">
        <f t="shared" si="13"/>
        <v>99176800</v>
      </c>
      <c r="L132" s="65">
        <f t="shared" si="8"/>
        <v>100000000</v>
      </c>
    </row>
    <row r="133" spans="1:12" x14ac:dyDescent="0.25">
      <c r="A133" s="46"/>
      <c r="B133" s="51">
        <f t="shared" si="6"/>
        <v>60</v>
      </c>
      <c r="C133" s="65">
        <v>0</v>
      </c>
      <c r="D133" s="65">
        <v>0</v>
      </c>
      <c r="E133" s="65">
        <v>0</v>
      </c>
      <c r="F133" s="65">
        <v>0</v>
      </c>
      <c r="G133" s="65">
        <v>0</v>
      </c>
      <c r="H133" s="65">
        <v>0</v>
      </c>
      <c r="I133" s="65">
        <v>0</v>
      </c>
      <c r="J133" s="66">
        <f t="shared" si="12"/>
        <v>0</v>
      </c>
      <c r="K133" s="65">
        <f t="shared" si="13"/>
        <v>100000000</v>
      </c>
      <c r="L133" s="66">
        <f t="shared" si="8"/>
        <v>100000000</v>
      </c>
    </row>
    <row r="134" spans="1:12" ht="17.25" x14ac:dyDescent="0.4">
      <c r="B134" s="52" t="s">
        <v>13</v>
      </c>
      <c r="C134" s="67" cm="1">
        <f t="array" ref="C134">MAX(C74:C133+H14)</f>
        <v>46000000</v>
      </c>
      <c r="D134" s="68" cm="1">
        <f t="array" ref="D134">MAX(D74:D133+H15)</f>
        <v>10000000</v>
      </c>
      <c r="E134" s="68">
        <f t="shared" ref="E134:K134" si="15">MAX(E74:E133)</f>
        <v>10000000</v>
      </c>
      <c r="F134" s="68" cm="1">
        <f t="array" ref="F134">MAX(F74:F133+H17)</f>
        <v>5000000</v>
      </c>
      <c r="G134" s="68">
        <f t="shared" si="15"/>
        <v>2000000</v>
      </c>
      <c r="H134" s="68">
        <f t="shared" si="15"/>
        <v>15000000</v>
      </c>
      <c r="I134" s="68" cm="1">
        <f t="array" ref="I134">MAX(I74:I133+H20)</f>
        <v>12000000</v>
      </c>
      <c r="J134" s="65">
        <v>0</v>
      </c>
      <c r="K134" s="69">
        <f t="shared" si="15"/>
        <v>100000000</v>
      </c>
      <c r="L134" s="65">
        <f t="shared" si="8"/>
        <v>100000000</v>
      </c>
    </row>
    <row r="135" spans="1:12" x14ac:dyDescent="0.25">
      <c r="B135" s="53" t="s">
        <v>14</v>
      </c>
      <c r="C135" s="54" t="b">
        <f>C134=F14</f>
        <v>1</v>
      </c>
      <c r="D135" s="54" t="b">
        <f>D134=F15</f>
        <v>1</v>
      </c>
      <c r="E135" s="54" t="b">
        <f>E134=F16</f>
        <v>1</v>
      </c>
      <c r="F135" s="54" t="b">
        <f>F134=F17</f>
        <v>1</v>
      </c>
      <c r="G135" s="54" t="b">
        <f>G134=F18</f>
        <v>1</v>
      </c>
      <c r="H135" s="54" t="b">
        <f>H134=F19</f>
        <v>1</v>
      </c>
      <c r="I135" s="54" t="b">
        <f>I134=F20</f>
        <v>1</v>
      </c>
      <c r="J135" s="54"/>
      <c r="K135" s="54" t="b">
        <f>K134=D10</f>
        <v>1</v>
      </c>
      <c r="L135" s="54" t="b">
        <f>L134=D10</f>
        <v>1</v>
      </c>
    </row>
  </sheetData>
  <phoneticPr fontId="15" type="noConversion"/>
  <pageMargins left="0.7" right="0.7" top="0.75" bottom="0.75" header="0.3" footer="0.3"/>
  <pageSetup paperSize="9" orientation="portrait" r:id="rId1"/>
  <ignoredErrors>
    <ignoredError sqref="E134 K134 G134:H134" evalError="1"/>
    <ignoredError sqref="F1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2022-10-29T22:07:28Z</cp:lastPrinted>
  <dcterms:created xsi:type="dcterms:W3CDTF">2022-10-29T17:58:47Z</dcterms:created>
  <dcterms:modified xsi:type="dcterms:W3CDTF">2022-11-01T00:41:15Z</dcterms:modified>
</cp:coreProperties>
</file>