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ER97377\Desktop\"/>
    </mc:Choice>
  </mc:AlternateContent>
  <xr:revisionPtr revIDLastSave="0" documentId="8_{685AEB3D-D37F-4602-84CE-8F1B5F983E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C14" i="1" l="1"/>
  <c r="D14" i="1"/>
  <c r="E14" i="1"/>
  <c r="F14" i="1"/>
  <c r="G14" i="1"/>
  <c r="I14" i="1"/>
  <c r="B13" i="1" l="1"/>
  <c r="C13" i="1"/>
  <c r="D13" i="1"/>
  <c r="E13" i="1"/>
  <c r="F13" i="1"/>
  <c r="G13" i="1"/>
  <c r="H13" i="1"/>
  <c r="I13" i="1"/>
  <c r="B12" i="1" l="1"/>
  <c r="C12" i="1"/>
  <c r="D12" i="1"/>
  <c r="E12" i="1"/>
  <c r="F12" i="1"/>
  <c r="G12" i="1"/>
  <c r="H12" i="1"/>
  <c r="I12" i="1"/>
  <c r="B11" i="1" l="1"/>
  <c r="C11" i="1"/>
  <c r="D11" i="1"/>
  <c r="E11" i="1"/>
  <c r="F11" i="1"/>
  <c r="G11" i="1"/>
  <c r="H11" i="1"/>
  <c r="I11" i="1"/>
  <c r="B10" i="1" l="1"/>
  <c r="C10" i="1"/>
  <c r="D10" i="1"/>
  <c r="E10" i="1"/>
  <c r="F10" i="1"/>
  <c r="G10" i="1"/>
  <c r="H10" i="1"/>
  <c r="I10" i="1"/>
  <c r="B9" i="1" l="1"/>
  <c r="C9" i="1"/>
  <c r="D9" i="1"/>
  <c r="E9" i="1"/>
  <c r="F9" i="1"/>
  <c r="G9" i="1"/>
  <c r="H9" i="1"/>
  <c r="I9" i="1"/>
  <c r="B8" i="1" l="1"/>
  <c r="C8" i="1"/>
  <c r="D8" i="1"/>
  <c r="E8" i="1"/>
  <c r="F8" i="1"/>
  <c r="G8" i="1"/>
  <c r="H8" i="1"/>
  <c r="I8" i="1"/>
  <c r="B7" i="1" l="1"/>
  <c r="C7" i="1"/>
  <c r="D7" i="1"/>
  <c r="E7" i="1"/>
  <c r="F7" i="1"/>
  <c r="G7" i="1"/>
  <c r="H7" i="1"/>
  <c r="I7" i="1"/>
  <c r="B6" i="1" l="1"/>
  <c r="C6" i="1"/>
  <c r="D6" i="1"/>
  <c r="E6" i="1"/>
  <c r="F6" i="1"/>
  <c r="G6" i="1"/>
  <c r="I6" i="1"/>
  <c r="B5" i="1" l="1"/>
  <c r="C5" i="1"/>
  <c r="D5" i="1"/>
  <c r="E5" i="1"/>
  <c r="F5" i="1"/>
  <c r="G5" i="1"/>
  <c r="H5" i="1"/>
  <c r="I5" i="1"/>
  <c r="B4" i="1" l="1"/>
  <c r="B17" i="1" s="1"/>
  <c r="C4" i="1"/>
  <c r="C17" i="1" s="1"/>
  <c r="D4" i="1"/>
  <c r="D17" i="1" s="1"/>
  <c r="E4" i="1"/>
  <c r="F4" i="1"/>
  <c r="F17" i="1" s="1"/>
  <c r="G4" i="1"/>
  <c r="G17" i="1" s="1"/>
  <c r="H4" i="1"/>
  <c r="H17" i="1" s="1"/>
  <c r="I4" i="1"/>
  <c r="I17" i="1" s="1"/>
  <c r="K17" i="1" l="1"/>
</calcChain>
</file>

<file path=xl/sharedStrings.xml><?xml version="1.0" encoding="utf-8"?>
<sst xmlns="http://schemas.openxmlformats.org/spreadsheetml/2006/main" count="22" uniqueCount="22">
  <si>
    <t>April</t>
  </si>
  <si>
    <t>Corwen</t>
  </si>
  <si>
    <t>Denbigh</t>
  </si>
  <si>
    <t>Llangollen</t>
  </si>
  <si>
    <t>Prestatyn</t>
  </si>
  <si>
    <t>Rhuddlan</t>
  </si>
  <si>
    <t>Rhyl</t>
  </si>
  <si>
    <t>Ruthin</t>
  </si>
  <si>
    <t>St Asaph</t>
  </si>
  <si>
    <t>Total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</si>
  <si>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</si>
  <si>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</si>
  <si>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</si>
  <si>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</si>
  <si>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</si>
  <si>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</si>
  <si>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</si>
  <si>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</si>
  <si>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</si>
  <si>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</si>
  <si>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</si>
  <si>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 xml:space="preserve">Figures in red are estimates due to issues with people counters.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</si>
</sst>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ctivity%20stats\2024%202025\Apri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ctivity%20stats\2024%202025\January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ctivity%20stats\2024%202025\Februa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ctivity%20stats\2024%202025\Marc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ctivity%20stats\2024%202025\M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ctivity%20stats\2024%202025\Jun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ctivity%20stats\2024%202025\Jul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ctivity%20stats\2024%202025\Augus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ctivity%20stats\2024%202025\Septembe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ctivity%20stats\2024%202025\Octob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ctivity%20stats\2024%202025\Novemb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ctivity%20stats\2024%202025\Dece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s"/>
      <sheetName val="Corwen"/>
      <sheetName val="Denbigh"/>
      <sheetName val="Llangollen"/>
      <sheetName val="Prestatyn"/>
      <sheetName val="Rhuddlan"/>
      <sheetName val="Rhyl"/>
      <sheetName val="Ruthin"/>
      <sheetName val="St Asaph"/>
      <sheetName val="C360"/>
      <sheetName val="Netloan"/>
      <sheetName val="Issues"/>
    </sheetNames>
    <sheetDataSet>
      <sheetData sheetId="0">
        <row r="36">
          <cell r="B36">
            <v>1028</v>
          </cell>
          <cell r="C36">
            <v>2695</v>
          </cell>
          <cell r="D36">
            <v>1927</v>
          </cell>
          <cell r="E36">
            <v>0</v>
          </cell>
          <cell r="F36">
            <v>1687</v>
          </cell>
          <cell r="G36">
            <v>6405</v>
          </cell>
          <cell r="H36">
            <v>3494</v>
          </cell>
          <cell r="I36">
            <v>1306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s"/>
      <sheetName val="Corwen"/>
      <sheetName val="Denbigh"/>
      <sheetName val="Ruthin"/>
      <sheetName val="Llangollen"/>
      <sheetName val="Prestatyn"/>
      <sheetName val="Rhuddlan"/>
      <sheetName val="Rhyl"/>
      <sheetName val="St Asaph"/>
      <sheetName val="C360"/>
      <sheetName val="Netloan"/>
    </sheetNames>
    <sheetDataSet>
      <sheetData sheetId="0">
        <row r="36">
          <cell r="B36">
            <v>821</v>
          </cell>
          <cell r="C36">
            <v>2274</v>
          </cell>
          <cell r="D36">
            <v>1342</v>
          </cell>
          <cell r="E36">
            <v>0</v>
          </cell>
          <cell r="F36">
            <v>1080</v>
          </cell>
          <cell r="G36">
            <v>5228</v>
          </cell>
          <cell r="H36">
            <v>2627</v>
          </cell>
          <cell r="I36">
            <v>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s"/>
      <sheetName val="Corwen"/>
      <sheetName val="Denbigh"/>
      <sheetName val="Llangollen"/>
      <sheetName val="Prestatyn"/>
      <sheetName val="Rhuddlan"/>
      <sheetName val="Rhyl"/>
      <sheetName val="Ruthin"/>
      <sheetName val="St Asaph"/>
      <sheetName val="Netloan"/>
    </sheetNames>
    <sheetDataSet>
      <sheetData sheetId="0">
        <row r="36">
          <cell r="C36">
            <v>2297</v>
          </cell>
          <cell r="D36">
            <v>0</v>
          </cell>
          <cell r="E36">
            <v>0</v>
          </cell>
          <cell r="F36">
            <v>1256</v>
          </cell>
          <cell r="G36">
            <v>5380</v>
          </cell>
          <cell r="I36">
            <v>1034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s"/>
      <sheetName val="Corwen"/>
      <sheetName val="Denbigh"/>
      <sheetName val="Llangollen"/>
      <sheetName val="Prestatyn"/>
      <sheetName val="Rhuddlan"/>
      <sheetName val="Rhyl"/>
      <sheetName val="Ruthin"/>
      <sheetName val="St Asaph"/>
      <sheetName val="C360"/>
      <sheetName val="Netloan"/>
    </sheetNames>
    <sheetDataSet>
      <sheetData sheetId="0">
        <row r="36">
          <cell r="C36">
            <v>2675</v>
          </cell>
          <cell r="D36">
            <v>1320</v>
          </cell>
          <cell r="E36">
            <v>0</v>
          </cell>
          <cell r="F36">
            <v>1346</v>
          </cell>
          <cell r="G36">
            <v>5193</v>
          </cell>
          <cell r="H36">
            <v>3071</v>
          </cell>
          <cell r="I36">
            <v>1162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s"/>
      <sheetName val="Corwen"/>
      <sheetName val="Denbigh"/>
      <sheetName val="Llangollen"/>
      <sheetName val="Prestatyn"/>
      <sheetName val="Rhuddlan"/>
      <sheetName val="Rhyl"/>
      <sheetName val="Ruthin"/>
      <sheetName val="St Asaph"/>
      <sheetName val="Netloan"/>
      <sheetName val="C360"/>
    </sheetNames>
    <sheetDataSet>
      <sheetData sheetId="0">
        <row r="36">
          <cell r="B36">
            <v>943</v>
          </cell>
          <cell r="C36">
            <v>3053</v>
          </cell>
          <cell r="D36">
            <v>1401</v>
          </cell>
          <cell r="E36">
            <v>0</v>
          </cell>
          <cell r="F36">
            <v>1673</v>
          </cell>
          <cell r="G36">
            <v>6316</v>
          </cell>
          <cell r="H36">
            <v>3171</v>
          </cell>
          <cell r="I36">
            <v>1544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s"/>
      <sheetName val="Corwen"/>
      <sheetName val="Denbigh"/>
      <sheetName val="Llangollen"/>
      <sheetName val="Prestatyn"/>
      <sheetName val="Rhuddlan"/>
      <sheetName val="Rhyl"/>
      <sheetName val="Ruthin"/>
      <sheetName val="St Asaph"/>
      <sheetName val="C360"/>
      <sheetName val="LMS"/>
    </sheetNames>
    <sheetDataSet>
      <sheetData sheetId="0">
        <row r="36">
          <cell r="B36">
            <v>824</v>
          </cell>
          <cell r="C36">
            <v>2807</v>
          </cell>
          <cell r="D36">
            <v>1453</v>
          </cell>
          <cell r="E36">
            <v>0</v>
          </cell>
          <cell r="F36">
            <v>1352</v>
          </cell>
          <cell r="G36">
            <v>5335</v>
          </cell>
          <cell r="I36">
            <v>934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s"/>
      <sheetName val="Corwen"/>
      <sheetName val="Denbigh"/>
      <sheetName val="Llangollen"/>
      <sheetName val="Prestatyn"/>
      <sheetName val="Rhuddlan"/>
      <sheetName val="Rhyl"/>
      <sheetName val="Ruthin"/>
      <sheetName val="St Asaph"/>
      <sheetName val="LMS"/>
      <sheetName val="Netloan"/>
      <sheetName val="C360"/>
    </sheetNames>
    <sheetDataSet>
      <sheetData sheetId="0">
        <row r="36">
          <cell r="B36">
            <v>1006</v>
          </cell>
          <cell r="C36">
            <v>3272</v>
          </cell>
          <cell r="D36">
            <v>1432</v>
          </cell>
          <cell r="E36">
            <v>0</v>
          </cell>
          <cell r="F36">
            <v>940</v>
          </cell>
          <cell r="G36">
            <v>5585</v>
          </cell>
          <cell r="H36">
            <v>3728</v>
          </cell>
          <cell r="I36">
            <v>1194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s"/>
      <sheetName val="Corwen"/>
      <sheetName val="Denbigh"/>
      <sheetName val="Llangollen"/>
      <sheetName val="Prestatyn"/>
      <sheetName val="Rhuddlan"/>
      <sheetName val="Rhyl"/>
      <sheetName val="Ruthin"/>
      <sheetName val="St Asaph"/>
      <sheetName val="LMS"/>
      <sheetName val="Netloan"/>
      <sheetName val="C360"/>
    </sheetNames>
    <sheetDataSet>
      <sheetData sheetId="0">
        <row r="36">
          <cell r="B36">
            <v>1069</v>
          </cell>
          <cell r="C36">
            <v>3268</v>
          </cell>
          <cell r="D36">
            <v>1791</v>
          </cell>
          <cell r="E36">
            <v>0</v>
          </cell>
          <cell r="F36">
            <v>1495</v>
          </cell>
          <cell r="G36">
            <v>5936</v>
          </cell>
          <cell r="H36">
            <v>3668</v>
          </cell>
          <cell r="I36">
            <v>1034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s"/>
      <sheetName val="Corwen"/>
      <sheetName val="Denbigh"/>
      <sheetName val="Llangollen"/>
      <sheetName val="Prestatyn"/>
      <sheetName val="Rhuddlan"/>
      <sheetName val="Rhyl"/>
      <sheetName val="Ruthin"/>
      <sheetName val="St Asaph"/>
      <sheetName val="C360"/>
      <sheetName val="NETLOAN"/>
      <sheetName val="LMS"/>
    </sheetNames>
    <sheetDataSet>
      <sheetData sheetId="0">
        <row r="36">
          <cell r="B36">
            <v>759</v>
          </cell>
          <cell r="C36">
            <v>2243</v>
          </cell>
          <cell r="D36">
            <v>1635</v>
          </cell>
          <cell r="E36">
            <v>0</v>
          </cell>
          <cell r="F36">
            <v>1795</v>
          </cell>
          <cell r="G36">
            <v>5305</v>
          </cell>
          <cell r="H36">
            <v>3106</v>
          </cell>
          <cell r="I36">
            <v>1173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s"/>
      <sheetName val="Corwen"/>
      <sheetName val="Denbigh"/>
      <sheetName val="Llangollen"/>
      <sheetName val="Prestatyn"/>
      <sheetName val="Rhuddlan"/>
      <sheetName val="Rhyl"/>
      <sheetName val="Ruthin"/>
      <sheetName val="St Asaph"/>
      <sheetName val="LMS"/>
      <sheetName val="C360"/>
      <sheetName val="Sheet1"/>
    </sheetNames>
    <sheetDataSet>
      <sheetData sheetId="0">
        <row r="36">
          <cell r="B36">
            <v>959</v>
          </cell>
          <cell r="C36">
            <v>3547</v>
          </cell>
          <cell r="D36">
            <v>1738</v>
          </cell>
          <cell r="E36">
            <v>0</v>
          </cell>
          <cell r="F36">
            <v>2500</v>
          </cell>
          <cell r="G36">
            <v>6011</v>
          </cell>
          <cell r="H36">
            <v>2831</v>
          </cell>
          <cell r="I36">
            <v>1240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s"/>
      <sheetName val="Corwen"/>
      <sheetName val="Denbigh"/>
      <sheetName val="Llangollen"/>
      <sheetName val="Prestatyn"/>
      <sheetName val="Rhuddlan"/>
      <sheetName val="Rhyl"/>
      <sheetName val="Ruthin"/>
      <sheetName val="St Asaph"/>
      <sheetName val="C360"/>
      <sheetName val="Netloan"/>
      <sheetName val="LMS"/>
    </sheetNames>
    <sheetDataSet>
      <sheetData sheetId="0">
        <row r="36">
          <cell r="B36">
            <v>932</v>
          </cell>
          <cell r="C36">
            <v>2198</v>
          </cell>
          <cell r="D36">
            <v>1241</v>
          </cell>
          <cell r="E36">
            <v>0</v>
          </cell>
          <cell r="F36">
            <v>1276</v>
          </cell>
          <cell r="G36">
            <v>5118</v>
          </cell>
          <cell r="H36">
            <v>3768</v>
          </cell>
          <cell r="I36">
            <v>1123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s"/>
      <sheetName val="Corwen"/>
      <sheetName val="Denbigh"/>
      <sheetName val="Llangollen"/>
      <sheetName val="Prestatyn"/>
      <sheetName val="Rhuddlan"/>
      <sheetName val="Rhyl"/>
      <sheetName val="Ruthin"/>
      <sheetName val="St Asaph"/>
      <sheetName val="LMS"/>
      <sheetName val="C360"/>
    </sheetNames>
    <sheetDataSet>
      <sheetData sheetId="0">
        <row r="36">
          <cell r="B36">
            <v>749</v>
          </cell>
          <cell r="C36">
            <v>1635</v>
          </cell>
          <cell r="D36">
            <v>984</v>
          </cell>
          <cell r="E36">
            <v>0</v>
          </cell>
          <cell r="F36">
            <v>1278</v>
          </cell>
          <cell r="G36">
            <v>3482</v>
          </cell>
          <cell r="H36">
            <v>1816</v>
          </cell>
          <cell r="I36">
            <v>1072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0"/>
  <sheetViews>
    <sheetView tabSelected="1" workbookViewId="0">
      <selection activeCell="K19" sqref="K19"/>
    </sheetView>
  </sheetViews>
  <sheetFormatPr defaultRowHeight="15" x14ac:dyDescent="0.25"/>
  <cols>
    <col min="1" max="1" width="8.7109375" style="2"/>
  </cols>
  <sheetData>
    <row r="2" spans="1:10" s="2" customFormat="1" x14ac:dyDescent="0.25">
      <c r="B2" s="3" t="s">
        <v>1</v>
      </c>
      <c r="C2" s="3" t="s">
        <v>2</v>
      </c>
      <c r="D2" s="3" t="s">
        <v>3</v>
      </c>
      <c r="E2" s="4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5"/>
    </row>
    <row r="4" spans="1:10" x14ac:dyDescent="0.25">
      <c r="A4" s="2" t="s">
        <v>0</v>
      </c>
      <c r="B4" s="1">
        <f>[1]Totals!B36</f>
        <v>1028</v>
      </c>
      <c r="C4" s="1">
        <f>[1]Totals!C36</f>
        <v>2695</v>
      </c>
      <c r="D4" s="1">
        <f>[1]Totals!D36</f>
        <v>1927</v>
      </c>
      <c r="E4" s="7">
        <f>[1]Totals!E36</f>
        <v>0</v>
      </c>
      <c r="F4" s="1">
        <f>[1]Totals!F36</f>
        <v>1687</v>
      </c>
      <c r="G4" s="1">
        <f>[1]Totals!G36</f>
        <v>6405</v>
      </c>
      <c r="H4" s="1">
        <f>[1]Totals!H36</f>
        <v>3494</v>
      </c>
      <c r="I4" s="1">
        <f>[1]Totals!I36</f>
        <v>1306</v>
      </c>
      <c r="J4" s="1"/>
    </row>
    <row r="5" spans="1:10" x14ac:dyDescent="0.25">
      <c r="A5" s="2" t="s">
        <v>10</v>
      </c>
      <c r="B5">
        <f>[2]Totals!B36</f>
        <v>943</v>
      </c>
      <c r="C5">
        <f>[2]Totals!C36</f>
        <v>3053</v>
      </c>
      <c r="D5">
        <f>[2]Totals!D36</f>
        <v>1401</v>
      </c>
      <c r="E5" s="6">
        <f>[2]Totals!E36</f>
        <v>0</v>
      </c>
      <c r="F5">
        <f>[2]Totals!F36</f>
        <v>1673</v>
      </c>
      <c r="G5">
        <f>[2]Totals!G36</f>
        <v>6316</v>
      </c>
      <c r="H5">
        <f>[2]Totals!H36</f>
        <v>3171</v>
      </c>
      <c r="I5">
        <f>[2]Totals!I36</f>
        <v>1544</v>
      </c>
    </row>
    <row r="6" spans="1:10" x14ac:dyDescent="0.25">
      <c r="A6" s="2" t="s">
        <v>11</v>
      </c>
      <c r="B6">
        <f>[3]Totals!B36</f>
        <v>824</v>
      </c>
      <c r="C6">
        <f>[3]Totals!C36</f>
        <v>2807</v>
      </c>
      <c r="D6">
        <f>[3]Totals!D36</f>
        <v>1453</v>
      </c>
      <c r="E6" s="6">
        <f>[3]Totals!E36</f>
        <v>0</v>
      </c>
      <c r="F6">
        <f>[3]Totals!F36</f>
        <v>1352</v>
      </c>
      <c r="G6">
        <f>[3]Totals!G36</f>
        <v>5335</v>
      </c>
      <c r="H6" s="6">
        <v>3200</v>
      </c>
      <c r="I6">
        <f>[3]Totals!I36</f>
        <v>934</v>
      </c>
    </row>
    <row r="7" spans="1:10" x14ac:dyDescent="0.25">
      <c r="A7" s="2" t="s">
        <v>12</v>
      </c>
      <c r="B7">
        <f>[4]Totals!B36</f>
        <v>1006</v>
      </c>
      <c r="C7">
        <f>[4]Totals!C36</f>
        <v>3272</v>
      </c>
      <c r="D7">
        <f>[4]Totals!D36</f>
        <v>1432</v>
      </c>
      <c r="E7" s="6">
        <f>[4]Totals!E36</f>
        <v>0</v>
      </c>
      <c r="F7">
        <f>[4]Totals!F36</f>
        <v>940</v>
      </c>
      <c r="G7">
        <f>[4]Totals!G36</f>
        <v>5585</v>
      </c>
      <c r="H7">
        <f>[4]Totals!H36</f>
        <v>3728</v>
      </c>
      <c r="I7">
        <f>[4]Totals!I36</f>
        <v>1194</v>
      </c>
    </row>
    <row r="8" spans="1:10" x14ac:dyDescent="0.25">
      <c r="A8" s="2" t="s">
        <v>13</v>
      </c>
      <c r="B8">
        <f>[5]Totals!B36</f>
        <v>1069</v>
      </c>
      <c r="C8">
        <f>[5]Totals!C36</f>
        <v>3268</v>
      </c>
      <c r="D8">
        <f>[5]Totals!D36</f>
        <v>1791</v>
      </c>
      <c r="E8" s="6">
        <f>[5]Totals!E36</f>
        <v>0</v>
      </c>
      <c r="F8">
        <f>[5]Totals!F36</f>
        <v>1495</v>
      </c>
      <c r="G8">
        <f>[5]Totals!G36</f>
        <v>5936</v>
      </c>
      <c r="H8">
        <f>[5]Totals!H36</f>
        <v>3668</v>
      </c>
      <c r="I8">
        <f>[5]Totals!I36</f>
        <v>1034</v>
      </c>
    </row>
    <row r="9" spans="1:10" x14ac:dyDescent="0.25">
      <c r="A9" s="2" t="s">
        <v>14</v>
      </c>
      <c r="B9">
        <f>[6]Totals!B36</f>
        <v>759</v>
      </c>
      <c r="C9">
        <f>[6]Totals!C36</f>
        <v>2243</v>
      </c>
      <c r="D9">
        <f>[6]Totals!D36</f>
        <v>1635</v>
      </c>
      <c r="E9" s="6">
        <f>[6]Totals!E36</f>
        <v>0</v>
      </c>
      <c r="F9">
        <f>[6]Totals!F36</f>
        <v>1795</v>
      </c>
      <c r="G9">
        <f>[6]Totals!G36</f>
        <v>5305</v>
      </c>
      <c r="H9">
        <f>[6]Totals!H36</f>
        <v>3106</v>
      </c>
      <c r="I9">
        <f>[6]Totals!I36</f>
        <v>1173</v>
      </c>
    </row>
    <row r="10" spans="1:10" x14ac:dyDescent="0.25">
      <c r="A10" s="2" t="s">
        <v>15</v>
      </c>
      <c r="B10">
        <f>[7]Totals!B36</f>
        <v>959</v>
      </c>
      <c r="C10">
        <f>[7]Totals!C36</f>
        <v>3547</v>
      </c>
      <c r="D10">
        <f>[7]Totals!D36</f>
        <v>1738</v>
      </c>
      <c r="E10" s="6">
        <f>[7]Totals!E36</f>
        <v>0</v>
      </c>
      <c r="F10">
        <f>[7]Totals!F36</f>
        <v>2500</v>
      </c>
      <c r="G10">
        <f>[7]Totals!G36</f>
        <v>6011</v>
      </c>
      <c r="H10">
        <f>[7]Totals!H36</f>
        <v>2831</v>
      </c>
      <c r="I10">
        <f>[7]Totals!I36</f>
        <v>1240</v>
      </c>
    </row>
    <row r="11" spans="1:10" x14ac:dyDescent="0.25">
      <c r="A11" s="2" t="s">
        <v>16</v>
      </c>
      <c r="B11">
        <f>[8]Totals!B36</f>
        <v>932</v>
      </c>
      <c r="C11">
        <f>[8]Totals!C36</f>
        <v>2198</v>
      </c>
      <c r="D11">
        <f>[8]Totals!D36</f>
        <v>1241</v>
      </c>
      <c r="E11" s="6">
        <f>[8]Totals!E36</f>
        <v>0</v>
      </c>
      <c r="F11">
        <f>[8]Totals!F36</f>
        <v>1276</v>
      </c>
      <c r="G11">
        <f>[8]Totals!G36</f>
        <v>5118</v>
      </c>
      <c r="H11">
        <f>[8]Totals!H36</f>
        <v>3768</v>
      </c>
      <c r="I11">
        <f>[8]Totals!I36</f>
        <v>1123</v>
      </c>
    </row>
    <row r="12" spans="1:10" x14ac:dyDescent="0.25">
      <c r="A12" s="2" t="s">
        <v>17</v>
      </c>
      <c r="B12">
        <f>[9]Totals!B36</f>
        <v>749</v>
      </c>
      <c r="C12">
        <f>[9]Totals!C36</f>
        <v>1635</v>
      </c>
      <c r="D12">
        <f>[9]Totals!D36</f>
        <v>984</v>
      </c>
      <c r="E12" s="6">
        <f>[9]Totals!E36</f>
        <v>0</v>
      </c>
      <c r="F12">
        <f>[9]Totals!F36</f>
        <v>1278</v>
      </c>
      <c r="G12">
        <f>[9]Totals!G36</f>
        <v>3482</v>
      </c>
      <c r="H12">
        <f>[9]Totals!H36</f>
        <v>1816</v>
      </c>
      <c r="I12">
        <f>[9]Totals!I36</f>
        <v>1072</v>
      </c>
    </row>
    <row r="13" spans="1:10" x14ac:dyDescent="0.25">
      <c r="A13" s="2" t="s">
        <v>18</v>
      </c>
      <c r="B13">
        <f>[10]Totals!B36</f>
        <v>821</v>
      </c>
      <c r="C13">
        <f>[10]Totals!C36</f>
        <v>2274</v>
      </c>
      <c r="D13">
        <f>[10]Totals!D36</f>
        <v>1342</v>
      </c>
      <c r="E13" s="6">
        <f>[10]Totals!E36</f>
        <v>0</v>
      </c>
      <c r="F13">
        <f>[10]Totals!F36</f>
        <v>1080</v>
      </c>
      <c r="G13">
        <f>[10]Totals!G36</f>
        <v>5228</v>
      </c>
      <c r="H13">
        <f>[10]Totals!H36</f>
        <v>2627</v>
      </c>
      <c r="I13">
        <f>[10]Totals!I36</f>
        <v>987</v>
      </c>
    </row>
    <row r="14" spans="1:10" x14ac:dyDescent="0.25">
      <c r="A14" s="2" t="s">
        <v>19</v>
      </c>
      <c r="B14" s="6">
        <v>826</v>
      </c>
      <c r="C14">
        <f>[11]Totals!C36</f>
        <v>2297</v>
      </c>
      <c r="D14">
        <f>[11]Totals!D36</f>
        <v>0</v>
      </c>
      <c r="E14" s="6">
        <f>[11]Totals!E36</f>
        <v>0</v>
      </c>
      <c r="F14">
        <f>[11]Totals!F36</f>
        <v>1256</v>
      </c>
      <c r="G14">
        <f>[11]Totals!G36</f>
        <v>5380</v>
      </c>
      <c r="H14">
        <v>3930</v>
      </c>
      <c r="I14">
        <f>[11]Totals!I36</f>
        <v>1034</v>
      </c>
    </row>
    <row r="15" spans="1:10" x14ac:dyDescent="0.25">
      <c r="A15" s="2" t="s">
        <v>20</v>
      </c>
      <c r="B15" s="6">
        <v>826</v>
      </c>
      <c r="C15">
        <f>[12]Totals!C36</f>
        <v>2675</v>
      </c>
      <c r="D15">
        <f>[12]Totals!D36</f>
        <v>1320</v>
      </c>
      <c r="E15" s="6">
        <f>[12]Totals!E36</f>
        <v>0</v>
      </c>
      <c r="F15">
        <f>[12]Totals!F36</f>
        <v>1346</v>
      </c>
      <c r="G15">
        <f>[12]Totals!G36</f>
        <v>5193</v>
      </c>
      <c r="H15">
        <f>[12]Totals!H36</f>
        <v>3071</v>
      </c>
      <c r="I15">
        <f>[12]Totals!I36</f>
        <v>1162</v>
      </c>
    </row>
    <row r="17" spans="1:11" x14ac:dyDescent="0.25">
      <c r="A17" s="2" t="s">
        <v>9</v>
      </c>
      <c r="B17">
        <f>SUM(B4:B16)</f>
        <v>10742</v>
      </c>
      <c r="C17">
        <f>SUM(C4:C16)</f>
        <v>31964</v>
      </c>
      <c r="D17">
        <f>SUM(D4:D16)</f>
        <v>16264</v>
      </c>
      <c r="E17" s="6">
        <v>57800</v>
      </c>
      <c r="F17">
        <f>SUM(F4:F16)</f>
        <v>17678</v>
      </c>
      <c r="G17">
        <f>SUM(G4:G16)</f>
        <v>65294</v>
      </c>
      <c r="H17">
        <f>SUM(H4:H16)</f>
        <v>38410</v>
      </c>
      <c r="I17">
        <f>SUM(I4:I16)</f>
        <v>13803</v>
      </c>
      <c r="K17">
        <f>SUM(B17:J17)</f>
        <v>251955</v>
      </c>
    </row>
    <row r="20" spans="1:11" x14ac:dyDescent="0.25">
      <c r="A20" s="2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Denbighshire County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2025-08-07T09:35:14Z</dcterms:created>
  <dcterms:modified xsi:type="dcterms:W3CDTF">2025-08-07T15:27:12Z</dcterms:modified>
</cp:coreProperties>
</file>