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<sst xmlns="http://schemas.openxmlformats.org/spreadsheetml/2006/main" count="303" uniqueCount="188">
  <si>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</si>
  <si>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</si>
  <si>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</si>
  <si>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</si>
  <si>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</si>
  <si>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</si>
  <si>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</si>
  <si>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</si>
  <si>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</si>
  <si>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</si>
  <si>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</si>
  <si>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</si>
  <si>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MAX</t>
  </si>
  <si>
    <t xml:space="preserve">Total AVE</t>
  </si>
  <si>
    <t xml:space="preserve">Hidden</t>
  </si>
  <si>
    <t xml:space="preserve">Total Primary $25m MAX</t>
  </si>
  <si>
    <t xml:space="preserve">Total Primary $25m AVE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</si>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</sst>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B6" activePane="bottomRight" state="frozen"/>
      <selection pane="topLeft" activeCell="A2" activeCellId="0" sqref="A2"/>
      <selection pane="topRight" activeCell="B2" activeCellId="0" sqref="B2"/>
      <selection pane="bottomLeft" activeCell="A6" activeCellId="0" sqref="A6"/>
      <selection pane="bottomRight" activeCell="G1" activeCellId="0" sqref="G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4" min="2" style="1" width="14.66"/>
    <col collapsed="false" customWidth="true" hidden="true" outlineLevel="0" max="6" min="5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5" min="10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11" t="s">
        <v>12</v>
      </c>
      <c r="G4" s="12" t="s">
        <v>13</v>
      </c>
      <c r="H4" s="12" t="s">
        <v>14</v>
      </c>
      <c r="I4" s="12"/>
      <c r="J4" s="13" t="s">
        <v>15</v>
      </c>
      <c r="K4" s="13" t="s">
        <v>16</v>
      </c>
      <c r="L4" s="14" t="s">
        <v>17</v>
      </c>
      <c r="M4" s="15" t="s">
        <v>18</v>
      </c>
      <c r="N4" s="14" t="s">
        <v>19</v>
      </c>
      <c r="O4" s="16" t="s">
        <v>20</v>
      </c>
      <c r="P4" s="17"/>
      <c r="Q4" s="18"/>
      <c r="R4" s="19"/>
      <c r="S4" s="18"/>
      <c r="T4" s="18"/>
    </row>
    <row r="5" s="9" customFormat="true" ht="40.5" hidden="false" customHeight="true" outlineLevel="0" collapsed="false">
      <c r="B5" s="10" t="s">
        <v>21</v>
      </c>
      <c r="C5" s="10" t="s">
        <v>22</v>
      </c>
      <c r="D5" s="10" t="s">
        <v>23</v>
      </c>
      <c r="E5" s="20" t="s">
        <v>24</v>
      </c>
      <c r="F5" s="21" t="s">
        <v>25</v>
      </c>
      <c r="G5" s="22" t="s">
        <v>25</v>
      </c>
      <c r="H5" s="22" t="s">
        <v>14</v>
      </c>
      <c r="I5" s="22"/>
      <c r="J5" s="13" t="s">
        <v>25</v>
      </c>
      <c r="K5" s="13" t="s">
        <v>25</v>
      </c>
      <c r="L5" s="14" t="s">
        <v>25</v>
      </c>
      <c r="M5" s="15" t="s">
        <v>25</v>
      </c>
      <c r="N5" s="14" t="s">
        <v>25</v>
      </c>
      <c r="O5" s="16" t="s">
        <v>25</v>
      </c>
      <c r="P5" s="17"/>
      <c r="Q5" s="18"/>
      <c r="R5" s="19"/>
      <c r="S5" s="18"/>
      <c r="T5" s="18"/>
      <c r="V5" s="9" t="s">
        <v>26</v>
      </c>
    </row>
    <row r="6" customFormat="false" ht="15" hidden="false" customHeight="false" outlineLevel="0" collapsed="false">
      <c r="B6" s="23"/>
      <c r="C6" s="23"/>
      <c r="D6" s="23"/>
      <c r="E6" s="23"/>
      <c r="F6" s="24"/>
      <c r="G6" s="25"/>
      <c r="H6" s="25"/>
      <c r="I6" s="25"/>
      <c r="J6" s="26"/>
      <c r="K6" s="26"/>
      <c r="L6" s="27"/>
      <c r="M6" s="28"/>
      <c r="N6" s="27"/>
      <c r="O6" s="29"/>
      <c r="P6" s="30"/>
    </row>
    <row r="7" customFormat="false" ht="15" hidden="false" customHeight="false" outlineLevel="0" collapsed="false">
      <c r="A7" s="31" t="s">
        <v>27</v>
      </c>
      <c r="B7" s="32"/>
      <c r="C7" s="32"/>
      <c r="D7" s="32"/>
      <c r="E7" s="32"/>
      <c r="F7" s="33"/>
      <c r="G7" s="34"/>
      <c r="H7" s="34"/>
      <c r="I7" s="34"/>
      <c r="J7" s="35"/>
      <c r="K7" s="35"/>
      <c r="L7" s="36"/>
      <c r="M7" s="37"/>
      <c r="N7" s="36"/>
      <c r="O7" s="38"/>
      <c r="P7" s="30"/>
    </row>
    <row r="8" customFormat="false" ht="15" hidden="false" customHeight="false" outlineLevel="0" collapsed="false">
      <c r="A8" s="0" t="s">
        <v>28</v>
      </c>
      <c r="B8" s="32" t="n">
        <v>2200000</v>
      </c>
      <c r="C8" s="32" t="n">
        <f aca="false">+B8*C$1</f>
        <v>2860000</v>
      </c>
      <c r="D8" s="32" t="n">
        <f aca="false">+C8*D$1</f>
        <v>4290000</v>
      </c>
      <c r="E8" s="32"/>
      <c r="F8" s="33"/>
      <c r="G8" s="34"/>
      <c r="H8" s="34"/>
      <c r="I8" s="34"/>
      <c r="J8" s="35"/>
      <c r="K8" s="35"/>
      <c r="L8" s="36"/>
      <c r="M8" s="37"/>
      <c r="N8" s="36"/>
      <c r="O8" s="38"/>
      <c r="P8" s="39" t="n">
        <v>1975</v>
      </c>
      <c r="Q8" s="40" t="s">
        <v>29</v>
      </c>
      <c r="R8" s="3" t="n">
        <v>10000</v>
      </c>
      <c r="S8" s="2" t="n">
        <v>4</v>
      </c>
      <c r="T8" s="2" t="s">
        <v>30</v>
      </c>
    </row>
    <row r="9" customFormat="false" ht="15" hidden="false" customHeight="false" outlineLevel="0" collapsed="false">
      <c r="A9" s="0" t="s">
        <v>31</v>
      </c>
      <c r="B9" s="32" t="n">
        <v>185000</v>
      </c>
      <c r="C9" s="32" t="n">
        <f aca="false">+B9*C$1</f>
        <v>240500</v>
      </c>
      <c r="D9" s="32" t="n">
        <f aca="false">+C9*D$1</f>
        <v>360750</v>
      </c>
      <c r="E9" s="41" t="n">
        <v>7000000</v>
      </c>
      <c r="F9" s="42"/>
      <c r="G9" s="43"/>
      <c r="H9" s="43"/>
      <c r="I9" s="43"/>
      <c r="J9" s="44"/>
      <c r="K9" s="44"/>
      <c r="L9" s="45"/>
      <c r="M9" s="46"/>
      <c r="N9" s="45"/>
      <c r="O9" s="47"/>
      <c r="P9" s="39" t="n">
        <v>1990</v>
      </c>
      <c r="Q9" s="48" t="s">
        <v>32</v>
      </c>
      <c r="R9" s="3" t="n">
        <v>12000</v>
      </c>
      <c r="S9" s="2" t="n">
        <v>1</v>
      </c>
      <c r="T9" s="2" t="s">
        <v>30</v>
      </c>
    </row>
    <row r="10" customFormat="false" ht="15" hidden="false" customHeight="false" outlineLevel="0" collapsed="false">
      <c r="B10" s="32"/>
      <c r="C10" s="32"/>
      <c r="D10" s="32"/>
      <c r="E10" s="49" t="s">
        <v>33</v>
      </c>
      <c r="F10" s="42" t="n">
        <f aca="false">SUM(C8:C9,E9)</f>
        <v>10100500</v>
      </c>
      <c r="G10" s="43" t="n">
        <f aca="false">F10*75%</f>
        <v>7575375</v>
      </c>
      <c r="H10" s="43"/>
      <c r="I10" s="43"/>
      <c r="J10" s="44" t="n">
        <f aca="false">IF(F10&gt;25000000,25000000,F10)</f>
        <v>10100500</v>
      </c>
      <c r="K10" s="44" t="n">
        <f aca="false">IF(G10&gt;25000000,25000000,G10)</f>
        <v>7575375</v>
      </c>
      <c r="L10" s="45" t="n">
        <f aca="false">IF(F10&gt;50000000,25000000,IF(F10&gt;25000000,F10-25000000,0))</f>
        <v>0</v>
      </c>
      <c r="M10" s="46" t="n">
        <f aca="false">IF(G10&gt;50000000,25000000,IF(G10&gt;25000000,G10-25000000,0))</f>
        <v>0</v>
      </c>
      <c r="N10" s="45" t="n">
        <f aca="false">IF(F10&gt;57500000,25000000,IF(F10&gt;25000000,F10-25000000,0))</f>
        <v>0</v>
      </c>
      <c r="O10" s="47" t="n">
        <f aca="false">IF(G10&gt;57500000,25000000,IF(G10&gt;25000000,G10-25000000,0))</f>
        <v>0</v>
      </c>
      <c r="P10" s="39"/>
      <c r="Q10" s="48"/>
    </row>
    <row r="11" customFormat="false" ht="15" hidden="false" customHeight="false" outlineLevel="0" collapsed="false">
      <c r="A11" s="31" t="s">
        <v>34</v>
      </c>
      <c r="B11" s="32"/>
      <c r="C11" s="32" t="n">
        <f aca="false">+B11*C$1</f>
        <v>0</v>
      </c>
      <c r="D11" s="32" t="n">
        <f aca="false">+C11*D$1</f>
        <v>0</v>
      </c>
      <c r="F11" s="42"/>
      <c r="G11" s="43"/>
      <c r="H11" s="43"/>
      <c r="I11" s="43"/>
      <c r="J11" s="44"/>
      <c r="K11" s="44"/>
      <c r="L11" s="45"/>
      <c r="M11" s="46"/>
      <c r="N11" s="45"/>
      <c r="O11" s="47"/>
      <c r="P11" s="39"/>
      <c r="Q11" s="48"/>
    </row>
    <row r="12" customFormat="false" ht="15" hidden="false" customHeight="false" outlineLevel="0" collapsed="false">
      <c r="A12" s="31"/>
      <c r="B12" s="32"/>
      <c r="C12" s="32"/>
      <c r="D12" s="32"/>
      <c r="F12" s="42"/>
      <c r="G12" s="43"/>
      <c r="H12" s="43"/>
      <c r="I12" s="43"/>
      <c r="J12" s="44"/>
      <c r="K12" s="44"/>
      <c r="L12" s="45"/>
      <c r="M12" s="46"/>
      <c r="N12" s="45"/>
      <c r="O12" s="47"/>
      <c r="P12" s="39"/>
      <c r="Q12" s="48"/>
    </row>
    <row r="13" customFormat="false" ht="15.75" hidden="false" customHeight="false" outlineLevel="0" collapsed="false">
      <c r="A13" s="31" t="s">
        <v>35</v>
      </c>
      <c r="B13" s="32"/>
      <c r="C13" s="32" t="n">
        <f aca="false">+B13*C$1</f>
        <v>0</v>
      </c>
      <c r="D13" s="32" t="n">
        <f aca="false">+C13*D$1</f>
        <v>0</v>
      </c>
      <c r="E13" s="32"/>
      <c r="F13" s="42"/>
      <c r="G13" s="43"/>
      <c r="H13" s="43"/>
      <c r="I13" s="43"/>
      <c r="J13" s="44"/>
      <c r="K13" s="44"/>
      <c r="L13" s="45"/>
      <c r="M13" s="46"/>
      <c r="N13" s="45"/>
      <c r="O13" s="47"/>
      <c r="P13" s="39"/>
      <c r="Q13" s="48"/>
    </row>
    <row r="14" customFormat="false" ht="15" hidden="false" customHeight="false" outlineLevel="0" collapsed="false">
      <c r="A14" s="0" t="s">
        <v>28</v>
      </c>
      <c r="B14" s="32" t="n">
        <v>2200000</v>
      </c>
      <c r="C14" s="32" t="n">
        <f aca="false">+B14*C$1</f>
        <v>2860000</v>
      </c>
      <c r="D14" s="32" t="n">
        <f aca="false">+C14*D$1</f>
        <v>4290000</v>
      </c>
      <c r="E14" s="50" t="n">
        <v>14000000</v>
      </c>
      <c r="F14" s="42"/>
      <c r="G14" s="43"/>
      <c r="H14" s="43"/>
      <c r="I14" s="43"/>
      <c r="J14" s="44"/>
      <c r="K14" s="44"/>
      <c r="L14" s="45"/>
      <c r="M14" s="46"/>
      <c r="N14" s="45"/>
      <c r="O14" s="47"/>
      <c r="P14" s="39" t="n">
        <v>1979</v>
      </c>
      <c r="Q14" s="0" t="s">
        <v>36</v>
      </c>
      <c r="R14" s="3" t="n">
        <v>15000</v>
      </c>
      <c r="S14" s="2" t="n">
        <v>2</v>
      </c>
      <c r="T14" s="2" t="s">
        <v>30</v>
      </c>
    </row>
    <row r="15" customFormat="false" ht="15" hidden="false" customHeight="false" outlineLevel="0" collapsed="false">
      <c r="A15" s="0" t="s">
        <v>31</v>
      </c>
      <c r="B15" s="32"/>
      <c r="C15" s="32" t="n">
        <f aca="false">+B15*C$1</f>
        <v>0</v>
      </c>
      <c r="D15" s="32" t="n">
        <f aca="false">+C15*D$1</f>
        <v>0</v>
      </c>
      <c r="E15" s="50"/>
      <c r="F15" s="42"/>
      <c r="G15" s="43"/>
      <c r="H15" s="43"/>
      <c r="I15" s="43"/>
      <c r="J15" s="44"/>
      <c r="K15" s="44"/>
      <c r="L15" s="45"/>
      <c r="M15" s="46"/>
      <c r="N15" s="45"/>
      <c r="O15" s="47"/>
      <c r="P15" s="39" t="n">
        <v>1992</v>
      </c>
      <c r="Q15" s="0" t="s">
        <v>37</v>
      </c>
      <c r="R15" s="3" t="n">
        <v>65000</v>
      </c>
      <c r="S15" s="2" t="n">
        <v>1</v>
      </c>
      <c r="T15" s="2" t="s">
        <v>30</v>
      </c>
    </row>
    <row r="16" customFormat="false" ht="15.75" hidden="false" customHeight="false" outlineLevel="0" collapsed="false">
      <c r="A16" s="0" t="s">
        <v>38</v>
      </c>
      <c r="B16" s="32"/>
      <c r="C16" s="32" t="n">
        <f aca="false">+B16*C$1</f>
        <v>0</v>
      </c>
      <c r="D16" s="32" t="n">
        <f aca="false">+C16*D$1</f>
        <v>0</v>
      </c>
      <c r="E16" s="50"/>
      <c r="F16" s="42"/>
      <c r="G16" s="43"/>
      <c r="H16" s="43"/>
      <c r="I16" s="43"/>
      <c r="J16" s="44"/>
      <c r="K16" s="44"/>
      <c r="L16" s="45"/>
      <c r="M16" s="46"/>
      <c r="N16" s="45"/>
      <c r="O16" s="47"/>
      <c r="P16" s="39" t="n">
        <v>1991</v>
      </c>
      <c r="Q16" s="0" t="s">
        <v>39</v>
      </c>
      <c r="R16" s="3" t="n">
        <v>5000</v>
      </c>
      <c r="S16" s="2" t="n">
        <v>1</v>
      </c>
      <c r="T16" s="2" t="s">
        <v>30</v>
      </c>
    </row>
    <row r="17" customFormat="false" ht="15" hidden="false" customHeight="false" outlineLevel="0" collapsed="false">
      <c r="A17" s="0" t="s">
        <v>40</v>
      </c>
      <c r="B17" s="32" t="n">
        <v>185000</v>
      </c>
      <c r="C17" s="32" t="n">
        <f aca="false">+B17*C$1</f>
        <v>240500</v>
      </c>
      <c r="D17" s="32" t="n">
        <f aca="false">+C17*D$1</f>
        <v>360750</v>
      </c>
      <c r="E17" s="32"/>
      <c r="F17" s="42"/>
      <c r="G17" s="43"/>
      <c r="H17" s="43"/>
      <c r="I17" s="43"/>
      <c r="J17" s="44"/>
      <c r="K17" s="44"/>
      <c r="L17" s="45"/>
      <c r="M17" s="46"/>
      <c r="N17" s="45"/>
      <c r="O17" s="47"/>
      <c r="P17" s="39" t="n">
        <v>1974</v>
      </c>
      <c r="Q17" s="0" t="s">
        <v>32</v>
      </c>
      <c r="R17" s="3" t="n">
        <v>15000</v>
      </c>
      <c r="S17" s="2" t="n">
        <v>3</v>
      </c>
      <c r="T17" s="2" t="s">
        <v>30</v>
      </c>
    </row>
    <row r="18" customFormat="false" ht="15" hidden="false" customHeight="false" outlineLevel="0" collapsed="false">
      <c r="A18" s="0" t="s">
        <v>41</v>
      </c>
      <c r="B18" s="32" t="n">
        <v>185000</v>
      </c>
      <c r="C18" s="32" t="n">
        <f aca="false">+B18*C$1</f>
        <v>240500</v>
      </c>
      <c r="D18" s="32" t="n">
        <f aca="false">+C18*D$1</f>
        <v>360750</v>
      </c>
      <c r="E18" s="32"/>
      <c r="F18" s="42"/>
      <c r="G18" s="43"/>
      <c r="H18" s="43"/>
      <c r="I18" s="43"/>
      <c r="J18" s="44"/>
      <c r="K18" s="44"/>
      <c r="L18" s="45"/>
      <c r="M18" s="46"/>
      <c r="N18" s="45"/>
      <c r="O18" s="47"/>
      <c r="P18" s="39"/>
      <c r="Q18" s="0" t="s">
        <v>42</v>
      </c>
      <c r="R18" s="3" t="n">
        <v>10000</v>
      </c>
      <c r="S18" s="2" t="n">
        <v>1</v>
      </c>
      <c r="T18" s="2" t="s">
        <v>30</v>
      </c>
    </row>
    <row r="19" customFormat="false" ht="15" hidden="false" customHeight="false" outlineLevel="0" collapsed="false">
      <c r="B19" s="32"/>
      <c r="C19" s="32"/>
      <c r="D19" s="32"/>
      <c r="E19" s="51" t="s">
        <v>33</v>
      </c>
      <c r="F19" s="33" t="n">
        <f aca="false">SUM(C14:C18,E14)</f>
        <v>17341000</v>
      </c>
      <c r="G19" s="43" t="n">
        <f aca="false">F19*75%</f>
        <v>13005750</v>
      </c>
      <c r="H19" s="43"/>
      <c r="I19" s="43"/>
      <c r="J19" s="44" t="n">
        <f aca="false">IF(F19&gt;25000000,25000000,F19)</f>
        <v>17341000</v>
      </c>
      <c r="K19" s="44" t="n">
        <f aca="false">IF(G19&gt;25000000,25000000,G19)</f>
        <v>13005750</v>
      </c>
      <c r="L19" s="45" t="n">
        <f aca="false">IF(F19&gt;50000000,25000000,IF(F19&gt;25000000,F19-25000000,0))</f>
        <v>0</v>
      </c>
      <c r="M19" s="46" t="n">
        <f aca="false">IF(G19&gt;50000000,25000000,IF(G19&gt;25000000,G19-25000000,0))</f>
        <v>0</v>
      </c>
      <c r="N19" s="45" t="n">
        <f aca="false">IF(F19&gt;57500000,25000000,IF(F19&gt;25000000,F19-25000000,0))</f>
        <v>0</v>
      </c>
      <c r="O19" s="47" t="n">
        <f aca="false">IF(G19&gt;57500000,25000000,IF(G19&gt;25000000,G19-25000000,0))</f>
        <v>0</v>
      </c>
      <c r="P19" s="39"/>
    </row>
    <row r="20" customFormat="false" ht="15" hidden="false" customHeight="false" outlineLevel="0" collapsed="false">
      <c r="A20" s="31" t="s">
        <v>43</v>
      </c>
      <c r="B20" s="32"/>
      <c r="C20" s="32" t="n">
        <f aca="false">+B20*C$1</f>
        <v>0</v>
      </c>
      <c r="D20" s="32" t="n">
        <f aca="false">+C20*D$1</f>
        <v>0</v>
      </c>
      <c r="E20" s="32"/>
      <c r="F20" s="33"/>
      <c r="G20" s="43"/>
      <c r="H20" s="43"/>
      <c r="I20" s="43"/>
      <c r="J20" s="44"/>
      <c r="K20" s="44"/>
      <c r="L20" s="45"/>
      <c r="M20" s="46"/>
      <c r="N20" s="45"/>
      <c r="O20" s="47"/>
      <c r="P20" s="39"/>
    </row>
    <row r="21" customFormat="false" ht="15" hidden="false" customHeight="false" outlineLevel="0" collapsed="false">
      <c r="A21" s="0" t="s">
        <v>44</v>
      </c>
      <c r="B21" s="32" t="n">
        <v>3500</v>
      </c>
      <c r="C21" s="32" t="n">
        <f aca="false">+B21*C$1</f>
        <v>4550</v>
      </c>
      <c r="D21" s="32" t="n">
        <f aca="false">+C21*D$1</f>
        <v>6825</v>
      </c>
      <c r="E21" s="32" t="n">
        <v>0</v>
      </c>
      <c r="F21" s="33" t="n">
        <f aca="false">C21+E21</f>
        <v>4550</v>
      </c>
      <c r="G21" s="43" t="n">
        <f aca="false">F21*75%</f>
        <v>3412.5</v>
      </c>
      <c r="H21" s="43"/>
      <c r="I21" s="43"/>
      <c r="J21" s="44" t="n">
        <f aca="false">IF(F21&gt;25000000,25000000,F21)</f>
        <v>4550</v>
      </c>
      <c r="K21" s="44" t="n">
        <f aca="false">IF(G21&gt;25000000,25000000,G21)</f>
        <v>3412.5</v>
      </c>
      <c r="L21" s="45" t="n">
        <f aca="false">IF(F21&gt;50000000,25000000,IF(F21&gt;25000000,F21-25000000,0))</f>
        <v>0</v>
      </c>
      <c r="M21" s="46" t="n">
        <f aca="false">IF(G21&gt;50000000,25000000,IF(G21&gt;25000000,G21-25000000,0))</f>
        <v>0</v>
      </c>
      <c r="N21" s="45" t="n">
        <f aca="false">IF(F21&gt;57500000,25000000,IF(F21&gt;25000000,F21-25000000,0))</f>
        <v>0</v>
      </c>
      <c r="O21" s="47" t="n">
        <f aca="false">IF(G21&gt;57500000,25000000,IF(G21&gt;25000000,G21-25000000,0))</f>
        <v>0</v>
      </c>
      <c r="P21" s="39" t="n">
        <v>2020</v>
      </c>
      <c r="Q21" s="0" t="s">
        <v>45</v>
      </c>
      <c r="R21" s="3" t="n">
        <v>6000</v>
      </c>
      <c r="S21" s="2" t="n">
        <v>4</v>
      </c>
      <c r="T21" s="2" t="s">
        <v>30</v>
      </c>
    </row>
    <row r="22" customFormat="false" ht="15" hidden="false" customHeight="false" outlineLevel="0" collapsed="false">
      <c r="B22" s="32"/>
      <c r="C22" s="32"/>
      <c r="D22" s="32"/>
      <c r="F22" s="52"/>
      <c r="G22" s="43"/>
      <c r="H22" s="43"/>
      <c r="I22" s="43"/>
      <c r="J22" s="44"/>
      <c r="K22" s="44"/>
      <c r="L22" s="45"/>
      <c r="M22" s="46"/>
      <c r="N22" s="45"/>
      <c r="O22" s="47"/>
      <c r="P22" s="39"/>
      <c r="Q22" s="48"/>
    </row>
    <row r="23" customFormat="false" ht="15.75" hidden="false" customHeight="false" outlineLevel="0" collapsed="false">
      <c r="A23" s="31" t="s">
        <v>46</v>
      </c>
      <c r="B23" s="32"/>
      <c r="C23" s="32"/>
      <c r="D23" s="32"/>
      <c r="E23" s="32"/>
      <c r="F23" s="33"/>
      <c r="G23" s="43"/>
      <c r="H23" s="43"/>
      <c r="I23" s="43"/>
      <c r="J23" s="44"/>
      <c r="K23" s="44"/>
      <c r="L23" s="45"/>
      <c r="M23" s="46"/>
      <c r="N23" s="45"/>
      <c r="O23" s="47"/>
      <c r="P23" s="39"/>
      <c r="Q23" s="48"/>
    </row>
    <row r="24" customFormat="false" ht="15.75" hidden="false" customHeight="false" outlineLevel="0" collapsed="false">
      <c r="A24" s="0" t="s">
        <v>28</v>
      </c>
      <c r="B24" s="32" t="n">
        <v>130000</v>
      </c>
      <c r="C24" s="32" t="n">
        <f aca="false">+B24*C$1</f>
        <v>169000</v>
      </c>
      <c r="D24" s="32" t="n">
        <f aca="false">+C24*D$1</f>
        <v>253500</v>
      </c>
      <c r="E24" s="53" t="n">
        <v>240000</v>
      </c>
      <c r="F24" s="33"/>
      <c r="G24" s="43"/>
      <c r="H24" s="43"/>
      <c r="I24" s="43"/>
      <c r="J24" s="44"/>
      <c r="K24" s="44"/>
      <c r="L24" s="45"/>
      <c r="M24" s="46"/>
      <c r="N24" s="45"/>
      <c r="O24" s="47"/>
      <c r="P24" s="39" t="n">
        <v>1857</v>
      </c>
      <c r="Q24" s="0" t="s">
        <v>47</v>
      </c>
      <c r="R24" s="3" t="n">
        <v>257000</v>
      </c>
      <c r="S24" s="2" t="n">
        <v>1</v>
      </c>
      <c r="T24" s="2" t="s">
        <v>48</v>
      </c>
    </row>
    <row r="25" customFormat="false" ht="15" hidden="false" customHeight="false" outlineLevel="0" collapsed="false">
      <c r="A25" s="0" t="s">
        <v>31</v>
      </c>
      <c r="B25" s="32" t="n">
        <v>44000000</v>
      </c>
      <c r="C25" s="32" t="n">
        <f aca="false">+B25*C$1</f>
        <v>57200000</v>
      </c>
      <c r="D25" s="32" t="n">
        <f aca="false">+C25*D$1</f>
        <v>85800000</v>
      </c>
      <c r="E25" s="32"/>
      <c r="F25" s="33"/>
      <c r="G25" s="43"/>
      <c r="H25" s="43"/>
      <c r="I25" s="43"/>
      <c r="J25" s="44"/>
      <c r="K25" s="44"/>
      <c r="L25" s="45"/>
      <c r="M25" s="46"/>
      <c r="N25" s="45"/>
      <c r="O25" s="47"/>
      <c r="P25" s="39" t="n">
        <v>1857</v>
      </c>
      <c r="Q25" s="0" t="s">
        <v>49</v>
      </c>
      <c r="R25" s="3" t="n">
        <v>257000</v>
      </c>
      <c r="S25" s="2" t="n">
        <v>4</v>
      </c>
      <c r="T25" s="2" t="s">
        <v>48</v>
      </c>
    </row>
    <row r="26" customFormat="false" ht="15" hidden="false" customHeight="false" outlineLevel="0" collapsed="false">
      <c r="B26" s="32"/>
      <c r="C26" s="32"/>
      <c r="D26" s="32"/>
      <c r="E26" s="51" t="s">
        <v>33</v>
      </c>
      <c r="F26" s="33" t="n">
        <f aca="false">SUM(C24:C25,E24)</f>
        <v>57609000</v>
      </c>
      <c r="G26" s="43" t="n">
        <f aca="false">F26*75%</f>
        <v>43206750</v>
      </c>
      <c r="H26" s="43"/>
      <c r="I26" s="43"/>
      <c r="J26" s="44" t="n">
        <f aca="false">IF(F26&gt;25000000,25000000,F26)</f>
        <v>25000000</v>
      </c>
      <c r="K26" s="44" t="n">
        <f aca="false">IF(G26&gt;25000000,25000000,G26)</f>
        <v>25000000</v>
      </c>
      <c r="L26" s="45" t="n">
        <f aca="false">IF(F26&gt;50000000,25000000,IF(F26&gt;25000000,F26-25000000,0))</f>
        <v>25000000</v>
      </c>
      <c r="M26" s="46" t="n">
        <f aca="false">IF(G26&gt;50000000,25000000,IF(G26&gt;25000000,G26-25000000,0))</f>
        <v>18206750</v>
      </c>
      <c r="N26" s="45" t="n">
        <f aca="false">IF(F26&gt;57500000,25000000,IF(F26&gt;25000000,F26-25000000,0))</f>
        <v>25000000</v>
      </c>
      <c r="O26" s="47" t="n">
        <f aca="false">IF(G26&gt;57500000,25000000,IF(G26&gt;25000000,G26-25000000,0))</f>
        <v>18206750</v>
      </c>
      <c r="P26" s="39"/>
    </row>
    <row r="27" customFormat="false" ht="15" hidden="false" customHeight="false" outlineLevel="0" collapsed="false">
      <c r="A27" s="31" t="s">
        <v>50</v>
      </c>
      <c r="B27" s="32"/>
      <c r="C27" s="32" t="n">
        <f aca="false">+B27*C$1</f>
        <v>0</v>
      </c>
      <c r="D27" s="32" t="n">
        <f aca="false">+C27*D$1</f>
        <v>0</v>
      </c>
      <c r="E27" s="54"/>
      <c r="F27" s="55"/>
      <c r="G27" s="43"/>
      <c r="H27" s="43"/>
      <c r="I27" s="43"/>
      <c r="J27" s="44"/>
      <c r="K27" s="44"/>
      <c r="L27" s="45"/>
      <c r="M27" s="46"/>
      <c r="N27" s="45"/>
      <c r="O27" s="47"/>
      <c r="P27" s="39" t="n">
        <v>1990</v>
      </c>
      <c r="Q27" s="0" t="s">
        <v>36</v>
      </c>
      <c r="R27" s="3" t="n">
        <v>4000</v>
      </c>
      <c r="S27" s="2" t="n">
        <v>3</v>
      </c>
      <c r="T27" s="2" t="s">
        <v>30</v>
      </c>
    </row>
    <row r="28" customFormat="false" ht="15.75" hidden="false" customHeight="false" outlineLevel="0" collapsed="false">
      <c r="A28" s="31"/>
      <c r="B28" s="32"/>
      <c r="C28" s="32"/>
      <c r="D28" s="32"/>
      <c r="E28" s="54"/>
      <c r="F28" s="55"/>
      <c r="G28" s="43"/>
      <c r="H28" s="43"/>
      <c r="I28" s="43"/>
      <c r="J28" s="44"/>
      <c r="K28" s="44"/>
      <c r="L28" s="45"/>
      <c r="M28" s="46"/>
      <c r="N28" s="45"/>
      <c r="O28" s="47"/>
      <c r="P28" s="39"/>
    </row>
    <row r="29" customFormat="false" ht="15" hidden="false" customHeight="false" outlineLevel="0" collapsed="false">
      <c r="A29" s="31" t="s">
        <v>51</v>
      </c>
      <c r="B29" s="32"/>
      <c r="C29" s="32" t="n">
        <f aca="false">+B29*C$1</f>
        <v>0</v>
      </c>
      <c r="D29" s="32" t="n">
        <f aca="false">+C29*D$1</f>
        <v>0</v>
      </c>
      <c r="E29" s="50" t="n">
        <v>500000</v>
      </c>
      <c r="F29" s="56"/>
      <c r="G29" s="43"/>
      <c r="H29" s="43"/>
      <c r="I29" s="43"/>
      <c r="J29" s="44"/>
      <c r="K29" s="44"/>
      <c r="L29" s="45"/>
      <c r="M29" s="46"/>
      <c r="N29" s="45"/>
      <c r="O29" s="47"/>
      <c r="P29" s="39" t="n">
        <v>1997</v>
      </c>
      <c r="Q29" s="0" t="s">
        <v>52</v>
      </c>
      <c r="R29" s="3" t="n">
        <v>40000</v>
      </c>
      <c r="S29" s="2" t="n">
        <v>3</v>
      </c>
      <c r="T29" s="2" t="s">
        <v>30</v>
      </c>
    </row>
    <row r="30" customFormat="false" ht="15.75" hidden="false" customHeight="false" outlineLevel="0" collapsed="false">
      <c r="A30" s="31" t="s">
        <v>53</v>
      </c>
      <c r="B30" s="32"/>
      <c r="C30" s="32" t="n">
        <f aca="false">+B30*C$1</f>
        <v>0</v>
      </c>
      <c r="D30" s="32" t="n">
        <f aca="false">+C30*D$1</f>
        <v>0</v>
      </c>
      <c r="E30" s="50"/>
      <c r="F30" s="56"/>
      <c r="G30" s="43"/>
      <c r="H30" s="43"/>
      <c r="I30" s="43"/>
      <c r="J30" s="44"/>
      <c r="K30" s="44"/>
      <c r="L30" s="45"/>
      <c r="M30" s="46"/>
      <c r="N30" s="45"/>
      <c r="O30" s="47"/>
      <c r="P30" s="39"/>
      <c r="Q30" s="0" t="s">
        <v>45</v>
      </c>
      <c r="S30" s="2" t="n">
        <v>3</v>
      </c>
      <c r="T30" s="2" t="s">
        <v>30</v>
      </c>
    </row>
    <row r="31" customFormat="false" ht="15" hidden="false" customHeight="false" outlineLevel="0" collapsed="false">
      <c r="A31" s="31"/>
      <c r="B31" s="32"/>
      <c r="C31" s="32"/>
      <c r="D31" s="32"/>
      <c r="E31" s="57" t="s">
        <v>33</v>
      </c>
      <c r="F31" s="56" t="n">
        <f aca="false">E29</f>
        <v>500000</v>
      </c>
      <c r="G31" s="43" t="n">
        <f aca="false">F31*75%</f>
        <v>375000</v>
      </c>
      <c r="H31" s="43"/>
      <c r="I31" s="43"/>
      <c r="J31" s="44" t="n">
        <f aca="false">IF(F31&gt;25000000,25000000,F31)</f>
        <v>500000</v>
      </c>
      <c r="K31" s="44" t="n">
        <f aca="false">IF(G31&gt;25000000,25000000,G31)</f>
        <v>375000</v>
      </c>
      <c r="L31" s="45" t="n">
        <f aca="false">IF(F31&gt;50000000,25000000,IF(F31&gt;25000000,F31-25000000,0))</f>
        <v>0</v>
      </c>
      <c r="M31" s="46" t="n">
        <f aca="false">IF(G31&gt;50000000,25000000,IF(G31&gt;25000000,G31-25000000,0))</f>
        <v>0</v>
      </c>
      <c r="N31" s="45" t="n">
        <f aca="false">IF(F31&gt;57500000,25000000,IF(F31&gt;25000000,F31-25000000,0))</f>
        <v>0</v>
      </c>
      <c r="O31" s="47" t="n">
        <f aca="false">IF(G31&gt;57500000,25000000,IF(G31&gt;25000000,G31-25000000,0))</f>
        <v>0</v>
      </c>
      <c r="P31" s="39"/>
    </row>
    <row r="32" customFormat="false" ht="15" hidden="false" customHeight="false" outlineLevel="0" collapsed="false">
      <c r="A32" s="58" t="s">
        <v>54</v>
      </c>
      <c r="B32" s="32" t="n">
        <v>30000</v>
      </c>
      <c r="C32" s="32" t="n">
        <f aca="false">+B32*C$1</f>
        <v>39000</v>
      </c>
      <c r="D32" s="32" t="n">
        <f aca="false">+C32*D$1</f>
        <v>58500</v>
      </c>
      <c r="E32" s="32"/>
      <c r="F32" s="33" t="n">
        <f aca="false">C32+E32</f>
        <v>39000</v>
      </c>
      <c r="G32" s="43" t="n">
        <f aca="false">F32*75%</f>
        <v>29250</v>
      </c>
      <c r="H32" s="43"/>
      <c r="I32" s="43"/>
      <c r="J32" s="44" t="n">
        <f aca="false">IF(F32&gt;25000000,25000000,F32)</f>
        <v>39000</v>
      </c>
      <c r="K32" s="44" t="n">
        <f aca="false">IF(G32&gt;25000000,25000000,G32)</f>
        <v>29250</v>
      </c>
      <c r="L32" s="45" t="n">
        <f aca="false">IF(F32&gt;50000000,25000000,IF(F32&gt;25000000,F32-25000000,0))</f>
        <v>0</v>
      </c>
      <c r="M32" s="46" t="n">
        <f aca="false">IF(G32&gt;50000000,25000000,IF(G32&gt;25000000,G32-25000000,0))</f>
        <v>0</v>
      </c>
      <c r="N32" s="45" t="n">
        <f aca="false">IF(F32&gt;57500000,25000000,IF(F32&gt;25000000,F32-25000000,0))</f>
        <v>0</v>
      </c>
      <c r="O32" s="47" t="n">
        <f aca="false">IF(G32&gt;57500000,25000000,IF(G32&gt;25000000,G32-25000000,0))</f>
        <v>0</v>
      </c>
      <c r="P32" s="39"/>
      <c r="Q32" s="0" t="s">
        <v>55</v>
      </c>
      <c r="R32" s="3" t="n">
        <v>50000</v>
      </c>
      <c r="S32" s="2" t="n">
        <v>3</v>
      </c>
      <c r="T32" s="2" t="s">
        <v>30</v>
      </c>
    </row>
    <row r="33" customFormat="false" ht="15" hidden="false" customHeight="false" outlineLevel="0" collapsed="false">
      <c r="A33" s="58" t="s">
        <v>56</v>
      </c>
      <c r="B33" s="32" t="n">
        <v>120000</v>
      </c>
      <c r="C33" s="32"/>
      <c r="D33" s="32"/>
      <c r="E33" s="32"/>
      <c r="F33" s="33" t="n">
        <f aca="false">C33+E33</f>
        <v>0</v>
      </c>
      <c r="G33" s="43" t="n">
        <f aca="false">F33*75%</f>
        <v>0</v>
      </c>
      <c r="H33" s="43"/>
      <c r="I33" s="43"/>
      <c r="J33" s="44" t="n">
        <f aca="false">IF(F33&gt;25000000,25000000,F33)</f>
        <v>0</v>
      </c>
      <c r="K33" s="44" t="n">
        <f aca="false">IF(G33&gt;25000000,25000000,G33)</f>
        <v>0</v>
      </c>
      <c r="L33" s="45"/>
      <c r="M33" s="46"/>
      <c r="N33" s="45"/>
      <c r="O33" s="47"/>
      <c r="P33" s="39"/>
    </row>
    <row r="34" customFormat="false" ht="15" hidden="false" customHeight="false" outlineLevel="0" collapsed="false">
      <c r="A34" s="31" t="s">
        <v>57</v>
      </c>
      <c r="B34" s="32" t="n">
        <v>350000</v>
      </c>
      <c r="C34" s="32" t="n">
        <f aca="false">+B34*C$1</f>
        <v>455000</v>
      </c>
      <c r="D34" s="32" t="n">
        <f aca="false">+C34*D$1</f>
        <v>682500</v>
      </c>
      <c r="E34" s="32"/>
      <c r="F34" s="33" t="n">
        <f aca="false">C34+E34</f>
        <v>455000</v>
      </c>
      <c r="G34" s="43" t="n">
        <f aca="false">F34*75%</f>
        <v>341250</v>
      </c>
      <c r="H34" s="43"/>
      <c r="I34" s="43"/>
      <c r="J34" s="44" t="n">
        <f aca="false">IF(F34&gt;25000000,25000000,F34)</f>
        <v>455000</v>
      </c>
      <c r="K34" s="44" t="n">
        <f aca="false">IF(G34&gt;25000000,25000000,G34)</f>
        <v>341250</v>
      </c>
      <c r="L34" s="45" t="n">
        <f aca="false">IF(F34&gt;50000000,25000000,IF(F34&gt;25000000,F34-25000000,0))</f>
        <v>0</v>
      </c>
      <c r="M34" s="46" t="n">
        <f aca="false">IF(G34&gt;50000000,25000000,IF(G34&gt;25000000,G34-25000000,0))</f>
        <v>0</v>
      </c>
      <c r="N34" s="45" t="n">
        <f aca="false">IF(F34&gt;57500000,25000000,IF(F34&gt;25000000,F34-25000000,0))</f>
        <v>0</v>
      </c>
      <c r="O34" s="47" t="n">
        <f aca="false">IF(G34&gt;57500000,25000000,IF(G34&gt;25000000,G34-25000000,0))</f>
        <v>0</v>
      </c>
      <c r="P34" s="39"/>
      <c r="Q34" s="0" t="s">
        <v>49</v>
      </c>
      <c r="S34" s="2" t="n">
        <v>3</v>
      </c>
      <c r="T34" s="2" t="s">
        <v>30</v>
      </c>
    </row>
    <row r="35" customFormat="false" ht="15" hidden="false" customHeight="false" outlineLevel="0" collapsed="false">
      <c r="A35" s="31" t="s">
        <v>58</v>
      </c>
      <c r="B35" s="32"/>
      <c r="C35" s="32" t="n">
        <f aca="false">+B35*C$1</f>
        <v>0</v>
      </c>
      <c r="D35" s="32" t="n">
        <f aca="false">+C35*D$1</f>
        <v>0</v>
      </c>
      <c r="E35" s="32" t="n">
        <v>125000</v>
      </c>
      <c r="F35" s="33" t="n">
        <f aca="false">C35+E35</f>
        <v>125000</v>
      </c>
      <c r="G35" s="43" t="n">
        <f aca="false">F35*75%</f>
        <v>93750</v>
      </c>
      <c r="H35" s="43"/>
      <c r="I35" s="43"/>
      <c r="J35" s="44" t="n">
        <f aca="false">IF(F35&gt;25000000,25000000,F35)</f>
        <v>125000</v>
      </c>
      <c r="K35" s="44" t="n">
        <f aca="false">IF(G35&gt;25000000,25000000,G35)</f>
        <v>93750</v>
      </c>
      <c r="L35" s="45" t="n">
        <f aca="false">IF(F35&gt;50000000,25000000,IF(F35&gt;25000000,F35-25000000,0))</f>
        <v>0</v>
      </c>
      <c r="M35" s="46" t="n">
        <f aca="false">IF(G35&gt;50000000,25000000,IF(G35&gt;25000000,G35-25000000,0))</f>
        <v>0</v>
      </c>
      <c r="N35" s="45" t="n">
        <f aca="false">IF(F35&gt;57500000,25000000,IF(F35&gt;25000000,F35-25000000,0))</f>
        <v>0</v>
      </c>
      <c r="O35" s="47" t="n">
        <f aca="false">IF(G35&gt;57500000,25000000,IF(G35&gt;25000000,G35-25000000,0))</f>
        <v>0</v>
      </c>
      <c r="P35" s="39" t="n">
        <v>1995</v>
      </c>
      <c r="Q35" s="0" t="s">
        <v>49</v>
      </c>
      <c r="R35" s="3" t="n">
        <v>41000</v>
      </c>
      <c r="S35" s="2" t="n">
        <v>4</v>
      </c>
      <c r="T35" s="2" t="s">
        <v>30</v>
      </c>
    </row>
    <row r="36" customFormat="false" ht="15" hidden="false" customHeight="false" outlineLevel="0" collapsed="false">
      <c r="A36" s="31" t="s">
        <v>59</v>
      </c>
      <c r="B36" s="32"/>
      <c r="C36" s="32"/>
      <c r="D36" s="32"/>
      <c r="E36" s="54"/>
      <c r="F36" s="33" t="n">
        <f aca="false">C36+E36</f>
        <v>0</v>
      </c>
      <c r="G36" s="43" t="n">
        <f aca="false">F36*75%</f>
        <v>0</v>
      </c>
      <c r="H36" s="43"/>
      <c r="I36" s="43"/>
      <c r="J36" s="44" t="n">
        <f aca="false">IF(F36&gt;25000000,25000000,F36)</f>
        <v>0</v>
      </c>
      <c r="K36" s="44" t="n">
        <f aca="false">IF(G36&gt;25000000,25000000,G36)</f>
        <v>0</v>
      </c>
      <c r="L36" s="45" t="n">
        <f aca="false">IF(F36&gt;50000000,25000000,IF(F36&gt;25000000,F36-25000000,0))</f>
        <v>0</v>
      </c>
      <c r="M36" s="46" t="n">
        <f aca="false">IF(G36&gt;50000000,25000000,IF(G36&gt;25000000,G36-25000000,0))</f>
        <v>0</v>
      </c>
      <c r="N36" s="45" t="n">
        <f aca="false">IF(F36&gt;57500000,25000000,IF(F36&gt;25000000,F36-25000000,0))</f>
        <v>0</v>
      </c>
      <c r="O36" s="47" t="n">
        <f aca="false">IF(G36&gt;57500000,25000000,IF(G36&gt;25000000,G36-25000000,0))</f>
        <v>0</v>
      </c>
      <c r="P36" s="39" t="n">
        <v>1988</v>
      </c>
      <c r="Q36" s="0" t="s">
        <v>60</v>
      </c>
      <c r="R36" s="3" t="n">
        <v>41000</v>
      </c>
      <c r="S36" s="2" t="n">
        <v>2</v>
      </c>
      <c r="T36" s="2" t="s">
        <v>61</v>
      </c>
    </row>
    <row r="37" customFormat="false" ht="15" hidden="false" customHeight="false" outlineLevel="0" collapsed="false">
      <c r="A37" s="31" t="s">
        <v>62</v>
      </c>
      <c r="B37" s="32"/>
      <c r="C37" s="32" t="n">
        <f aca="false">+B37*C$1</f>
        <v>0</v>
      </c>
      <c r="D37" s="32" t="n">
        <f aca="false">+C37*D$1</f>
        <v>0</v>
      </c>
      <c r="E37" s="54"/>
      <c r="F37" s="33" t="n">
        <f aca="false">C37+E37</f>
        <v>0</v>
      </c>
      <c r="G37" s="43" t="n">
        <f aca="false">F37*75%</f>
        <v>0</v>
      </c>
      <c r="H37" s="43"/>
      <c r="I37" s="43"/>
      <c r="J37" s="44" t="n">
        <f aca="false">IF(F37&gt;25000000,25000000,F37)</f>
        <v>0</v>
      </c>
      <c r="K37" s="44" t="n">
        <f aca="false">IF(G37&gt;25000000,25000000,G37)</f>
        <v>0</v>
      </c>
      <c r="L37" s="45" t="n">
        <f aca="false">IF(F37&gt;50000000,25000000,IF(F37&gt;25000000,F37-25000000,0))</f>
        <v>0</v>
      </c>
      <c r="M37" s="46" t="n">
        <f aca="false">IF(G37&gt;50000000,25000000,IF(G37&gt;25000000,G37-25000000,0))</f>
        <v>0</v>
      </c>
      <c r="N37" s="45" t="n">
        <f aca="false">IF(F37&gt;57500000,25000000,IF(F37&gt;25000000,F37-25000000,0))</f>
        <v>0</v>
      </c>
      <c r="O37" s="47" t="n">
        <f aca="false">IF(G37&gt;57500000,25000000,IF(G37&gt;25000000,G37-25000000,0))</f>
        <v>0</v>
      </c>
      <c r="P37" s="39" t="n">
        <v>1993</v>
      </c>
      <c r="Q37" s="0" t="s">
        <v>49</v>
      </c>
      <c r="R37" s="3" t="n">
        <v>40000</v>
      </c>
      <c r="S37" s="2" t="n">
        <v>2</v>
      </c>
      <c r="T37" s="2" t="s">
        <v>30</v>
      </c>
    </row>
    <row r="38" customFormat="false" ht="15" hidden="false" customHeight="false" outlineLevel="0" collapsed="false">
      <c r="A38" s="31"/>
      <c r="B38" s="32"/>
      <c r="C38" s="32"/>
      <c r="D38" s="32"/>
      <c r="E38" s="54"/>
      <c r="F38" s="33"/>
      <c r="G38" s="43"/>
      <c r="H38" s="43"/>
      <c r="I38" s="43"/>
      <c r="J38" s="44"/>
      <c r="K38" s="44"/>
      <c r="L38" s="45"/>
      <c r="M38" s="46"/>
      <c r="N38" s="45"/>
      <c r="O38" s="47"/>
      <c r="P38" s="39"/>
    </row>
    <row r="39" customFormat="false" ht="15" hidden="false" customHeight="false" outlineLevel="0" collapsed="false">
      <c r="A39" s="31" t="s">
        <v>63</v>
      </c>
      <c r="B39" s="32"/>
      <c r="C39" s="32" t="n">
        <f aca="false">+B39*C$1</f>
        <v>0</v>
      </c>
      <c r="D39" s="32" t="n">
        <f aca="false">+C39*D$1</f>
        <v>0</v>
      </c>
      <c r="E39" s="32"/>
      <c r="F39" s="33"/>
      <c r="G39" s="43"/>
      <c r="H39" s="43"/>
      <c r="I39" s="43"/>
      <c r="J39" s="44"/>
      <c r="K39" s="44"/>
      <c r="L39" s="45"/>
      <c r="M39" s="46"/>
      <c r="N39" s="45"/>
      <c r="O39" s="47"/>
      <c r="P39" s="39"/>
      <c r="Q39" s="48"/>
    </row>
    <row r="40" customFormat="false" ht="15" hidden="false" customHeight="false" outlineLevel="0" collapsed="false">
      <c r="A40" s="59" t="s">
        <v>64</v>
      </c>
      <c r="B40" s="32" t="n">
        <v>3500</v>
      </c>
      <c r="C40" s="32" t="n">
        <f aca="false">+B40*C$1</f>
        <v>4550</v>
      </c>
      <c r="D40" s="32" t="n">
        <f aca="false">+C40*D$1</f>
        <v>6825</v>
      </c>
      <c r="E40" s="32"/>
      <c r="F40" s="33"/>
      <c r="G40" s="43"/>
      <c r="H40" s="43"/>
      <c r="I40" s="43"/>
      <c r="J40" s="44"/>
      <c r="K40" s="44"/>
      <c r="L40" s="45"/>
      <c r="M40" s="46"/>
      <c r="N40" s="45"/>
      <c r="O40" s="47"/>
      <c r="P40" s="39" t="s">
        <v>65</v>
      </c>
      <c r="Q40" s="0" t="s">
        <v>66</v>
      </c>
      <c r="R40" s="3" t="n">
        <v>15000</v>
      </c>
      <c r="S40" s="2" t="n">
        <v>2</v>
      </c>
      <c r="T40" s="2" t="s">
        <v>30</v>
      </c>
      <c r="V40" s="0" t="s">
        <v>67</v>
      </c>
    </row>
    <row r="41" customFormat="false" ht="15" hidden="false" customHeight="false" outlineLevel="0" collapsed="false">
      <c r="A41" s="59" t="s">
        <v>68</v>
      </c>
      <c r="B41" s="32" t="n">
        <v>59000</v>
      </c>
      <c r="C41" s="32" t="n">
        <f aca="false">+B41*C$1</f>
        <v>76700</v>
      </c>
      <c r="D41" s="32" t="n">
        <f aca="false">+C41*D$1</f>
        <v>115050</v>
      </c>
      <c r="E41" s="32"/>
      <c r="F41" s="33"/>
      <c r="G41" s="43"/>
      <c r="H41" s="43"/>
      <c r="I41" s="43"/>
      <c r="J41" s="44"/>
      <c r="K41" s="44"/>
      <c r="L41" s="45"/>
      <c r="M41" s="46"/>
      <c r="N41" s="45"/>
      <c r="O41" s="47"/>
      <c r="P41" s="39" t="s">
        <v>65</v>
      </c>
      <c r="Q41" s="0" t="s">
        <v>55</v>
      </c>
      <c r="R41" s="3" t="n">
        <v>10000</v>
      </c>
      <c r="S41" s="2" t="n">
        <v>1</v>
      </c>
      <c r="T41" s="2" t="s">
        <v>61</v>
      </c>
    </row>
    <row r="42" customFormat="false" ht="15" hidden="false" customHeight="false" outlineLevel="0" collapsed="false">
      <c r="A42" s="59"/>
      <c r="B42" s="32"/>
      <c r="C42" s="32"/>
      <c r="D42" s="32"/>
      <c r="E42" s="51" t="s">
        <v>33</v>
      </c>
      <c r="F42" s="33" t="n">
        <f aca="false">C41</f>
        <v>76700</v>
      </c>
      <c r="G42" s="43" t="n">
        <f aca="false">F42*75%</f>
        <v>57525</v>
      </c>
      <c r="H42" s="43"/>
      <c r="I42" s="43"/>
      <c r="J42" s="44" t="n">
        <f aca="false">IF(F42&gt;25000000,25000000,F42)</f>
        <v>76700</v>
      </c>
      <c r="K42" s="44" t="n">
        <f aca="false">IF(G42&gt;25000000,25000000,G42)</f>
        <v>57525</v>
      </c>
      <c r="L42" s="45" t="n">
        <f aca="false">IF(F42&gt;50000000,25000000,IF(F42&gt;25000000,F42-25000000,0))</f>
        <v>0</v>
      </c>
      <c r="M42" s="46" t="n">
        <f aca="false">IF(G42&gt;50000000,25000000,IF(G42&gt;25000000,G42-25000000,0))</f>
        <v>0</v>
      </c>
      <c r="N42" s="45" t="n">
        <f aca="false">IF(F42&gt;57500000,25000000,IF(F42&gt;25000000,F42-25000000,0))</f>
        <v>0</v>
      </c>
      <c r="O42" s="47" t="n">
        <f aca="false">IF(G42&gt;57500000,25000000,IF(G42&gt;25000000,G42-25000000,0))</f>
        <v>0</v>
      </c>
      <c r="P42" s="39"/>
    </row>
    <row r="43" customFormat="false" ht="15" hidden="false" customHeight="false" outlineLevel="0" collapsed="false">
      <c r="A43" s="59"/>
      <c r="B43" s="32"/>
      <c r="C43" s="32"/>
      <c r="D43" s="32"/>
      <c r="E43" s="51"/>
      <c r="F43" s="33"/>
      <c r="G43" s="43"/>
      <c r="H43" s="43"/>
      <c r="I43" s="43"/>
      <c r="J43" s="44"/>
      <c r="K43" s="44"/>
      <c r="L43" s="45"/>
      <c r="M43" s="46"/>
      <c r="N43" s="45"/>
      <c r="O43" s="47"/>
      <c r="P43" s="39"/>
    </row>
    <row r="44" customFormat="false" ht="15" hidden="false" customHeight="false" outlineLevel="0" collapsed="false">
      <c r="A44" s="31" t="s">
        <v>69</v>
      </c>
      <c r="B44" s="32" t="n">
        <v>2200000</v>
      </c>
      <c r="C44" s="32" t="n">
        <f aca="false">+B44*C$1</f>
        <v>2860000</v>
      </c>
      <c r="D44" s="32" t="n">
        <f aca="false">+C44*D$1</f>
        <v>4290000</v>
      </c>
      <c r="E44" s="32"/>
      <c r="F44" s="33" t="n">
        <f aca="false">C44+E44</f>
        <v>2860000</v>
      </c>
      <c r="G44" s="43" t="n">
        <f aca="false">F44*75%</f>
        <v>2145000</v>
      </c>
      <c r="H44" s="43"/>
      <c r="I44" s="43"/>
      <c r="J44" s="44" t="n">
        <f aca="false">IF(F44&gt;25000000,25000000,F44)</f>
        <v>2860000</v>
      </c>
      <c r="K44" s="44" t="n">
        <f aca="false">IF(G44&gt;25000000,25000000,G44)</f>
        <v>2145000</v>
      </c>
      <c r="L44" s="45" t="n">
        <f aca="false">IF(F44&gt;50000000,25000000,IF(F44&gt;25000000,F44-25000000,0))</f>
        <v>0</v>
      </c>
      <c r="M44" s="46" t="n">
        <f aca="false">IF(G44&gt;50000000,25000000,IF(G44&gt;25000000,G44-25000000,0))</f>
        <v>0</v>
      </c>
      <c r="N44" s="45" t="n">
        <f aca="false">IF(F44&gt;57500000,25000000,IF(F44&gt;25000000,F44-25000000,0))</f>
        <v>0</v>
      </c>
      <c r="O44" s="47" t="n">
        <f aca="false">IF(G44&gt;57500000,25000000,IF(G44&gt;25000000,G44-25000000,0))</f>
        <v>0</v>
      </c>
      <c r="P44" s="39" t="n">
        <v>2001</v>
      </c>
      <c r="Q44" s="0" t="s">
        <v>42</v>
      </c>
      <c r="R44" s="3" t="n">
        <v>40000</v>
      </c>
      <c r="S44" s="2" t="n">
        <v>4</v>
      </c>
      <c r="T44" s="2" t="s">
        <v>61</v>
      </c>
    </row>
    <row r="45" customFormat="false" ht="15" hidden="false" customHeight="false" outlineLevel="0" collapsed="false">
      <c r="A45" s="31" t="s">
        <v>70</v>
      </c>
      <c r="B45" s="32" t="n">
        <v>250000</v>
      </c>
      <c r="C45" s="32"/>
      <c r="D45" s="32"/>
      <c r="E45" s="32" t="n">
        <v>5000000</v>
      </c>
      <c r="F45" s="33" t="n">
        <f aca="false">C45+E45</f>
        <v>5000000</v>
      </c>
      <c r="G45" s="43" t="n">
        <f aca="false">F45*75%</f>
        <v>3750000</v>
      </c>
      <c r="H45" s="43"/>
      <c r="I45" s="43"/>
      <c r="J45" s="44" t="n">
        <f aca="false">IF(F45&gt;25000000,25000000,F45)</f>
        <v>5000000</v>
      </c>
      <c r="K45" s="44" t="n">
        <f aca="false">IF(G45&gt;25000000,25000000,G45)</f>
        <v>3750000</v>
      </c>
      <c r="L45" s="45" t="n">
        <f aca="false">IF(F45&gt;50000000,25000000,IF(F45&gt;25000000,F45-25000000,0))</f>
        <v>0</v>
      </c>
      <c r="M45" s="46" t="n">
        <f aca="false">IF(G45&gt;50000000,25000000,IF(G45&gt;25000000,G45-25000000,0))</f>
        <v>0</v>
      </c>
      <c r="N45" s="45" t="n">
        <f aca="false">IF(F45&gt;57500000,25000000,IF(F45&gt;25000000,F45-25000000,0))</f>
        <v>0</v>
      </c>
      <c r="O45" s="47" t="n">
        <f aca="false">IF(G45&gt;57500000,25000000,IF(G45&gt;25000000,G45-25000000,0))</f>
        <v>0</v>
      </c>
      <c r="P45" s="39"/>
    </row>
    <row r="46" customFormat="false" ht="15" hidden="false" customHeight="false" outlineLevel="0" collapsed="false">
      <c r="A46" s="60" t="s">
        <v>71</v>
      </c>
      <c r="B46" s="61"/>
      <c r="C46" s="61"/>
      <c r="D46" s="61"/>
      <c r="E46" s="61"/>
      <c r="F46" s="33"/>
      <c r="G46" s="43"/>
      <c r="H46" s="43"/>
      <c r="I46" s="43"/>
      <c r="J46" s="44"/>
      <c r="K46" s="44"/>
      <c r="L46" s="45"/>
      <c r="M46" s="46"/>
      <c r="N46" s="45"/>
      <c r="O46" s="47"/>
    </row>
    <row r="47" customFormat="false" ht="15" hidden="false" customHeight="false" outlineLevel="0" collapsed="false">
      <c r="A47" s="62" t="s">
        <v>72</v>
      </c>
      <c r="B47" s="61"/>
      <c r="C47" s="61"/>
      <c r="D47" s="61"/>
      <c r="E47" s="61"/>
      <c r="F47" s="33"/>
      <c r="G47" s="43"/>
      <c r="H47" s="43"/>
      <c r="I47" s="43"/>
      <c r="J47" s="44"/>
      <c r="K47" s="44"/>
      <c r="L47" s="45"/>
      <c r="M47" s="46"/>
      <c r="N47" s="45"/>
      <c r="O47" s="47"/>
    </row>
    <row r="48" customFormat="false" ht="15" hidden="false" customHeight="false" outlineLevel="0" collapsed="false">
      <c r="A48" s="62" t="s">
        <v>73</v>
      </c>
      <c r="B48" s="32"/>
      <c r="C48" s="32" t="n">
        <f aca="false">+B48*C$1</f>
        <v>0</v>
      </c>
      <c r="D48" s="32" t="n">
        <f aca="false">+C48*D$1</f>
        <v>0</v>
      </c>
      <c r="E48" s="32" t="n">
        <v>300000</v>
      </c>
      <c r="F48" s="33" t="n">
        <f aca="false">C48+E48</f>
        <v>300000</v>
      </c>
      <c r="G48" s="43" t="n">
        <f aca="false">F48*75%</f>
        <v>225000</v>
      </c>
      <c r="H48" s="43"/>
      <c r="I48" s="43"/>
      <c r="J48" s="44" t="n">
        <f aca="false">IF(F48&gt;25000000,25000000,F48)</f>
        <v>300000</v>
      </c>
      <c r="K48" s="44" t="n">
        <f aca="false">IF(G48&gt;25000000,25000000,G48)</f>
        <v>225000</v>
      </c>
      <c r="L48" s="45" t="n">
        <f aca="false">IF(F48&gt;50000000,25000000,IF(F48&gt;25000000,F48-25000000,0))</f>
        <v>0</v>
      </c>
      <c r="M48" s="46" t="n">
        <f aca="false">IF(G48&gt;50000000,25000000,IF(G48&gt;25000000,G48-25000000,0))</f>
        <v>0</v>
      </c>
      <c r="N48" s="45" t="n">
        <f aca="false">IF(F48&gt;57500000,25000000,IF(F48&gt;25000000,F48-25000000,0))</f>
        <v>0</v>
      </c>
      <c r="O48" s="47" t="n">
        <f aca="false">IF(G48&gt;57500000,25000000,IF(G48&gt;25000000,G48-25000000,0))</f>
        <v>0</v>
      </c>
      <c r="P48" s="2" t="n">
        <v>1998</v>
      </c>
      <c r="Q48" s="0" t="s">
        <v>45</v>
      </c>
      <c r="R48" s="3" t="n">
        <v>40000</v>
      </c>
      <c r="S48" s="2" t="n">
        <v>4</v>
      </c>
      <c r="T48" s="2" t="s">
        <v>30</v>
      </c>
    </row>
    <row r="49" customFormat="false" ht="15" hidden="false" customHeight="false" outlineLevel="0" collapsed="false">
      <c r="A49" s="62" t="s">
        <v>74</v>
      </c>
      <c r="B49" s="32"/>
      <c r="C49" s="32" t="n">
        <f aca="false">+B49*C$1</f>
        <v>0</v>
      </c>
      <c r="D49" s="32" t="n">
        <f aca="false">+C49*D$1</f>
        <v>0</v>
      </c>
      <c r="E49" s="32" t="n">
        <v>0</v>
      </c>
      <c r="F49" s="33" t="n">
        <f aca="false">C49+E49</f>
        <v>0</v>
      </c>
      <c r="G49" s="43" t="n">
        <f aca="false">F49*75%</f>
        <v>0</v>
      </c>
      <c r="H49" s="43"/>
      <c r="I49" s="43"/>
      <c r="J49" s="44" t="n">
        <f aca="false">IF(F49&gt;25000000,25000000,F49)</f>
        <v>0</v>
      </c>
      <c r="K49" s="44" t="n">
        <f aca="false">IF(G49&gt;25000000,25000000,G49)</f>
        <v>0</v>
      </c>
      <c r="L49" s="45" t="n">
        <f aca="false">IF(F49&gt;50000000,25000000,IF(F49&gt;25000000,F49-25000000,0))</f>
        <v>0</v>
      </c>
      <c r="M49" s="46" t="n">
        <f aca="false">IF(G49&gt;50000000,25000000,IF(G49&gt;25000000,G49-25000000,0))</f>
        <v>0</v>
      </c>
      <c r="N49" s="45" t="n">
        <f aca="false">IF(F49&gt;57500000,25000000,IF(F49&gt;25000000,F49-25000000,0))</f>
        <v>0</v>
      </c>
      <c r="O49" s="47" t="n">
        <f aca="false">IF(G49&gt;57500000,25000000,IF(G49&gt;25000000,G49-25000000,0))</f>
        <v>0</v>
      </c>
      <c r="P49" s="2" t="n">
        <v>1975</v>
      </c>
      <c r="Q49" s="48" t="s">
        <v>47</v>
      </c>
      <c r="R49" s="3" t="n">
        <v>257000</v>
      </c>
      <c r="S49" s="2" t="n">
        <v>4</v>
      </c>
      <c r="T49" s="2" t="s">
        <v>30</v>
      </c>
    </row>
    <row r="50" customFormat="false" ht="15" hidden="false" customHeight="false" outlineLevel="0" collapsed="false">
      <c r="A50" s="62" t="s">
        <v>75</v>
      </c>
      <c r="B50" s="32" t="n">
        <v>60000</v>
      </c>
      <c r="C50" s="32" t="n">
        <f aca="false">+B50*C$1</f>
        <v>78000</v>
      </c>
      <c r="D50" s="32" t="n">
        <f aca="false">+C50*D$1</f>
        <v>117000</v>
      </c>
      <c r="E50" s="32"/>
      <c r="F50" s="33" t="n">
        <f aca="false">C50+E50</f>
        <v>78000</v>
      </c>
      <c r="G50" s="43" t="n">
        <f aca="false">F50*75%</f>
        <v>58500</v>
      </c>
      <c r="H50" s="43"/>
      <c r="I50" s="43"/>
      <c r="J50" s="44" t="n">
        <f aca="false">IF(F50&gt;25000000,25000000,F50)</f>
        <v>78000</v>
      </c>
      <c r="K50" s="44" t="n">
        <f aca="false">IF(G50&gt;25000000,25000000,G50)</f>
        <v>58500</v>
      </c>
      <c r="L50" s="45" t="n">
        <f aca="false">IF(F50&gt;50000000,25000000,IF(F50&gt;25000000,F50-25000000,0))</f>
        <v>0</v>
      </c>
      <c r="M50" s="46" t="n">
        <f aca="false">IF(G50&gt;50000000,25000000,IF(G50&gt;25000000,G50-25000000,0))</f>
        <v>0</v>
      </c>
      <c r="N50" s="45" t="n">
        <f aca="false">IF(F50&gt;57500000,25000000,IF(F50&gt;25000000,F50-25000000,0))</f>
        <v>0</v>
      </c>
      <c r="O50" s="47" t="n">
        <f aca="false">IF(G50&gt;57500000,25000000,IF(G50&gt;25000000,G50-25000000,0))</f>
        <v>0</v>
      </c>
      <c r="P50" s="2" t="n">
        <v>1995</v>
      </c>
      <c r="Q50" s="0" t="s">
        <v>29</v>
      </c>
      <c r="R50" s="3" t="n">
        <v>5000</v>
      </c>
      <c r="S50" s="2" t="n">
        <v>4</v>
      </c>
      <c r="T50" s="2" t="s">
        <v>30</v>
      </c>
    </row>
    <row r="51" customFormat="false" ht="15" hidden="false" customHeight="false" outlineLevel="0" collapsed="false">
      <c r="A51" s="62" t="s">
        <v>76</v>
      </c>
      <c r="B51" s="32" t="n">
        <v>59000</v>
      </c>
      <c r="C51" s="32" t="n">
        <f aca="false">+B51*C$1</f>
        <v>76700</v>
      </c>
      <c r="D51" s="32" t="n">
        <f aca="false">+C51*D$1</f>
        <v>115050</v>
      </c>
      <c r="E51" s="32" t="n">
        <v>0</v>
      </c>
      <c r="F51" s="33" t="n">
        <f aca="false">C51+E51</f>
        <v>76700</v>
      </c>
      <c r="G51" s="43" t="n">
        <f aca="false">F51*75%</f>
        <v>57525</v>
      </c>
      <c r="H51" s="43"/>
      <c r="I51" s="43"/>
      <c r="J51" s="44" t="n">
        <f aca="false">IF(F51&gt;25000000,25000000,F51)</f>
        <v>76700</v>
      </c>
      <c r="K51" s="44" t="n">
        <f aca="false">IF(G51&gt;25000000,25000000,G51)</f>
        <v>57525</v>
      </c>
      <c r="L51" s="45" t="n">
        <f aca="false">IF(F51&gt;50000000,25000000,IF(F51&gt;25000000,F51-25000000,0))</f>
        <v>0</v>
      </c>
      <c r="M51" s="46" t="n">
        <f aca="false">IF(G51&gt;50000000,25000000,IF(G51&gt;25000000,G51-25000000,0))</f>
        <v>0</v>
      </c>
      <c r="N51" s="45" t="n">
        <f aca="false">IF(F51&gt;57500000,25000000,IF(F51&gt;25000000,F51-25000000,0))</f>
        <v>0</v>
      </c>
      <c r="O51" s="47" t="n">
        <f aca="false">IF(G51&gt;57500000,25000000,IF(G51&gt;25000000,G51-25000000,0))</f>
        <v>0</v>
      </c>
      <c r="P51" s="2" t="n">
        <v>2015</v>
      </c>
      <c r="Q51" s="0" t="s">
        <v>37</v>
      </c>
      <c r="R51" s="3" t="n">
        <v>10000</v>
      </c>
      <c r="S51" s="2" t="n">
        <v>4</v>
      </c>
      <c r="T51" s="2" t="s">
        <v>30</v>
      </c>
    </row>
    <row r="52" customFormat="false" ht="15" hidden="false" customHeight="false" outlineLevel="0" collapsed="false">
      <c r="A52" s="62" t="s">
        <v>77</v>
      </c>
      <c r="B52" s="32"/>
      <c r="C52" s="32" t="n">
        <f aca="false">+B52*C$1</f>
        <v>0</v>
      </c>
      <c r="D52" s="32" t="n">
        <f aca="false">+C52*D$1</f>
        <v>0</v>
      </c>
      <c r="E52" s="32"/>
      <c r="F52" s="33" t="n">
        <f aca="false">C52+E52</f>
        <v>0</v>
      </c>
      <c r="G52" s="43" t="n">
        <f aca="false">F52*75%</f>
        <v>0</v>
      </c>
      <c r="H52" s="43"/>
      <c r="I52" s="43"/>
      <c r="J52" s="44" t="n">
        <f aca="false">IF(F52&gt;25000000,25000000,F52)</f>
        <v>0</v>
      </c>
      <c r="K52" s="44" t="n">
        <f aca="false">IF(G52&gt;25000000,25000000,G52)</f>
        <v>0</v>
      </c>
      <c r="L52" s="45" t="n">
        <f aca="false">IF(F52&gt;50000000,25000000,IF(F52&gt;25000000,F52-25000000,0))</f>
        <v>0</v>
      </c>
      <c r="M52" s="46" t="n">
        <f aca="false">IF(G52&gt;50000000,25000000,IF(G52&gt;25000000,G52-25000000,0))</f>
        <v>0</v>
      </c>
      <c r="N52" s="45" t="n">
        <f aca="false">IF(F52&gt;57500000,25000000,IF(F52&gt;25000000,F52-25000000,0))</f>
        <v>0</v>
      </c>
      <c r="O52" s="47" t="n">
        <f aca="false">IF(G52&gt;57500000,25000000,IF(G52&gt;25000000,G52-25000000,0))</f>
        <v>0</v>
      </c>
      <c r="P52" s="2" t="n">
        <v>2001</v>
      </c>
      <c r="Q52" s="0" t="s">
        <v>49</v>
      </c>
      <c r="R52" s="3" t="n">
        <v>41000</v>
      </c>
      <c r="S52" s="2" t="n">
        <v>3</v>
      </c>
      <c r="T52" s="2" t="s">
        <v>30</v>
      </c>
    </row>
    <row r="53" customFormat="false" ht="15" hidden="false" customHeight="false" outlineLevel="0" collapsed="false">
      <c r="A53" s="62" t="s">
        <v>78</v>
      </c>
      <c r="B53" s="32"/>
      <c r="C53" s="32" t="n">
        <f aca="false">+B53*C$1</f>
        <v>0</v>
      </c>
      <c r="D53" s="32" t="n">
        <f aca="false">+C53*D$1</f>
        <v>0</v>
      </c>
      <c r="E53" s="32" t="n">
        <v>215000</v>
      </c>
      <c r="F53" s="33" t="n">
        <f aca="false">C53+E53</f>
        <v>215000</v>
      </c>
      <c r="G53" s="43" t="n">
        <f aca="false">F53*75%</f>
        <v>161250</v>
      </c>
      <c r="H53" s="43"/>
      <c r="I53" s="43"/>
      <c r="J53" s="44" t="n">
        <f aca="false">IF(F53&gt;25000000,25000000,F53)</f>
        <v>215000</v>
      </c>
      <c r="K53" s="44" t="n">
        <f aca="false">IF(G53&gt;25000000,25000000,G53)</f>
        <v>161250</v>
      </c>
      <c r="L53" s="45" t="n">
        <f aca="false">IF(F53&gt;50000000,25000000,IF(F53&gt;25000000,F53-25000000,0))</f>
        <v>0</v>
      </c>
      <c r="M53" s="46" t="n">
        <f aca="false">IF(G53&gt;50000000,25000000,IF(G53&gt;25000000,G53-25000000,0))</f>
        <v>0</v>
      </c>
      <c r="N53" s="45" t="n">
        <f aca="false">IF(F53&gt;57500000,25000000,IF(F53&gt;25000000,F53-25000000,0))</f>
        <v>0</v>
      </c>
      <c r="O53" s="47" t="n">
        <f aca="false">IF(G53&gt;57500000,25000000,IF(G53&gt;25000000,G53-25000000,0))</f>
        <v>0</v>
      </c>
      <c r="P53" s="2" t="n">
        <v>1992</v>
      </c>
      <c r="Q53" s="0" t="s">
        <v>55</v>
      </c>
      <c r="R53" s="3" t="n">
        <v>12000</v>
      </c>
      <c r="S53" s="2" t="n">
        <v>2</v>
      </c>
      <c r="T53" s="2" t="s">
        <v>30</v>
      </c>
    </row>
    <row r="54" customFormat="false" ht="15" hidden="false" customHeight="false" outlineLevel="0" collapsed="false">
      <c r="A54" s="62" t="s">
        <v>79</v>
      </c>
      <c r="B54" s="32" t="n">
        <v>3500</v>
      </c>
      <c r="C54" s="32" t="n">
        <f aca="false">+B54*C$1</f>
        <v>4550</v>
      </c>
      <c r="D54" s="32" t="n">
        <f aca="false">+C54*D$1</f>
        <v>6825</v>
      </c>
      <c r="E54" s="32"/>
      <c r="F54" s="33" t="n">
        <f aca="false">C54+E54</f>
        <v>4550</v>
      </c>
      <c r="G54" s="43" t="n">
        <f aca="false">F54*75%</f>
        <v>3412.5</v>
      </c>
      <c r="H54" s="43"/>
      <c r="I54" s="43"/>
      <c r="J54" s="44" t="n">
        <f aca="false">IF(F54&gt;25000000,25000000,F54)</f>
        <v>4550</v>
      </c>
      <c r="K54" s="44" t="n">
        <f aca="false">IF(G54&gt;25000000,25000000,G54)</f>
        <v>3412.5</v>
      </c>
      <c r="L54" s="45" t="n">
        <f aca="false">IF(F54&gt;50000000,25000000,IF(F54&gt;25000000,F54-25000000,0))</f>
        <v>0</v>
      </c>
      <c r="M54" s="46" t="n">
        <f aca="false">IF(G54&gt;50000000,25000000,IF(G54&gt;25000000,G54-25000000,0))</f>
        <v>0</v>
      </c>
      <c r="N54" s="45" t="n">
        <f aca="false">IF(F54&gt;57500000,25000000,IF(F54&gt;25000000,F54-25000000,0))</f>
        <v>0</v>
      </c>
      <c r="O54" s="47" t="n">
        <f aca="false">IF(G54&gt;57500000,25000000,IF(G54&gt;25000000,G54-25000000,0))</f>
        <v>0</v>
      </c>
      <c r="P54" s="2" t="n">
        <v>2011</v>
      </c>
      <c r="Q54" s="0" t="s">
        <v>29</v>
      </c>
      <c r="R54" s="3" t="n">
        <v>65000</v>
      </c>
      <c r="S54" s="2" t="n">
        <v>2</v>
      </c>
      <c r="T54" s="2" t="s">
        <v>30</v>
      </c>
    </row>
    <row r="55" customFormat="false" ht="15" hidden="false" customHeight="false" outlineLevel="0" collapsed="false">
      <c r="A55" s="62" t="s">
        <v>80</v>
      </c>
      <c r="B55" s="32"/>
      <c r="C55" s="32" t="n">
        <f aca="false">+B55*C$1</f>
        <v>0</v>
      </c>
      <c r="D55" s="32" t="n">
        <f aca="false">+C55*D$1</f>
        <v>0</v>
      </c>
      <c r="E55" s="32"/>
      <c r="F55" s="33" t="n">
        <f aca="false">C55+E55</f>
        <v>0</v>
      </c>
      <c r="G55" s="43" t="n">
        <f aca="false">F55*75%</f>
        <v>0</v>
      </c>
      <c r="H55" s="43"/>
      <c r="I55" s="43"/>
      <c r="J55" s="44" t="n">
        <f aca="false">IF(F55&gt;25000000,25000000,F55)</f>
        <v>0</v>
      </c>
      <c r="K55" s="44" t="n">
        <f aca="false">IF(G55&gt;25000000,25000000,G55)</f>
        <v>0</v>
      </c>
      <c r="L55" s="45" t="n">
        <f aca="false">IF(F55&gt;50000000,25000000,IF(F55&gt;25000000,F55-25000000,0))</f>
        <v>0</v>
      </c>
      <c r="M55" s="46" t="n">
        <f aca="false">IF(G55&gt;50000000,25000000,IF(G55&gt;25000000,G55-25000000,0))</f>
        <v>0</v>
      </c>
      <c r="N55" s="45" t="n">
        <f aca="false">IF(F55&gt;57500000,25000000,IF(F55&gt;25000000,F55-25000000,0))</f>
        <v>0</v>
      </c>
      <c r="O55" s="47" t="n">
        <f aca="false">IF(G55&gt;57500000,25000000,IF(G55&gt;25000000,G55-25000000,0))</f>
        <v>0</v>
      </c>
      <c r="P55" s="2" t="n">
        <v>2009</v>
      </c>
      <c r="Q55" s="0" t="s">
        <v>47</v>
      </c>
      <c r="R55" s="3" t="n">
        <v>10000</v>
      </c>
      <c r="S55" s="2" t="n">
        <v>1</v>
      </c>
      <c r="T55" s="2" t="s">
        <v>30</v>
      </c>
    </row>
    <row r="56" customFormat="false" ht="15" hidden="false" customHeight="false" outlineLevel="0" collapsed="false">
      <c r="A56" s="62" t="s">
        <v>81</v>
      </c>
      <c r="B56" s="32" t="n">
        <v>120000</v>
      </c>
      <c r="C56" s="32" t="n">
        <f aca="false">+B56*C$1</f>
        <v>156000</v>
      </c>
      <c r="D56" s="32" t="n">
        <f aca="false">+C56*D$1</f>
        <v>234000</v>
      </c>
      <c r="E56" s="32" t="n">
        <v>420000</v>
      </c>
      <c r="F56" s="33" t="n">
        <f aca="false">C56+E56</f>
        <v>576000</v>
      </c>
      <c r="G56" s="43" t="n">
        <f aca="false">F56*75%</f>
        <v>432000</v>
      </c>
      <c r="H56" s="43"/>
      <c r="I56" s="43"/>
      <c r="J56" s="44" t="n">
        <f aca="false">IF(F56&gt;25000000,25000000,F56)</f>
        <v>576000</v>
      </c>
      <c r="K56" s="44" t="n">
        <f aca="false">IF(G56&gt;25000000,25000000,G56)</f>
        <v>432000</v>
      </c>
      <c r="L56" s="45" t="n">
        <f aca="false">IF(F56&gt;50000000,25000000,IF(F56&gt;25000000,F56-25000000,0))</f>
        <v>0</v>
      </c>
      <c r="M56" s="46" t="n">
        <f aca="false">IF(G56&gt;50000000,25000000,IF(G56&gt;25000000,G56-25000000,0))</f>
        <v>0</v>
      </c>
      <c r="N56" s="45" t="n">
        <f aca="false">IF(F56&gt;57500000,25000000,IF(F56&gt;25000000,F56-25000000,0))</f>
        <v>0</v>
      </c>
      <c r="O56" s="47" t="n">
        <f aca="false">IF(G56&gt;57500000,25000000,IF(G56&gt;25000000,G56-25000000,0))</f>
        <v>0</v>
      </c>
      <c r="P56" s="2" t="n">
        <v>1998</v>
      </c>
      <c r="Q56" s="0" t="s">
        <v>49</v>
      </c>
      <c r="R56" s="3" t="n">
        <v>6000</v>
      </c>
      <c r="S56" s="2" t="n">
        <v>1</v>
      </c>
      <c r="T56" s="2" t="s">
        <v>30</v>
      </c>
    </row>
    <row r="57" customFormat="false" ht="15" hidden="false" customHeight="false" outlineLevel="0" collapsed="false">
      <c r="A57" s="62" t="s">
        <v>82</v>
      </c>
      <c r="B57" s="32"/>
      <c r="C57" s="32" t="n">
        <f aca="false">+B57*C$1</f>
        <v>0</v>
      </c>
      <c r="D57" s="32" t="n">
        <f aca="false">+C57*D$1</f>
        <v>0</v>
      </c>
      <c r="E57" s="32"/>
      <c r="F57" s="33" t="n">
        <f aca="false">C57+E57</f>
        <v>0</v>
      </c>
      <c r="G57" s="43" t="n">
        <f aca="false">F57*75%</f>
        <v>0</v>
      </c>
      <c r="H57" s="43"/>
      <c r="I57" s="43"/>
      <c r="J57" s="44" t="n">
        <f aca="false">IF(F57&gt;25000000,25000000,F57)</f>
        <v>0</v>
      </c>
      <c r="K57" s="44" t="n">
        <f aca="false">IF(G57&gt;25000000,25000000,G57)</f>
        <v>0</v>
      </c>
      <c r="L57" s="45" t="n">
        <f aca="false">IF(F57&gt;50000000,25000000,IF(F57&gt;25000000,F57-25000000,0))</f>
        <v>0</v>
      </c>
      <c r="M57" s="46" t="n">
        <f aca="false">IF(G57&gt;50000000,25000000,IF(G57&gt;25000000,G57-25000000,0))</f>
        <v>0</v>
      </c>
      <c r="N57" s="45" t="n">
        <f aca="false">IF(F57&gt;57500000,25000000,IF(F57&gt;25000000,F57-25000000,0))</f>
        <v>0</v>
      </c>
      <c r="O57" s="47" t="n">
        <f aca="false">IF(G57&gt;57500000,25000000,IF(G57&gt;25000000,G57-25000000,0))</f>
        <v>0</v>
      </c>
      <c r="P57" s="2" t="n">
        <v>2000</v>
      </c>
      <c r="Q57" s="0" t="s">
        <v>60</v>
      </c>
      <c r="R57" s="3" t="n">
        <v>4000</v>
      </c>
      <c r="S57" s="2" t="n">
        <v>4</v>
      </c>
      <c r="T57" s="2" t="s">
        <v>30</v>
      </c>
    </row>
    <row r="58" customFormat="false" ht="15" hidden="false" customHeight="false" outlineLevel="0" collapsed="false">
      <c r="A58" s="62" t="s">
        <v>83</v>
      </c>
      <c r="B58" s="32" t="n">
        <v>350000</v>
      </c>
      <c r="C58" s="32" t="n">
        <f aca="false">+B58*C$1</f>
        <v>455000</v>
      </c>
      <c r="D58" s="32" t="n">
        <f aca="false">+C58*D$1</f>
        <v>682500</v>
      </c>
      <c r="E58" s="32"/>
      <c r="F58" s="33" t="n">
        <f aca="false">C58+E58</f>
        <v>455000</v>
      </c>
      <c r="G58" s="43" t="n">
        <f aca="false">F58*75%</f>
        <v>341250</v>
      </c>
      <c r="H58" s="43"/>
      <c r="I58" s="43"/>
      <c r="J58" s="44" t="n">
        <f aca="false">IF(F58&gt;25000000,25000000,F58)</f>
        <v>455000</v>
      </c>
      <c r="K58" s="44" t="n">
        <f aca="false">IF(G58&gt;25000000,25000000,G58)</f>
        <v>341250</v>
      </c>
      <c r="L58" s="45" t="n">
        <f aca="false">IF(F58&gt;50000000,25000000,IF(F58&gt;25000000,F58-25000000,0))</f>
        <v>0</v>
      </c>
      <c r="M58" s="46" t="n">
        <f aca="false">IF(G58&gt;50000000,25000000,IF(G58&gt;25000000,G58-25000000,0))</f>
        <v>0</v>
      </c>
      <c r="N58" s="45" t="n">
        <f aca="false">IF(F58&gt;57500000,25000000,IF(F58&gt;25000000,F58-25000000,0))</f>
        <v>0</v>
      </c>
      <c r="O58" s="47" t="n">
        <f aca="false">IF(G58&gt;57500000,25000000,IF(G58&gt;25000000,G58-25000000,0))</f>
        <v>0</v>
      </c>
      <c r="P58" s="2" t="n">
        <v>2009</v>
      </c>
      <c r="Q58" s="0" t="s">
        <v>52</v>
      </c>
      <c r="R58" s="3" t="n">
        <v>5000</v>
      </c>
      <c r="S58" s="2" t="n">
        <v>4</v>
      </c>
      <c r="T58" s="2" t="s">
        <v>30</v>
      </c>
    </row>
    <row r="59" customFormat="false" ht="15" hidden="false" customHeight="false" outlineLevel="0" collapsed="false">
      <c r="A59" s="62" t="s">
        <v>84</v>
      </c>
      <c r="B59" s="32"/>
      <c r="C59" s="32"/>
      <c r="D59" s="32"/>
      <c r="E59" s="32" t="n">
        <v>12000000</v>
      </c>
      <c r="F59" s="33" t="n">
        <f aca="false">C59+E59</f>
        <v>12000000</v>
      </c>
      <c r="G59" s="43" t="n">
        <f aca="false">F59*75%</f>
        <v>9000000</v>
      </c>
      <c r="H59" s="43"/>
      <c r="I59" s="43"/>
      <c r="J59" s="44" t="n">
        <f aca="false">IF(F59&gt;25000000,25000000,F59)</f>
        <v>12000000</v>
      </c>
      <c r="K59" s="44" t="n">
        <f aca="false">IF(G59&gt;25000000,25000000,G59)</f>
        <v>9000000</v>
      </c>
      <c r="L59" s="45" t="n">
        <f aca="false">IF(F59&gt;50000000,25000000,IF(F59&gt;25000000,F59-25000000,0))</f>
        <v>0</v>
      </c>
      <c r="M59" s="46" t="n">
        <f aca="false">IF(G59&gt;50000000,25000000,IF(G59&gt;25000000,G59-25000000,0))</f>
        <v>0</v>
      </c>
      <c r="N59" s="45" t="n">
        <f aca="false">IF(F59&gt;57500000,25000000,IF(F59&gt;25000000,F59-25000000,0))</f>
        <v>0</v>
      </c>
      <c r="O59" s="47" t="n">
        <f aca="false">IF(G59&gt;57500000,25000000,IF(G59&gt;25000000,G59-25000000,0))</f>
        <v>0</v>
      </c>
    </row>
    <row r="60" customFormat="false" ht="15" hidden="false" customHeight="false" outlineLevel="0" collapsed="false">
      <c r="A60" s="62" t="s">
        <v>85</v>
      </c>
      <c r="B60" s="32"/>
      <c r="C60" s="32"/>
      <c r="D60" s="32"/>
      <c r="E60" s="32" t="n">
        <v>6000000</v>
      </c>
      <c r="F60" s="33" t="n">
        <f aca="false">C60+E60</f>
        <v>6000000</v>
      </c>
      <c r="G60" s="43" t="n">
        <f aca="false">F60*75%</f>
        <v>4500000</v>
      </c>
      <c r="H60" s="43"/>
      <c r="I60" s="43"/>
      <c r="J60" s="44" t="n">
        <f aca="false">IF(F60&gt;25000000,25000000,F60)</f>
        <v>6000000</v>
      </c>
      <c r="K60" s="44" t="n">
        <f aca="false">IF(G60&gt;25000000,25000000,G60)</f>
        <v>4500000</v>
      </c>
      <c r="L60" s="45" t="n">
        <f aca="false">IF(F60&gt;50000000,25000000,IF(F60&gt;25000000,F60-25000000,0))</f>
        <v>0</v>
      </c>
      <c r="M60" s="46" t="n">
        <f aca="false">IF(G60&gt;50000000,25000000,IF(G60&gt;25000000,G60-25000000,0))</f>
        <v>0</v>
      </c>
      <c r="N60" s="45" t="n">
        <f aca="false">IF(F60&gt;57500000,25000000,IF(F60&gt;25000000,F60-25000000,0))</f>
        <v>0</v>
      </c>
      <c r="O60" s="47" t="n">
        <f aca="false">IF(G60&gt;57500000,25000000,IF(G60&gt;25000000,G60-25000000,0))</f>
        <v>0</v>
      </c>
      <c r="P60" s="2" t="n">
        <v>1960</v>
      </c>
      <c r="Q60" s="48" t="s">
        <v>60</v>
      </c>
      <c r="R60" s="3" t="n">
        <v>50000</v>
      </c>
      <c r="S60" s="2" t="n">
        <v>1</v>
      </c>
      <c r="T60" s="2" t="s">
        <v>30</v>
      </c>
    </row>
    <row r="61" customFormat="false" ht="15" hidden="false" customHeight="false" outlineLevel="0" collapsed="false">
      <c r="A61" s="62" t="s">
        <v>86</v>
      </c>
      <c r="B61" s="32"/>
      <c r="C61" s="32"/>
      <c r="D61" s="32"/>
      <c r="E61" s="32" t="n">
        <v>430000</v>
      </c>
      <c r="F61" s="33" t="n">
        <f aca="false">C61+E61</f>
        <v>430000</v>
      </c>
      <c r="G61" s="43" t="n">
        <f aca="false">F61*75%</f>
        <v>322500</v>
      </c>
      <c r="H61" s="43"/>
      <c r="I61" s="43"/>
      <c r="J61" s="44" t="n">
        <f aca="false">IF(F61&gt;25000000,25000000,F61)</f>
        <v>430000</v>
      </c>
      <c r="K61" s="44" t="n">
        <f aca="false">IF(G61&gt;25000000,25000000,G61)</f>
        <v>322500</v>
      </c>
      <c r="L61" s="45" t="n">
        <f aca="false">IF(F61&gt;50000000,25000000,IF(F61&gt;25000000,F61-25000000,0))</f>
        <v>0</v>
      </c>
      <c r="M61" s="46" t="n">
        <f aca="false">IF(G61&gt;50000000,25000000,IF(G61&gt;25000000,G61-25000000,0))</f>
        <v>0</v>
      </c>
      <c r="N61" s="45" t="n">
        <f aca="false">IF(F61&gt;57500000,25000000,IF(F61&gt;25000000,F61-25000000,0))</f>
        <v>0</v>
      </c>
      <c r="O61" s="47" t="n">
        <f aca="false">IF(G61&gt;57500000,25000000,IF(G61&gt;25000000,G61-25000000,0))</f>
        <v>0</v>
      </c>
    </row>
    <row r="62" customFormat="false" ht="15" hidden="false" customHeight="false" outlineLevel="0" collapsed="false">
      <c r="A62" s="62" t="s">
        <v>87</v>
      </c>
      <c r="B62" s="32"/>
      <c r="C62" s="32"/>
      <c r="D62" s="32"/>
      <c r="E62" s="41" t="n">
        <v>0</v>
      </c>
      <c r="F62" s="33" t="n">
        <f aca="false">C62+E62</f>
        <v>0</v>
      </c>
      <c r="G62" s="43" t="n">
        <f aca="false">F62*75%</f>
        <v>0</v>
      </c>
      <c r="H62" s="43"/>
      <c r="I62" s="43"/>
      <c r="J62" s="44" t="n">
        <f aca="false">IF(F62&gt;25000000,25000000,F62)</f>
        <v>0</v>
      </c>
      <c r="K62" s="44" t="n">
        <f aca="false">IF(G62&gt;25000000,25000000,G62)</f>
        <v>0</v>
      </c>
      <c r="L62" s="45" t="n">
        <f aca="false">IF(F62&gt;50000000,25000000,IF(F62&gt;25000000,F62-25000000,0))</f>
        <v>0</v>
      </c>
      <c r="M62" s="46" t="n">
        <f aca="false">IF(G62&gt;50000000,25000000,IF(G62&gt;25000000,G62-25000000,0))</f>
        <v>0</v>
      </c>
      <c r="N62" s="45" t="n">
        <f aca="false">IF(F62&gt;57500000,25000000,IF(F62&gt;25000000,F62-25000000,0))</f>
        <v>0</v>
      </c>
      <c r="O62" s="47" t="n">
        <f aca="false">IF(G62&gt;57500000,25000000,IF(G62&gt;25000000,G62-25000000,0))</f>
        <v>0</v>
      </c>
      <c r="P62" s="2" t="n">
        <v>1994</v>
      </c>
      <c r="Q62" s="0" t="s">
        <v>42</v>
      </c>
      <c r="R62" s="3" t="n">
        <v>65000</v>
      </c>
      <c r="S62" s="2" t="n">
        <v>1</v>
      </c>
      <c r="T62" s="2" t="s">
        <v>30</v>
      </c>
    </row>
    <row r="63" customFormat="false" ht="15" hidden="false" customHeight="false" outlineLevel="0" collapsed="false">
      <c r="A63" s="62" t="s">
        <v>88</v>
      </c>
      <c r="B63" s="32" t="n">
        <v>5000</v>
      </c>
      <c r="C63" s="32" t="n">
        <f aca="false">+B63*C$1</f>
        <v>6500</v>
      </c>
      <c r="D63" s="32" t="n">
        <f aca="false">+C63*D$1</f>
        <v>9750</v>
      </c>
      <c r="E63" s="32" t="n">
        <v>0</v>
      </c>
      <c r="F63" s="33" t="n">
        <f aca="false">C63+E63</f>
        <v>6500</v>
      </c>
      <c r="G63" s="43" t="n">
        <f aca="false">F63*75%</f>
        <v>4875</v>
      </c>
      <c r="H63" s="43"/>
      <c r="I63" s="43"/>
      <c r="J63" s="44" t="n">
        <f aca="false">IF(F63&gt;25000000,25000000,F63)</f>
        <v>6500</v>
      </c>
      <c r="K63" s="44" t="n">
        <f aca="false">IF(G63&gt;25000000,25000000,G63)</f>
        <v>4875</v>
      </c>
      <c r="L63" s="45" t="n">
        <f aca="false">IF(F63&gt;50000000,25000000,IF(F63&gt;25000000,F63-25000000,0))</f>
        <v>0</v>
      </c>
      <c r="M63" s="46" t="n">
        <f aca="false">IF(G63&gt;50000000,25000000,IF(G63&gt;25000000,G63-25000000,0))</f>
        <v>0</v>
      </c>
      <c r="N63" s="45" t="n">
        <f aca="false">IF(F63&gt;57500000,25000000,IF(F63&gt;25000000,F63-25000000,0))</f>
        <v>0</v>
      </c>
      <c r="O63" s="47" t="n">
        <f aca="false">IF(G63&gt;57500000,25000000,IF(G63&gt;25000000,G63-25000000,0))</f>
        <v>0</v>
      </c>
      <c r="P63" s="39" t="n">
        <v>1982</v>
      </c>
      <c r="Q63" s="0" t="s">
        <v>36</v>
      </c>
      <c r="R63" s="3" t="n">
        <v>6000</v>
      </c>
      <c r="S63" s="2" t="n">
        <v>1</v>
      </c>
      <c r="T63" s="2" t="s">
        <v>30</v>
      </c>
    </row>
    <row r="64" customFormat="false" ht="15" hidden="false" customHeight="false" outlineLevel="0" collapsed="false">
      <c r="A64" s="62" t="s">
        <v>89</v>
      </c>
      <c r="B64" s="32"/>
      <c r="C64" s="32"/>
      <c r="D64" s="32"/>
      <c r="E64" s="32" t="n">
        <v>4000000</v>
      </c>
      <c r="F64" s="33" t="n">
        <f aca="false">C64+E64</f>
        <v>4000000</v>
      </c>
      <c r="G64" s="43" t="n">
        <f aca="false">F64*75%</f>
        <v>3000000</v>
      </c>
      <c r="H64" s="43"/>
      <c r="I64" s="43"/>
      <c r="J64" s="44" t="n">
        <f aca="false">IF(F64&gt;25000000,25000000,F64)</f>
        <v>4000000</v>
      </c>
      <c r="K64" s="44" t="n">
        <f aca="false">IF(G64&gt;25000000,25000000,G64)</f>
        <v>3000000</v>
      </c>
      <c r="L64" s="45" t="n">
        <f aca="false">IF(F64&gt;50000000,25000000,IF(F64&gt;25000000,F64-25000000,0))</f>
        <v>0</v>
      </c>
      <c r="M64" s="46" t="n">
        <f aca="false">IF(G64&gt;50000000,25000000,IF(G64&gt;25000000,G64-25000000,0))</f>
        <v>0</v>
      </c>
      <c r="N64" s="45" t="n">
        <f aca="false">IF(F64&gt;57500000,25000000,IF(F64&gt;25000000,F64-25000000,0))</f>
        <v>0</v>
      </c>
      <c r="O64" s="47" t="n">
        <f aca="false">IF(G64&gt;57500000,25000000,IF(G64&gt;25000000,G64-25000000,0))</f>
        <v>0</v>
      </c>
    </row>
    <row r="65" customFormat="false" ht="15" hidden="false" customHeight="false" outlineLevel="0" collapsed="false">
      <c r="A65" s="60" t="s">
        <v>90</v>
      </c>
      <c r="B65" s="32"/>
      <c r="C65" s="32"/>
      <c r="D65" s="32"/>
      <c r="E65" s="49" t="n">
        <v>8000000</v>
      </c>
      <c r="F65" s="33"/>
      <c r="G65" s="43"/>
      <c r="H65" s="43"/>
      <c r="I65" s="43"/>
      <c r="J65" s="44"/>
      <c r="K65" s="44"/>
      <c r="L65" s="45"/>
      <c r="M65" s="46"/>
      <c r="N65" s="45"/>
      <c r="O65" s="47"/>
    </row>
    <row r="66" customFormat="false" ht="15" hidden="false" customHeight="false" outlineLevel="0" collapsed="false">
      <c r="A66" s="62" t="s">
        <v>91</v>
      </c>
      <c r="B66" s="32"/>
      <c r="C66" s="32"/>
      <c r="D66" s="32"/>
      <c r="E66" s="49"/>
      <c r="F66" s="33"/>
      <c r="G66" s="43"/>
      <c r="H66" s="43"/>
      <c r="I66" s="43"/>
      <c r="J66" s="44"/>
      <c r="K66" s="44"/>
      <c r="L66" s="45"/>
      <c r="M66" s="46"/>
      <c r="N66" s="45"/>
      <c r="O66" s="47"/>
      <c r="P66" s="2" t="n">
        <v>2007</v>
      </c>
      <c r="Q66" s="0" t="s">
        <v>45</v>
      </c>
      <c r="R66" s="3" t="n">
        <v>15000</v>
      </c>
      <c r="S66" s="2" t="n">
        <v>3</v>
      </c>
      <c r="T66" s="2" t="s">
        <v>30</v>
      </c>
    </row>
    <row r="67" customFormat="false" ht="15" hidden="false" customHeight="false" outlineLevel="0" collapsed="false">
      <c r="A67" s="62" t="s">
        <v>92</v>
      </c>
      <c r="B67" s="32"/>
      <c r="C67" s="32"/>
      <c r="D67" s="32"/>
      <c r="E67" s="49"/>
      <c r="F67" s="33"/>
      <c r="G67" s="43"/>
      <c r="H67" s="43"/>
      <c r="I67" s="43"/>
      <c r="J67" s="44"/>
      <c r="K67" s="44"/>
      <c r="L67" s="45"/>
      <c r="M67" s="46"/>
      <c r="N67" s="45"/>
      <c r="O67" s="47"/>
      <c r="P67" s="2" t="n">
        <v>2013</v>
      </c>
      <c r="Q67" s="0" t="s">
        <v>93</v>
      </c>
      <c r="R67" s="3" t="n">
        <v>6000</v>
      </c>
      <c r="S67" s="2" t="n">
        <v>2</v>
      </c>
      <c r="T67" s="2" t="s">
        <v>61</v>
      </c>
    </row>
    <row r="68" customFormat="false" ht="15" hidden="false" customHeight="false" outlineLevel="0" collapsed="false">
      <c r="A68" s="62"/>
      <c r="B68" s="32"/>
      <c r="C68" s="32"/>
      <c r="D68" s="32"/>
      <c r="E68" s="63" t="s">
        <v>33</v>
      </c>
      <c r="F68" s="33" t="n">
        <f aca="false">E65</f>
        <v>8000000</v>
      </c>
      <c r="G68" s="43" t="n">
        <f aca="false">F68*75%</f>
        <v>6000000</v>
      </c>
      <c r="H68" s="43"/>
      <c r="I68" s="43"/>
      <c r="J68" s="44" t="n">
        <f aca="false">IF(F68&gt;25000000,25000000,F68)</f>
        <v>8000000</v>
      </c>
      <c r="K68" s="44" t="n">
        <f aca="false">IF(G68&gt;25000000,25000000,G68)</f>
        <v>6000000</v>
      </c>
      <c r="L68" s="45" t="n">
        <f aca="false">IF(F68&gt;50000000,25000000,IF(F68&gt;25000000,F68-25000000,0))</f>
        <v>0</v>
      </c>
      <c r="M68" s="46" t="n">
        <f aca="false">IF(G68&gt;50000000,25000000,IF(G68&gt;25000000,G68-25000000,0))</f>
        <v>0</v>
      </c>
      <c r="N68" s="45" t="n">
        <f aca="false">IF(F68&gt;57500000,25000000,IF(F68&gt;25000000,F68-25000000,0))</f>
        <v>0</v>
      </c>
      <c r="O68" s="47" t="n">
        <f aca="false">IF(G68&gt;57500000,25000000,IF(G68&gt;25000000,G68-25000000,0))</f>
        <v>0</v>
      </c>
    </row>
    <row r="69" customFormat="false" ht="15" hidden="false" customHeight="false" outlineLevel="0" collapsed="false">
      <c r="A69" s="62"/>
      <c r="B69" s="32"/>
      <c r="C69" s="32"/>
      <c r="D69" s="32"/>
      <c r="E69" s="63"/>
      <c r="F69" s="33"/>
      <c r="G69" s="43"/>
      <c r="H69" s="43"/>
      <c r="I69" s="43"/>
      <c r="J69" s="44"/>
      <c r="K69" s="44" t="n">
        <f aca="false">IF(G69&gt;25000000,25000000,G69)</f>
        <v>0</v>
      </c>
      <c r="L69" s="45"/>
      <c r="M69" s="46"/>
      <c r="N69" s="45"/>
      <c r="O69" s="47"/>
    </row>
    <row r="70" customFormat="false" ht="15" hidden="false" customHeight="false" outlineLevel="0" collapsed="false">
      <c r="A70" s="0" t="s">
        <v>94</v>
      </c>
      <c r="B70" s="32"/>
      <c r="C70" s="32" t="n">
        <f aca="false">+B70*C$1</f>
        <v>0</v>
      </c>
      <c r="D70" s="32" t="n">
        <f aca="false">+C70*D$1</f>
        <v>0</v>
      </c>
      <c r="E70" s="32" t="n">
        <v>0</v>
      </c>
      <c r="F70" s="33" t="n">
        <f aca="false">C70+E70</f>
        <v>0</v>
      </c>
      <c r="G70" s="43" t="n">
        <f aca="false">F70*75%</f>
        <v>0</v>
      </c>
      <c r="H70" s="43"/>
      <c r="I70" s="43"/>
      <c r="J70" s="44" t="n">
        <f aca="false">IF(F70&gt;25000000,25000000,F70)</f>
        <v>0</v>
      </c>
      <c r="K70" s="44" t="n">
        <f aca="false">IF(G70&gt;25000000,25000000,G70)</f>
        <v>0</v>
      </c>
      <c r="L70" s="45"/>
      <c r="M70" s="46"/>
      <c r="N70" s="45"/>
      <c r="O70" s="47"/>
      <c r="P70" s="39" t="n">
        <v>1982</v>
      </c>
      <c r="Q70" s="0" t="s">
        <v>93</v>
      </c>
      <c r="R70" s="3" t="n">
        <v>102000</v>
      </c>
      <c r="S70" s="2" t="n">
        <v>2</v>
      </c>
      <c r="T70" s="2" t="s">
        <v>30</v>
      </c>
    </row>
    <row r="71" customFormat="false" ht="15" hidden="false" customHeight="false" outlineLevel="0" collapsed="false">
      <c r="A71" s="62" t="s">
        <v>95</v>
      </c>
      <c r="B71" s="32"/>
      <c r="C71" s="32"/>
      <c r="D71" s="32"/>
      <c r="E71" s="32" t="n">
        <v>0</v>
      </c>
      <c r="F71" s="33" t="n">
        <f aca="false">C71+E71</f>
        <v>0</v>
      </c>
      <c r="G71" s="43" t="n">
        <f aca="false">F71*75%</f>
        <v>0</v>
      </c>
      <c r="H71" s="43"/>
      <c r="I71" s="43"/>
      <c r="J71" s="44" t="n">
        <f aca="false">IF(F71&gt;25000000,25000000,F71)</f>
        <v>0</v>
      </c>
      <c r="K71" s="44" t="n">
        <f aca="false">IF(G71&gt;25000000,25000000,G71)</f>
        <v>0</v>
      </c>
      <c r="L71" s="45"/>
      <c r="M71" s="46"/>
      <c r="N71" s="45"/>
      <c r="O71" s="47"/>
      <c r="P71" s="39" t="n">
        <v>2015</v>
      </c>
      <c r="Q71" s="0" t="s">
        <v>93</v>
      </c>
      <c r="R71" s="3" t="n">
        <v>65000</v>
      </c>
      <c r="S71" s="2" t="n">
        <v>3</v>
      </c>
      <c r="T71" s="2" t="s">
        <v>30</v>
      </c>
    </row>
    <row r="72" customFormat="false" ht="15" hidden="false" customHeight="false" outlineLevel="0" collapsed="false">
      <c r="A72" s="62" t="s">
        <v>96</v>
      </c>
      <c r="B72" s="32"/>
      <c r="C72" s="32"/>
      <c r="D72" s="32"/>
      <c r="E72" s="32" t="n">
        <v>4100000</v>
      </c>
      <c r="F72" s="33" t="n">
        <f aca="false">C72+E72</f>
        <v>4100000</v>
      </c>
      <c r="G72" s="43" t="n">
        <f aca="false">F72*75%</f>
        <v>3075000</v>
      </c>
      <c r="H72" s="43"/>
      <c r="I72" s="43"/>
      <c r="J72" s="44" t="n">
        <f aca="false">IF(F72&gt;25000000,25000000,F72)</f>
        <v>4100000</v>
      </c>
      <c r="K72" s="44" t="n">
        <f aca="false">IF(G72&gt;25000000,25000000,G72)</f>
        <v>3075000</v>
      </c>
      <c r="L72" s="45" t="n">
        <f aca="false">IF(F72&gt;50000000,25000000,IF(F72&gt;25000000,F72-25000000,0))</f>
        <v>0</v>
      </c>
      <c r="M72" s="46" t="n">
        <f aca="false">IF(G72&gt;50000000,25000000,IF(G72&gt;25000000,G72-25000000,0))</f>
        <v>0</v>
      </c>
      <c r="N72" s="45" t="n">
        <f aca="false">IF(F72&gt;57500000,25000000,IF(F72&gt;25000000,F72-25000000,0))</f>
        <v>0</v>
      </c>
      <c r="O72" s="47" t="n">
        <f aca="false">IF(G72&gt;57500000,25000000,IF(G72&gt;25000000,G72-25000000,0))</f>
        <v>0</v>
      </c>
      <c r="P72" s="39" t="n">
        <v>1999</v>
      </c>
      <c r="Q72" s="0" t="s">
        <v>55</v>
      </c>
      <c r="R72" s="3" t="n">
        <v>6000</v>
      </c>
      <c r="S72" s="2" t="n">
        <v>2</v>
      </c>
      <c r="T72" s="2" t="s">
        <v>61</v>
      </c>
    </row>
    <row r="73" customFormat="false" ht="15" hidden="false" customHeight="false" outlineLevel="0" collapsed="false">
      <c r="A73" s="62" t="s">
        <v>97</v>
      </c>
      <c r="B73" s="32" t="n">
        <v>4300000</v>
      </c>
      <c r="C73" s="32" t="n">
        <f aca="false">+B73*C$1</f>
        <v>5590000</v>
      </c>
      <c r="D73" s="32"/>
      <c r="E73" s="32"/>
      <c r="F73" s="33" t="n">
        <f aca="false">C73+E73</f>
        <v>5590000</v>
      </c>
      <c r="G73" s="43" t="n">
        <f aca="false">F73*75%</f>
        <v>4192500</v>
      </c>
      <c r="H73" s="43"/>
      <c r="I73" s="43"/>
      <c r="J73" s="44" t="n">
        <f aca="false">IF(F73&gt;25000000,25000000,F73)</f>
        <v>5590000</v>
      </c>
      <c r="K73" s="44" t="n">
        <f aca="false">IF(G73&gt;25000000,25000000,G73)</f>
        <v>4192500</v>
      </c>
      <c r="L73" s="45"/>
      <c r="M73" s="46"/>
      <c r="N73" s="45" t="n">
        <f aca="false">IF(F73&gt;57500000,25000000,IF(F73&gt;25000000,F73-25000000,0))</f>
        <v>0</v>
      </c>
      <c r="O73" s="47" t="n">
        <f aca="false">IF(G73&gt;57500000,25000000,IF(G73&gt;25000000,G73-25000000,0))</f>
        <v>0</v>
      </c>
      <c r="P73" s="39" t="n">
        <v>1990</v>
      </c>
      <c r="Q73" s="0" t="s">
        <v>29</v>
      </c>
      <c r="R73" s="3" t="n">
        <v>50000</v>
      </c>
      <c r="S73" s="2" t="n">
        <v>1</v>
      </c>
      <c r="T73" s="2" t="s">
        <v>30</v>
      </c>
    </row>
    <row r="74" customFormat="false" ht="15.75" hidden="false" customHeight="false" outlineLevel="0" collapsed="false">
      <c r="A74" s="62"/>
      <c r="B74" s="64" t="n">
        <f aca="false">SUM(B7:B73)</f>
        <v>56998500</v>
      </c>
      <c r="C74" s="64" t="n">
        <f aca="false">SUM(C7:C70)</f>
        <v>68027050</v>
      </c>
      <c r="D74" s="64" t="n">
        <f aca="false">SUM(D7:D70)</f>
        <v>102040575</v>
      </c>
      <c r="E74" s="64" t="n">
        <f aca="false">SUM(E7:E72)</f>
        <v>62330000</v>
      </c>
      <c r="F74" s="65" t="n">
        <f aca="false">SUM(F7:F73)</f>
        <v>135942500</v>
      </c>
      <c r="G74" s="65" t="n">
        <f aca="false">SUM(G7:G73)</f>
        <v>101956875</v>
      </c>
      <c r="H74" s="65"/>
      <c r="I74" s="65"/>
      <c r="J74" s="66" t="n">
        <f aca="false">SUM(J7:J73)</f>
        <v>103333500</v>
      </c>
      <c r="K74" s="67" t="n">
        <f aca="false">SUM(K7:K73)</f>
        <v>83750125</v>
      </c>
      <c r="L74" s="68" t="n">
        <f aca="false">SUM(L7:L73)</f>
        <v>25000000</v>
      </c>
      <c r="M74" s="69" t="n">
        <f aca="false">SUM(M7:M73)</f>
        <v>18206750</v>
      </c>
      <c r="N74" s="68" t="n">
        <f aca="false">SUM(N7:N73)</f>
        <v>25000000</v>
      </c>
      <c r="O74" s="69" t="n">
        <f aca="false">SUM(O7:O73)</f>
        <v>18206750</v>
      </c>
      <c r="P74" s="30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98</v>
      </c>
    </row>
  </sheetData>
  <mergeCells count="9">
    <mergeCell ref="B3:E3"/>
    <mergeCell ref="F3:H3"/>
    <mergeCell ref="I3:K3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9" t="n">
        <v>120000</v>
      </c>
      <c r="B1" s="0" t="n">
        <f aca="false" t="array" ref="B1:B1">INDEX($E$1:$E$16, RANDBETWEEN(1, ROWS($E$1:$E$16)), 1)</f>
        <v>30000</v>
      </c>
      <c r="C1" s="0" t="n">
        <f aca="false">IF(A1="","",B1)</f>
        <v>30000</v>
      </c>
      <c r="E1" s="39" t="n">
        <v>120000</v>
      </c>
    </row>
    <row r="2" customFormat="false" ht="15" hidden="false" customHeight="false" outlineLevel="0" collapsed="false">
      <c r="A2" s="39" t="n">
        <v>7500</v>
      </c>
      <c r="B2" s="0" t="n">
        <f aca="false" t="array" ref="B2:B2">INDEX($E$1:$E$16, RANDBETWEEN(1, ROWS($E$1:$E$16)), 1)</f>
        <v>2200000</v>
      </c>
      <c r="C2" s="0" t="n">
        <f aca="false">IF(A2="","",B2)</f>
        <v>2200000</v>
      </c>
      <c r="E2" s="39" t="n">
        <v>7500</v>
      </c>
      <c r="I2" s="40"/>
    </row>
    <row r="3" customFormat="false" ht="15" hidden="false" customHeight="false" outlineLevel="0" collapsed="false">
      <c r="A3" s="39"/>
      <c r="B3" s="0" t="n">
        <f aca="false" t="array" ref="B3:B3">INDEX($E$1:$E$16, RANDBETWEEN(1, ROWS($E$1:$E$16)), 1)</f>
        <v>220000</v>
      </c>
      <c r="C3" s="0" t="str">
        <f aca="false">IF(A3="","",B3)</f>
        <v/>
      </c>
      <c r="E3" s="39" t="n">
        <v>185000</v>
      </c>
      <c r="I3" s="48"/>
    </row>
    <row r="4" customFormat="false" ht="15" hidden="false" customHeight="false" outlineLevel="0" collapsed="false">
      <c r="A4" s="39"/>
      <c r="B4" s="0" t="n">
        <f aca="false" t="array" ref="B4:B4">INDEX($E$1:$E$16, RANDBETWEEN(1, ROWS($E$1:$E$16)), 1)</f>
        <v>350000</v>
      </c>
      <c r="C4" s="0" t="str">
        <f aca="false">IF(A4="","",B4)</f>
        <v/>
      </c>
      <c r="E4" s="39" t="n">
        <v>5000</v>
      </c>
      <c r="I4" s="48"/>
    </row>
    <row r="5" customFormat="false" ht="15" hidden="false" customHeight="false" outlineLevel="0" collapsed="false">
      <c r="A5" s="39"/>
      <c r="B5" s="0" t="n">
        <f aca="false" t="array" ref="B5:B5">INDEX($E$1:$E$16, RANDBETWEEN(1, ROWS($E$1:$E$16)), 1)</f>
        <v>60000</v>
      </c>
      <c r="C5" s="0" t="str">
        <f aca="false">IF(A5="","",B5)</f>
        <v/>
      </c>
      <c r="E5" s="39" t="n">
        <v>250000</v>
      </c>
      <c r="I5" s="48"/>
    </row>
    <row r="6" customFormat="false" ht="15" hidden="false" customHeight="false" outlineLevel="0" collapsed="false">
      <c r="A6" s="39"/>
      <c r="B6" s="0" t="n">
        <f aca="false" t="array" ref="B6:B6">INDEX($E$1:$E$16, RANDBETWEEN(1, ROWS($E$1:$E$16)), 1)</f>
        <v>3500</v>
      </c>
      <c r="C6" s="0" t="str">
        <f aca="false">IF(A6="","",B6)</f>
        <v/>
      </c>
      <c r="E6" s="39" t="n">
        <v>44000000</v>
      </c>
      <c r="I6" s="48"/>
    </row>
    <row r="7" customFormat="false" ht="15" hidden="false" customHeight="false" outlineLevel="0" collapsed="false">
      <c r="A7" s="39" t="n">
        <v>185000</v>
      </c>
      <c r="B7" s="0" t="n">
        <f aca="false" t="array" ref="B7:B7">INDEX($E$1:$E$16, RANDBETWEEN(1, ROWS($E$1:$E$16)), 1)</f>
        <v>3500</v>
      </c>
      <c r="C7" s="0" t="n">
        <f aca="false">IF(A7="","",B7)</f>
        <v>3500</v>
      </c>
      <c r="E7" s="39" t="n">
        <v>3500</v>
      </c>
      <c r="I7" s="48"/>
    </row>
    <row r="8" customFormat="false" ht="15" hidden="false" customHeight="false" outlineLevel="0" collapsed="false">
      <c r="A8" s="39"/>
      <c r="B8" s="0" t="n">
        <f aca="false" t="array" ref="B8:B8">INDEX($E$1:$E$16, RANDBETWEEN(1, ROWS($E$1:$E$16)), 1)</f>
        <v>1600000</v>
      </c>
      <c r="C8" s="0" t="str">
        <f aca="false">IF(A8="","",B8)</f>
        <v/>
      </c>
      <c r="E8" s="39" t="n">
        <v>130000</v>
      </c>
    </row>
    <row r="9" customFormat="false" ht="15" hidden="false" customHeight="false" outlineLevel="0" collapsed="false">
      <c r="A9" s="39"/>
      <c r="B9" s="0" t="n">
        <f aca="false" t="array" ref="B9:B9">INDEX($E$1:$E$16, RANDBETWEEN(1, ROWS($E$1:$E$16)), 1)</f>
        <v>60000</v>
      </c>
      <c r="C9" s="0" t="str">
        <f aca="false">IF(A9="","",B9)</f>
        <v/>
      </c>
      <c r="E9" s="39" t="n">
        <v>60000</v>
      </c>
    </row>
    <row r="10" customFormat="false" ht="15" hidden="false" customHeight="false" outlineLevel="0" collapsed="false">
      <c r="A10" s="39" t="n">
        <v>5000</v>
      </c>
      <c r="B10" s="0" t="n">
        <f aca="false" t="array" ref="B10:B10">INDEX($E$1:$E$16, RANDBETWEEN(1, ROWS($E$1:$E$16)), 1)</f>
        <v>0</v>
      </c>
      <c r="C10" s="0" t="n">
        <f aca="false">IF(A10="","",B10)</f>
        <v>0</v>
      </c>
      <c r="E10" s="39" t="n">
        <v>350000</v>
      </c>
    </row>
    <row r="11" customFormat="false" ht="15" hidden="false" customHeight="false" outlineLevel="0" collapsed="false">
      <c r="A11" s="39" t="n">
        <v>250000</v>
      </c>
      <c r="B11" s="0" t="n">
        <f aca="false" t="array" ref="B11:B11">INDEX($E$1:$E$16, RANDBETWEEN(1, ROWS($E$1:$E$16)), 1)</f>
        <v>120000</v>
      </c>
      <c r="C11" s="0" t="n">
        <f aca="false">IF(A11="","",B11)</f>
        <v>120000</v>
      </c>
      <c r="E11" s="39" t="n">
        <v>2200000</v>
      </c>
    </row>
    <row r="12" customFormat="false" ht="15" hidden="false" customHeight="false" outlineLevel="0" collapsed="false">
      <c r="A12" s="39"/>
      <c r="B12" s="0" t="n">
        <f aca="false" t="array" ref="B12:B12">INDEX($E$1:$E$16, RANDBETWEEN(1, ROWS($E$1:$E$16)), 1)</f>
        <v>250000</v>
      </c>
      <c r="C12" s="0" t="str">
        <f aca="false">IF(A12="","",B12)</f>
        <v/>
      </c>
      <c r="E12" s="39" t="n">
        <v>0</v>
      </c>
    </row>
    <row r="13" customFormat="false" ht="15" hidden="false" customHeight="false" outlineLevel="0" collapsed="false">
      <c r="A13" s="39"/>
      <c r="B13" s="0" t="n">
        <f aca="false" t="array" ref="B13:B13">INDEX($E$1:$E$16, RANDBETWEEN(1, ROWS($E$1:$E$16)), 1)</f>
        <v>44000000</v>
      </c>
      <c r="C13" s="0" t="str">
        <f aca="false">IF(A13="","",B13)</f>
        <v/>
      </c>
      <c r="E13" s="39" t="n">
        <v>220000</v>
      </c>
    </row>
    <row r="14" customFormat="false" ht="15" hidden="false" customHeight="false" outlineLevel="0" collapsed="false">
      <c r="A14" s="39" t="n">
        <v>44000000</v>
      </c>
      <c r="B14" s="0" t="n">
        <f aca="false" t="array" ref="B14:B14">INDEX($E$1:$E$16, RANDBETWEEN(1, ROWS($E$1:$E$16)), 1)</f>
        <v>7500</v>
      </c>
      <c r="C14" s="0" t="n">
        <f aca="false">IF(A14="","",B14)</f>
        <v>7500</v>
      </c>
      <c r="E14" s="39" t="n">
        <v>59000</v>
      </c>
    </row>
    <row r="15" customFormat="false" ht="15" hidden="false" customHeight="false" outlineLevel="0" collapsed="false">
      <c r="A15" s="39"/>
      <c r="B15" s="0" t="n">
        <f aca="false" t="array" ref="B15:B15">INDEX($E$1:$E$16, RANDBETWEEN(1, ROWS($E$1:$E$16)), 1)</f>
        <v>3500</v>
      </c>
      <c r="C15" s="0" t="str">
        <f aca="false">IF(A15="","",B15)</f>
        <v/>
      </c>
      <c r="E15" s="39" t="n">
        <v>1600000</v>
      </c>
    </row>
    <row r="16" customFormat="false" ht="15" hidden="false" customHeight="false" outlineLevel="0" collapsed="false">
      <c r="A16" s="39"/>
      <c r="B16" s="0" t="n">
        <f aca="false" t="array" ref="B16:B16">INDEX($E$1:$E$16, RANDBETWEEN(1, ROWS($E$1:$E$16)), 1)</f>
        <v>30000</v>
      </c>
      <c r="C16" s="0" t="str">
        <f aca="false">IF(A16="","",B16)</f>
        <v/>
      </c>
      <c r="E16" s="2" t="n">
        <v>30000</v>
      </c>
      <c r="I16" s="48"/>
    </row>
    <row r="17" customFormat="false" ht="15" hidden="false" customHeight="false" outlineLevel="0" collapsed="false">
      <c r="A17" s="39" t="n">
        <v>3500</v>
      </c>
      <c r="B17" s="0" t="n">
        <f aca="false" t="array" ref="B17:B17">INDEX($E$1:$E$16, RANDBETWEEN(1, ROWS($E$1:$E$16)), 1)</f>
        <v>250000</v>
      </c>
      <c r="C17" s="0" t="n">
        <f aca="false">IF(A17="","",B17)</f>
        <v>250000</v>
      </c>
      <c r="I17" s="48"/>
    </row>
    <row r="18" customFormat="false" ht="15" hidden="false" customHeight="false" outlineLevel="0" collapsed="false">
      <c r="A18" s="39" t="n">
        <v>130000</v>
      </c>
      <c r="B18" s="0" t="n">
        <f aca="false" t="array" ref="B18:B18">INDEX($E$1:$E$16, RANDBETWEEN(1, ROWS($E$1:$E$16)), 1)</f>
        <v>59000</v>
      </c>
      <c r="C18" s="0" t="n">
        <f aca="false">IF(A18="","",B18)</f>
        <v>59000</v>
      </c>
    </row>
    <row r="19" customFormat="false" ht="15" hidden="false" customHeight="false" outlineLevel="0" collapsed="false">
      <c r="A19" s="39"/>
      <c r="B19" s="0" t="n">
        <f aca="false" t="array" ref="B19:B19">INDEX($E$1:$E$16, RANDBETWEEN(1, ROWS($E$1:$E$16)), 1)</f>
        <v>350000</v>
      </c>
      <c r="C19" s="0" t="str">
        <f aca="false">IF(A19="","",B19)</f>
        <v/>
      </c>
    </row>
    <row r="20" customFormat="false" ht="15" hidden="false" customHeight="false" outlineLevel="0" collapsed="false">
      <c r="A20" s="39"/>
      <c r="B20" s="0" t="n">
        <f aca="false" t="array" ref="B20:B20">INDEX($E$1:$E$16, RANDBETWEEN(1, ROWS($E$1:$E$16)), 1)</f>
        <v>0</v>
      </c>
      <c r="C20" s="0" t="str">
        <f aca="false">IF(A20="","",B20)</f>
        <v/>
      </c>
    </row>
    <row r="21" customFormat="false" ht="15" hidden="false" customHeight="false" outlineLevel="0" collapsed="false">
      <c r="A21" s="39"/>
      <c r="B21" s="0" t="n">
        <f aca="false" t="array" ref="B21:B21">INDEX($E$1:$E$16, RANDBETWEEN(1, ROWS($E$1:$E$16)), 1)</f>
        <v>30000</v>
      </c>
      <c r="C21" s="0" t="str">
        <f aca="false">IF(A21="","",B21)</f>
        <v/>
      </c>
    </row>
    <row r="22" customFormat="false" ht="15" hidden="false" customHeight="false" outlineLevel="0" collapsed="false">
      <c r="A22" s="39"/>
      <c r="B22" s="0" t="n">
        <f aca="false" t="array" ref="B22:B22">INDEX($E$1:$E$16, RANDBETWEEN(1, ROWS($E$1:$E$16)), 1)</f>
        <v>250000</v>
      </c>
      <c r="C22" s="0" t="str">
        <f aca="false">IF(A22="","",B22)</f>
        <v/>
      </c>
    </row>
    <row r="23" customFormat="false" ht="15" hidden="false" customHeight="false" outlineLevel="0" collapsed="false">
      <c r="A23" s="39"/>
      <c r="B23" s="0" t="n">
        <f aca="false" t="array" ref="B23:B23">INDEX($E$1:$E$16, RANDBETWEEN(1, ROWS($E$1:$E$16)), 1)</f>
        <v>0</v>
      </c>
      <c r="C23" s="0" t="str">
        <f aca="false">IF(A23="","",B23)</f>
        <v/>
      </c>
    </row>
    <row r="24" customFormat="false" ht="15" hidden="false" customHeight="false" outlineLevel="0" collapsed="false">
      <c r="A24" s="39"/>
      <c r="B24" s="0" t="n">
        <f aca="false" t="array" ref="B24:B24">INDEX($E$1:$E$16, RANDBETWEEN(1, ROWS($E$1:$E$16)), 1)</f>
        <v>2200000</v>
      </c>
      <c r="C24" s="0" t="str">
        <f aca="false">IF(A24="","",B24)</f>
        <v/>
      </c>
    </row>
    <row r="25" customFormat="false" ht="15" hidden="false" customHeight="false" outlineLevel="0" collapsed="false">
      <c r="A25" s="39" t="n">
        <v>60000</v>
      </c>
      <c r="B25" s="0" t="n">
        <f aca="false" t="array" ref="B25:B25">INDEX($E$1:$E$16, RANDBETWEEN(1, ROWS($E$1:$E$16)), 1)</f>
        <v>250000</v>
      </c>
      <c r="C25" s="0" t="n">
        <f aca="false">IF(A25="","",B25)</f>
        <v>250000</v>
      </c>
    </row>
    <row r="26" customFormat="false" ht="15" hidden="false" customHeight="false" outlineLevel="0" collapsed="false">
      <c r="A26" s="39" t="n">
        <v>350000</v>
      </c>
      <c r="B26" s="0" t="n">
        <f aca="false" t="array" ref="B26:B26">INDEX($E$1:$E$16, RANDBETWEEN(1, ROWS($E$1:$E$16)), 1)</f>
        <v>3500</v>
      </c>
      <c r="C26" s="0" t="n">
        <f aca="false">IF(A26="","",B26)</f>
        <v>3500</v>
      </c>
    </row>
    <row r="27" customFormat="false" ht="15" hidden="false" customHeight="false" outlineLevel="0" collapsed="false">
      <c r="A27" s="39" t="n">
        <v>2200000</v>
      </c>
      <c r="B27" s="0" t="n">
        <f aca="false" t="array" ref="B27:B27">INDEX($E$1:$E$16, RANDBETWEEN(1, ROWS($E$1:$E$16)), 1)</f>
        <v>3500</v>
      </c>
      <c r="C27" s="0" t="n">
        <f aca="false">IF(A27="","",B27)</f>
        <v>3500</v>
      </c>
    </row>
    <row r="28" customFormat="false" ht="15" hidden="false" customHeight="false" outlineLevel="0" collapsed="false">
      <c r="A28" s="39"/>
      <c r="B28" s="0" t="n">
        <f aca="false" t="array" ref="B28:B28">INDEX($E$1:$E$16, RANDBETWEEN(1, ROWS($E$1:$E$16)), 1)</f>
        <v>30000</v>
      </c>
      <c r="C28" s="0" t="str">
        <f aca="false">IF(A28="","",B28)</f>
        <v/>
      </c>
    </row>
    <row r="29" customFormat="false" ht="15" hidden="false" customHeight="false" outlineLevel="0" collapsed="false">
      <c r="A29" s="39"/>
      <c r="B29" s="0" t="n">
        <f aca="false" t="array" ref="B29:B29">INDEX($E$1:$E$16, RANDBETWEEN(1, ROWS($E$1:$E$16)), 1)</f>
        <v>2200000</v>
      </c>
      <c r="C29" s="0" t="str">
        <f aca="false">IF(A29="","",B29)</f>
        <v/>
      </c>
    </row>
    <row r="30" customFormat="false" ht="15" hidden="false" customHeight="false" outlineLevel="0" collapsed="false">
      <c r="A30" s="39"/>
      <c r="B30" s="0" t="n">
        <f aca="false" t="array" ref="B30:B30">INDEX($E$1:$E$16, RANDBETWEEN(1, ROWS($E$1:$E$16)), 1)</f>
        <v>44000000</v>
      </c>
      <c r="C30" s="0" t="str">
        <f aca="false">IF(A30="","",B30)</f>
        <v/>
      </c>
    </row>
    <row r="31" customFormat="false" ht="15" hidden="false" customHeight="false" outlineLevel="0" collapsed="false">
      <c r="A31" s="39"/>
      <c r="B31" s="0" t="n">
        <f aca="false" t="array" ref="B31:B31">INDEX($E$1:$E$16, RANDBETWEEN(1, ROWS($E$1:$E$16)), 1)</f>
        <v>7500</v>
      </c>
      <c r="C31" s="0" t="str">
        <f aca="false">IF(A31="","",B31)</f>
        <v/>
      </c>
    </row>
    <row r="32" customFormat="false" ht="15" hidden="false" customHeight="false" outlineLevel="0" collapsed="false">
      <c r="A32" s="39"/>
      <c r="B32" s="0" t="n">
        <f aca="false" t="array" ref="B32:B32">INDEX($E$1:$E$16, RANDBETWEEN(1, ROWS($E$1:$E$16)), 1)</f>
        <v>3500</v>
      </c>
      <c r="C32" s="0" t="str">
        <f aca="false">IF(A32="","",B32)</f>
        <v/>
      </c>
    </row>
    <row r="33" customFormat="false" ht="15" hidden="false" customHeight="false" outlineLevel="0" collapsed="false">
      <c r="A33" s="39" t="n">
        <v>0</v>
      </c>
      <c r="B33" s="0" t="n">
        <f aca="false" t="array" ref="B33:B33">INDEX($E$1:$E$16, RANDBETWEEN(1, ROWS($E$1:$E$16)), 1)</f>
        <v>130000</v>
      </c>
      <c r="C33" s="0" t="n">
        <f aca="false">IF(A33="","",B33)</f>
        <v>130000</v>
      </c>
      <c r="I33" s="48"/>
    </row>
    <row r="34" customFormat="false" ht="15" hidden="false" customHeight="false" outlineLevel="0" collapsed="false">
      <c r="A34" s="39" t="n">
        <v>220000</v>
      </c>
      <c r="B34" s="0" t="n">
        <f aca="false" t="array" ref="B34:B34">INDEX($E$1:$E$16, RANDBETWEEN(1, ROWS($E$1:$E$16)), 1)</f>
        <v>7500</v>
      </c>
      <c r="C34" s="0" t="n">
        <f aca="false">IF(A34="","",B34)</f>
        <v>7500</v>
      </c>
    </row>
    <row r="35" customFormat="false" ht="15" hidden="false" customHeight="false" outlineLevel="0" collapsed="false">
      <c r="A35" s="39"/>
      <c r="B35" s="0" t="n">
        <f aca="false" t="array" ref="B35:B35">INDEX($E$1:$E$16, RANDBETWEEN(1, ROWS($E$1:$E$16)), 1)</f>
        <v>220000</v>
      </c>
      <c r="C35" s="0" t="str">
        <f aca="false">IF(A35="","",B35)</f>
        <v/>
      </c>
    </row>
    <row r="36" customFormat="false" ht="15" hidden="false" customHeight="false" outlineLevel="0" collapsed="false">
      <c r="A36" s="39"/>
      <c r="B36" s="0" t="n">
        <f aca="false" t="array" ref="B36:B36">INDEX($E$1:$E$16, RANDBETWEEN(1, ROWS($E$1:$E$16)), 1)</f>
        <v>2200000</v>
      </c>
      <c r="C36" s="0" t="str">
        <f aca="false">IF(A36="","",B36)</f>
        <v/>
      </c>
    </row>
    <row r="37" customFormat="false" ht="15" hidden="false" customHeight="false" outlineLevel="0" collapsed="false">
      <c r="A37" s="39" t="n">
        <v>59000</v>
      </c>
      <c r="B37" s="0" t="n">
        <f aca="false" t="array" ref="B37:B37">INDEX($E$1:$E$16, RANDBETWEEN(1, ROWS($E$1:$E$16)), 1)</f>
        <v>5000</v>
      </c>
      <c r="C37" s="0" t="n">
        <f aca="false">IF(A37="","",B37)</f>
        <v>5000</v>
      </c>
    </row>
    <row r="38" customFormat="false" ht="15" hidden="false" customHeight="false" outlineLevel="0" collapsed="false">
      <c r="A38" s="39" t="n">
        <v>1600000</v>
      </c>
      <c r="B38" s="0" t="n">
        <f aca="false" t="array" ref="B38:B38">INDEX($E$1:$E$16, RANDBETWEEN(1, ROWS($E$1:$E$16)), 1)</f>
        <v>185000</v>
      </c>
      <c r="C38" s="0" t="n">
        <f aca="false">IF(A38="","",B38)</f>
        <v>185000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185000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185000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130000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220000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350000</v>
      </c>
      <c r="C43" s="0" t="n">
        <f aca="false">IF(A43="","",B43)</f>
        <v>350000</v>
      </c>
      <c r="I43" s="48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60000</v>
      </c>
      <c r="C44" s="0" t="n">
        <f aca="false">IF(A44="","",B44)</f>
        <v>60000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7500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120000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130000</v>
      </c>
      <c r="C47" s="0" t="n">
        <f aca="false">IF(A47="","",B47)</f>
        <v>130000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60000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185000</v>
      </c>
      <c r="C49" s="0" t="n">
        <f aca="false">IF(A49="","",B49)</f>
        <v>185000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59000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185000</v>
      </c>
      <c r="C51" s="0" t="n">
        <f aca="false">IF(A51="","",B51)</f>
        <v>185000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30000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30000</v>
      </c>
      <c r="C54" s="0" t="str">
        <f aca="false">IF(A54="","",B54)</f>
        <v/>
      </c>
      <c r="I54" s="48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130000</v>
      </c>
      <c r="C55" s="0" t="str">
        <f aca="false">IF(A55="","",B55)</f>
        <v/>
      </c>
    </row>
    <row r="56" customFormat="false" ht="15" hidden="false" customHeight="false" outlineLevel="0" collapsed="false">
      <c r="A56" s="39" t="n">
        <v>9000000</v>
      </c>
      <c r="B56" s="0" t="n">
        <f aca="false" t="array" ref="B56:B56">INDEX($E$1:$E$16, RANDBETWEEN(1, ROWS($E$1:$E$16)), 1)</f>
        <v>0</v>
      </c>
      <c r="C56" s="0" t="n">
        <f aca="false">IF(A56="","",B56)</f>
        <v>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5000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3500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59000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120000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7500</v>
      </c>
      <c r="C62" s="0" t="str">
        <f aca="false">IF(A62="","",B62)</f>
        <v/>
      </c>
    </row>
    <row r="63" customFormat="false" ht="15" hidden="false" customHeight="false" outlineLevel="0" collapsed="false">
      <c r="A63" s="39"/>
      <c r="B63" s="0" t="n">
        <f aca="false" t="array" ref="B63:B63">INDEX($E$1:$E$16, RANDBETWEEN(1, ROWS($E$1:$E$16)), 1)</f>
        <v>120000</v>
      </c>
      <c r="C63" s="0" t="str">
        <f aca="false">IF(A63="","",B63)</f>
        <v/>
      </c>
    </row>
    <row r="64" customFormat="false" ht="15" hidden="false" customHeight="false" outlineLevel="0" collapsed="false">
      <c r="A64" s="39"/>
      <c r="B64" s="0" t="n">
        <f aca="false" t="array" ref="B64:B64">INDEX($E$1:$E$16, RANDBETWEEN(1, ROWS($E$1:$E$16)), 1)</f>
        <v>0</v>
      </c>
      <c r="C64" s="0" t="str">
        <f aca="false">IF(A64="","",B64)</f>
        <v/>
      </c>
    </row>
    <row r="65" customFormat="false" ht="15" hidden="false" customHeight="false" outlineLevel="0" collapsed="false">
      <c r="A65" s="39"/>
      <c r="B65" s="0" t="n">
        <f aca="false" t="array" ref="B65:B65">INDEX($E$1:$E$16, RANDBETWEEN(1, ROWS($E$1:$E$16)), 1)</f>
        <v>185000</v>
      </c>
      <c r="C65" s="0" t="str">
        <f aca="false">IF(A65="","",B65)</f>
        <v/>
      </c>
    </row>
    <row r="66" customFormat="false" ht="15" hidden="false" customHeight="false" outlineLevel="0" collapsed="false">
      <c r="A66" s="39" t="n">
        <v>250000</v>
      </c>
      <c r="B66" s="0" t="n">
        <f aca="false" t="array" ref="B66:B66">INDEX($E$1:$E$16, RANDBETWEEN(1, ROWS($E$1:$E$16)), 1)</f>
        <v>350000</v>
      </c>
      <c r="C66" s="0" t="n">
        <f aca="false">IF(A66="","",B66)</f>
        <v>350000</v>
      </c>
    </row>
    <row r="74" customFormat="false" ht="15" hidden="false" customHeight="false" outlineLevel="0" collapsed="false">
      <c r="I74" s="0" t="s">
        <v>49</v>
      </c>
    </row>
    <row r="75" customFormat="false" ht="15" hidden="false" customHeight="false" outlineLevel="0" collapsed="false">
      <c r="I75" s="0" t="s">
        <v>49</v>
      </c>
    </row>
    <row r="76" customFormat="false" ht="15" hidden="false" customHeight="false" outlineLevel="0" collapsed="false">
      <c r="I76" s="0" t="s">
        <v>47</v>
      </c>
    </row>
    <row r="77" customFormat="false" ht="15" hidden="false" customHeight="false" outlineLevel="0" collapsed="false">
      <c r="I77" s="0" t="s">
        <v>55</v>
      </c>
    </row>
    <row r="78" customFormat="false" ht="15" hidden="false" customHeight="false" outlineLevel="0" collapsed="false">
      <c r="I78" s="0" t="s">
        <v>52</v>
      </c>
    </row>
    <row r="79" customFormat="false" ht="15" hidden="false" customHeight="false" outlineLevel="0" collapsed="false">
      <c r="I79" s="0" t="s">
        <v>45</v>
      </c>
    </row>
    <row r="80" customFormat="false" ht="15" hidden="false" customHeight="false" outlineLevel="0" collapsed="false">
      <c r="I80" s="0" t="s">
        <v>39</v>
      </c>
    </row>
    <row r="81" customFormat="false" ht="15" hidden="false" customHeight="false" outlineLevel="0" collapsed="false">
      <c r="I81" s="0" t="s">
        <v>99</v>
      </c>
    </row>
    <row r="82" customFormat="false" ht="15" hidden="false" customHeight="false" outlineLevel="0" collapsed="false">
      <c r="I82" s="0" t="s">
        <v>37</v>
      </c>
    </row>
    <row r="83" customFormat="false" ht="15" hidden="false" customHeight="false" outlineLevel="0" collapsed="false">
      <c r="I83" s="0" t="s">
        <v>42</v>
      </c>
    </row>
    <row r="84" customFormat="false" ht="15" hidden="false" customHeight="false" outlineLevel="0" collapsed="false">
      <c r="I84" s="0" t="s">
        <v>66</v>
      </c>
    </row>
    <row r="85" customFormat="false" ht="15" hidden="false" customHeight="false" outlineLevel="0" collapsed="false">
      <c r="I85" s="0" t="s">
        <v>29</v>
      </c>
    </row>
    <row r="86" customFormat="false" ht="15" hidden="false" customHeight="false" outlineLevel="0" collapsed="false">
      <c r="I86" s="0" t="s">
        <v>93</v>
      </c>
    </row>
    <row r="87" customFormat="false" ht="15" hidden="false" customHeight="false" outlineLevel="0" collapsed="false">
      <c r="I87" s="0" t="s">
        <v>32</v>
      </c>
    </row>
    <row r="88" customFormat="false" ht="15" hidden="false" customHeight="false" outlineLevel="0" collapsed="false">
      <c r="I88" s="0" t="s">
        <v>60</v>
      </c>
    </row>
    <row r="89" customFormat="false" ht="15" hidden="false" customHeight="false" outlineLevel="0" collapsed="false">
      <c r="I8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70" width="27.33"/>
    <col collapsed="false" customWidth="true" hidden="false" outlineLevel="0" max="2" min="2" style="71" width="15.66"/>
    <col collapsed="false" customWidth="true" hidden="false" outlineLevel="0" max="3" min="3" style="72" width="16.66"/>
    <col collapsed="false" customWidth="false" hidden="false" outlineLevel="0" max="4" min="4" style="70" width="8.83"/>
    <col collapsed="false" customWidth="true" hidden="false" outlineLevel="0" max="5" min="5" style="70" width="26"/>
    <col collapsed="false" customWidth="true" hidden="false" outlineLevel="0" max="6" min="6" style="71" width="15.66"/>
    <col collapsed="false" customWidth="true" hidden="false" outlineLevel="0" max="7" min="7" style="72" width="16.66"/>
    <col collapsed="false" customWidth="false" hidden="false" outlineLevel="0" max="8" min="8" style="70" width="8.83"/>
    <col collapsed="false" customWidth="true" hidden="false" outlineLevel="0" max="10" min="9" style="70" width="14.66"/>
    <col collapsed="false" customWidth="true" hidden="false" outlineLevel="0" max="11" min="11" style="73" width="19.33"/>
    <col collapsed="false" customWidth="false" hidden="false" outlineLevel="0" max="1024" min="12" style="70" width="8.83"/>
  </cols>
  <sheetData>
    <row r="1" customFormat="false" ht="15" hidden="false" customHeight="false" outlineLevel="0" collapsed="false">
      <c r="E1" s="70" t="s">
        <v>100</v>
      </c>
      <c r="F1" s="71" t="s">
        <v>101</v>
      </c>
    </row>
    <row r="2" customFormat="false" ht="15" hidden="false" customHeight="false" outlineLevel="0" collapsed="false">
      <c r="E2" s="70" t="s">
        <v>102</v>
      </c>
      <c r="F2" s="71" t="s">
        <v>101</v>
      </c>
    </row>
    <row r="3" customFormat="false" ht="15" hidden="false" customHeight="false" outlineLevel="0" collapsed="false">
      <c r="E3" s="70" t="s">
        <v>103</v>
      </c>
      <c r="F3" s="71" t="s">
        <v>101</v>
      </c>
    </row>
    <row r="4" customFormat="false" ht="15" hidden="false" customHeight="false" outlineLevel="0" collapsed="false">
      <c r="E4" s="70" t="s">
        <v>104</v>
      </c>
      <c r="F4" s="71" t="s">
        <v>101</v>
      </c>
    </row>
    <row r="5" customFormat="false" ht="15" hidden="false" customHeight="false" outlineLevel="0" collapsed="false">
      <c r="A5" s="70" t="s">
        <v>105</v>
      </c>
      <c r="B5" s="71" t="s">
        <v>101</v>
      </c>
      <c r="E5" s="70" t="s">
        <v>106</v>
      </c>
      <c r="F5" s="71" t="s">
        <v>101</v>
      </c>
    </row>
    <row r="6" customFormat="false" ht="15" hidden="false" customHeight="false" outlineLevel="0" collapsed="false">
      <c r="A6" s="70" t="s">
        <v>103</v>
      </c>
      <c r="B6" s="71" t="s">
        <v>107</v>
      </c>
    </row>
    <row r="7" customFormat="false" ht="15" hidden="false" customHeight="false" outlineLevel="0" collapsed="false">
      <c r="A7" s="70" t="s">
        <v>108</v>
      </c>
      <c r="B7" s="71" t="s">
        <v>101</v>
      </c>
      <c r="F7" s="71" t="s">
        <v>109</v>
      </c>
    </row>
    <row r="8" customFormat="false" ht="15" hidden="false" customHeight="false" outlineLevel="0" collapsed="false">
      <c r="A8" s="70" t="s">
        <v>104</v>
      </c>
      <c r="B8" s="71" t="s">
        <v>101</v>
      </c>
    </row>
    <row r="9" customFormat="false" ht="15" hidden="false" customHeight="false" outlineLevel="0" collapsed="false">
      <c r="A9" s="70" t="s">
        <v>106</v>
      </c>
      <c r="B9" s="71" t="s">
        <v>101</v>
      </c>
    </row>
    <row r="10" customFormat="false" ht="15" hidden="false" customHeight="false" outlineLevel="0" collapsed="false">
      <c r="A10" s="70" t="s">
        <v>110</v>
      </c>
      <c r="B10" s="71" t="s">
        <v>101</v>
      </c>
    </row>
    <row r="12" customFormat="false" ht="15" hidden="false" customHeight="false" outlineLevel="0" collapsed="false">
      <c r="B12" s="71" t="s">
        <v>109</v>
      </c>
      <c r="C12" s="72" t="s">
        <v>111</v>
      </c>
      <c r="G12" s="72" t="s">
        <v>112</v>
      </c>
    </row>
    <row r="13" customFormat="false" ht="15" hidden="false" customHeight="false" outlineLevel="0" collapsed="false">
      <c r="A13" s="70" t="s">
        <v>113</v>
      </c>
      <c r="B13" s="71" t="s">
        <v>114</v>
      </c>
      <c r="C13" s="72" t="s">
        <v>115</v>
      </c>
      <c r="E13" s="70" t="s">
        <v>113</v>
      </c>
      <c r="F13" s="71" t="s">
        <v>114</v>
      </c>
      <c r="G13" s="72" t="s">
        <v>115</v>
      </c>
    </row>
    <row r="14" customFormat="false" ht="15" hidden="false" customHeight="false" outlineLevel="0" collapsed="false">
      <c r="A14" s="70" t="s">
        <v>116</v>
      </c>
      <c r="B14" s="71" t="n">
        <v>336829.75</v>
      </c>
      <c r="C14" s="72" t="n">
        <v>24896212.42</v>
      </c>
      <c r="E14" s="70" t="s">
        <v>117</v>
      </c>
      <c r="F14" s="71" t="n">
        <v>409786.5</v>
      </c>
      <c r="G14" s="72" t="n">
        <v>29052786.74</v>
      </c>
      <c r="I14" s="74" t="n">
        <f aca="false">AVERAGE(G14,C14)</f>
        <v>26974499.58</v>
      </c>
    </row>
    <row r="15" customFormat="false" ht="15" hidden="false" customHeight="false" outlineLevel="0" collapsed="false">
      <c r="A15" s="70" t="s">
        <v>118</v>
      </c>
      <c r="B15" s="71" t="n">
        <v>3161.25</v>
      </c>
      <c r="C15" s="72" t="n">
        <v>532909.32</v>
      </c>
      <c r="E15" s="70" t="s">
        <v>119</v>
      </c>
      <c r="F15" s="71" t="n">
        <v>3179.33</v>
      </c>
      <c r="G15" s="72" t="n">
        <v>534625.47</v>
      </c>
      <c r="I15" s="74" t="n">
        <f aca="false">AVERAGE(G15,C15)</f>
        <v>533767.395</v>
      </c>
    </row>
    <row r="16" customFormat="false" ht="15" hidden="false" customHeight="false" outlineLevel="0" collapsed="false">
      <c r="A16" s="70" t="s">
        <v>120</v>
      </c>
      <c r="B16" s="71" t="n">
        <v>71169.06</v>
      </c>
      <c r="C16" s="72" t="n">
        <v>5374169.72</v>
      </c>
      <c r="E16" s="70" t="s">
        <v>121</v>
      </c>
      <c r="F16" s="71" t="n">
        <v>62826.33</v>
      </c>
      <c r="G16" s="72" t="n">
        <v>4925373.2</v>
      </c>
      <c r="I16" s="74" t="n">
        <f aca="false">AVERAGE(G16,C16)</f>
        <v>5149771.46</v>
      </c>
    </row>
    <row r="17" customFormat="false" ht="15.75" hidden="false" customHeight="false" outlineLevel="0" collapsed="false">
      <c r="A17" s="70" t="s">
        <v>122</v>
      </c>
      <c r="B17" s="71" t="n">
        <v>77.5</v>
      </c>
      <c r="C17" s="72" t="n">
        <v>12404.66</v>
      </c>
      <c r="E17" s="70" t="s">
        <v>123</v>
      </c>
      <c r="F17" s="71" t="n">
        <v>81.5</v>
      </c>
      <c r="G17" s="72" t="n">
        <v>13016.09</v>
      </c>
      <c r="I17" s="74" t="n">
        <f aca="false">AVERAGE(G17,C17)</f>
        <v>12710.375</v>
      </c>
      <c r="J17" s="75" t="n">
        <f aca="false">SUM(I14:I17)</f>
        <v>32670748.81</v>
      </c>
      <c r="K17" s="73" t="s">
        <v>124</v>
      </c>
    </row>
    <row r="18" customFormat="false" ht="15" hidden="false" customHeight="false" outlineLevel="0" collapsed="false">
      <c r="A18" s="70" t="s">
        <v>125</v>
      </c>
      <c r="B18" s="71" t="n">
        <v>1157626.68</v>
      </c>
      <c r="C18" s="72" t="n">
        <v>2267136.12</v>
      </c>
      <c r="E18" s="70" t="s">
        <v>126</v>
      </c>
      <c r="F18" s="71" t="n">
        <v>1405149.16</v>
      </c>
      <c r="G18" s="72" t="n">
        <v>2182397.93</v>
      </c>
      <c r="I18" s="74" t="n">
        <f aca="false">AVERAGE(G18,C18)</f>
        <v>2224767.025</v>
      </c>
      <c r="J18" s="74"/>
    </row>
    <row r="19" customFormat="false" ht="15.75" hidden="false" customHeight="false" outlineLevel="0" collapsed="false">
      <c r="A19" s="70" t="s">
        <v>127</v>
      </c>
      <c r="B19" s="71" t="n">
        <v>951.58</v>
      </c>
      <c r="C19" s="72" t="n">
        <v>107091.65</v>
      </c>
      <c r="E19" s="70" t="s">
        <v>128</v>
      </c>
      <c r="F19" s="71" t="n">
        <v>951.58</v>
      </c>
      <c r="G19" s="72" t="n">
        <v>107091.65</v>
      </c>
      <c r="I19" s="74" t="n">
        <f aca="false">AVERAGE(G19,C19)</f>
        <v>107091.65</v>
      </c>
      <c r="J19" s="75" t="n">
        <f aca="false">SUM(I18:I19)</f>
        <v>2331858.675</v>
      </c>
      <c r="K19" s="73" t="s">
        <v>129</v>
      </c>
    </row>
    <row r="20" customFormat="false" ht="15" hidden="false" customHeight="false" outlineLevel="0" collapsed="false">
      <c r="A20" s="70" t="s">
        <v>130</v>
      </c>
      <c r="B20" s="71" t="n">
        <v>62.72</v>
      </c>
      <c r="C20" s="72" t="n">
        <v>7512.75</v>
      </c>
      <c r="E20" s="70" t="s">
        <v>131</v>
      </c>
      <c r="F20" s="71" t="n">
        <v>45.05</v>
      </c>
      <c r="G20" s="72" t="n">
        <v>6374.59</v>
      </c>
      <c r="I20" s="74" t="n">
        <f aca="false">AVERAGE(G20,C20)</f>
        <v>6943.67</v>
      </c>
    </row>
    <row r="21" customFormat="false" ht="15.75" hidden="false" customHeight="false" outlineLevel="0" collapsed="false">
      <c r="A21" s="70" t="s">
        <v>132</v>
      </c>
      <c r="B21" s="71" t="n">
        <v>4930.59</v>
      </c>
      <c r="C21" s="72" t="n">
        <v>169985.57</v>
      </c>
      <c r="E21" s="70" t="s">
        <v>133</v>
      </c>
      <c r="F21" s="71" t="n">
        <v>4087.78</v>
      </c>
      <c r="G21" s="72" t="n">
        <v>146449.7</v>
      </c>
      <c r="I21" s="74" t="n">
        <f aca="false">AVERAGE(G21,C21)</f>
        <v>158217.635</v>
      </c>
      <c r="J21" s="75" t="n">
        <f aca="false">SUM(I20:I21)</f>
        <v>165161.305</v>
      </c>
      <c r="K21" s="73" t="s">
        <v>134</v>
      </c>
    </row>
    <row r="22" customFormat="false" ht="15" hidden="false" customHeight="false" outlineLevel="0" collapsed="false">
      <c r="A22" s="70" t="s">
        <v>135</v>
      </c>
      <c r="B22" s="71" t="n">
        <v>15</v>
      </c>
      <c r="C22" s="72" t="n">
        <v>2096.41</v>
      </c>
      <c r="E22" s="70" t="s">
        <v>136</v>
      </c>
      <c r="F22" s="71" t="n">
        <v>34.33</v>
      </c>
      <c r="G22" s="72" t="n">
        <v>4845.43</v>
      </c>
      <c r="I22" s="74" t="n">
        <f aca="false">AVERAGE(G22,C22)</f>
        <v>3470.92</v>
      </c>
    </row>
    <row r="23" customFormat="false" ht="15" hidden="false" customHeight="false" outlineLevel="0" collapsed="false">
      <c r="A23" s="70" t="s">
        <v>137</v>
      </c>
      <c r="B23" s="71" t="n">
        <v>-0.74</v>
      </c>
      <c r="C23" s="72" t="n">
        <v>-79.13</v>
      </c>
      <c r="I23" s="74" t="n">
        <f aca="false">AVERAGE(G23,C23)</f>
        <v>-79.13</v>
      </c>
    </row>
    <row r="24" customFormat="false" ht="15.75" hidden="false" customHeight="false" outlineLevel="0" collapsed="false">
      <c r="A24" s="70" t="s">
        <v>138</v>
      </c>
      <c r="B24" s="71" t="n">
        <v>3331.16</v>
      </c>
      <c r="C24" s="72" t="n">
        <v>145533.02</v>
      </c>
      <c r="E24" s="70" t="s">
        <v>139</v>
      </c>
      <c r="F24" s="71" t="n">
        <v>3249.37</v>
      </c>
      <c r="G24" s="72" t="n">
        <v>145603.8</v>
      </c>
      <c r="I24" s="74" t="n">
        <f aca="false">AVERAGE(G24,C24)</f>
        <v>145568.41</v>
      </c>
      <c r="J24" s="75" t="n">
        <f aca="false">SUM(I22:I24)</f>
        <v>148960.2</v>
      </c>
      <c r="K24" s="73" t="s">
        <v>140</v>
      </c>
    </row>
    <row r="25" customFormat="false" ht="15" hidden="false" customHeight="false" outlineLevel="0" collapsed="false">
      <c r="A25" s="70" t="s">
        <v>141</v>
      </c>
      <c r="B25" s="71" t="n">
        <v>74.25</v>
      </c>
      <c r="C25" s="72" t="n">
        <v>11776.16</v>
      </c>
      <c r="E25" s="70" t="s">
        <v>142</v>
      </c>
      <c r="F25" s="71" t="n">
        <v>126</v>
      </c>
      <c r="G25" s="72" t="n">
        <v>13793.3</v>
      </c>
      <c r="I25" s="74" t="n">
        <f aca="false">AVERAGE(G25,C25)</f>
        <v>12784.73</v>
      </c>
    </row>
    <row r="26" customFormat="false" ht="15" hidden="false" customHeight="false" outlineLevel="0" collapsed="false">
      <c r="A26" s="70" t="s">
        <v>143</v>
      </c>
      <c r="B26" s="71" t="n">
        <v>15.17</v>
      </c>
      <c r="C26" s="72" t="n">
        <v>635.84</v>
      </c>
      <c r="E26" s="70" t="s">
        <v>144</v>
      </c>
      <c r="F26" s="71" t="n">
        <v>6.5</v>
      </c>
      <c r="G26" s="72" t="n">
        <v>182.36</v>
      </c>
      <c r="I26" s="74" t="n">
        <f aca="false">AVERAGE(G26,C26)</f>
        <v>409.1</v>
      </c>
    </row>
    <row r="27" customFormat="false" ht="15" hidden="false" customHeight="false" outlineLevel="0" collapsed="false">
      <c r="A27" s="70" t="s">
        <v>145</v>
      </c>
      <c r="B27" s="71" t="n">
        <v>99.5</v>
      </c>
      <c r="C27" s="72" t="n">
        <v>27202.54</v>
      </c>
      <c r="E27" s="70" t="s">
        <v>146</v>
      </c>
      <c r="F27" s="71" t="n">
        <v>58.5</v>
      </c>
      <c r="G27" s="72" t="n">
        <v>1937.53</v>
      </c>
      <c r="I27" s="74" t="n">
        <f aca="false">AVERAGE(G27,C27)</f>
        <v>14570.035</v>
      </c>
    </row>
    <row r="28" customFormat="false" ht="15" hidden="false" customHeight="false" outlineLevel="0" collapsed="false">
      <c r="E28" s="70" t="s">
        <v>147</v>
      </c>
      <c r="F28" s="71" t="n">
        <v>2</v>
      </c>
      <c r="G28" s="72" t="n">
        <v>226.65</v>
      </c>
      <c r="I28" s="74" t="n">
        <f aca="false">AVERAGE(G28,C28)</f>
        <v>226.65</v>
      </c>
    </row>
    <row r="29" customFormat="false" ht="15" hidden="false" customHeight="false" outlineLevel="0" collapsed="false">
      <c r="A29" s="70" t="s">
        <v>148</v>
      </c>
      <c r="B29" s="71" t="n">
        <v>1102.49</v>
      </c>
      <c r="C29" s="72" t="n">
        <v>123002.79</v>
      </c>
      <c r="E29" s="70" t="s">
        <v>149</v>
      </c>
      <c r="F29" s="71" t="n">
        <v>333.58</v>
      </c>
      <c r="G29" s="72" t="n">
        <v>42983.51</v>
      </c>
      <c r="I29" s="74" t="n">
        <f aca="false">AVERAGE(G29,C29)</f>
        <v>82993.15</v>
      </c>
    </row>
    <row r="30" customFormat="false" ht="15.75" hidden="false" customHeight="false" outlineLevel="0" collapsed="false">
      <c r="A30" s="70" t="s">
        <v>150</v>
      </c>
      <c r="B30" s="71" t="n">
        <v>6546.97</v>
      </c>
      <c r="C30" s="72" t="n">
        <v>213509.86</v>
      </c>
      <c r="E30" s="70" t="s">
        <v>151</v>
      </c>
      <c r="F30" s="71" t="n">
        <v>6546.97</v>
      </c>
      <c r="G30" s="72" t="n">
        <v>213509.86</v>
      </c>
      <c r="I30" s="74" t="n">
        <f aca="false">AVERAGE(G30,C30)</f>
        <v>213509.86</v>
      </c>
      <c r="J30" s="75" t="n">
        <f aca="false">SUM(I28:I30)</f>
        <v>296729.66</v>
      </c>
      <c r="K30" s="73" t="s">
        <v>152</v>
      </c>
    </row>
    <row r="31" customFormat="false" ht="15" hidden="false" customHeight="false" outlineLevel="0" collapsed="false">
      <c r="A31" s="70" t="s">
        <v>153</v>
      </c>
      <c r="B31" s="71" t="n">
        <v>32.4</v>
      </c>
      <c r="C31" s="72" t="n">
        <v>3047.6</v>
      </c>
      <c r="E31" s="70" t="s">
        <v>154</v>
      </c>
      <c r="F31" s="71" t="n">
        <v>16.51</v>
      </c>
      <c r="G31" s="72" t="n">
        <v>1890.74</v>
      </c>
      <c r="I31" s="74" t="n">
        <f aca="false">AVERAGE(G31,C31)</f>
        <v>2469.17</v>
      </c>
    </row>
    <row r="32" customFormat="false" ht="15" hidden="false" customHeight="false" outlineLevel="0" collapsed="false">
      <c r="A32" s="70" t="s">
        <v>155</v>
      </c>
      <c r="B32" s="71" t="n">
        <v>611</v>
      </c>
      <c r="C32" s="72" t="n">
        <v>22196.16</v>
      </c>
      <c r="I32" s="74" t="n">
        <f aca="false">AVERAGE(G32,C32)</f>
        <v>22196.16</v>
      </c>
      <c r="J32" s="74" t="n">
        <f aca="false">+I32</f>
        <v>22196.16</v>
      </c>
      <c r="K32" s="73" t="s">
        <v>156</v>
      </c>
    </row>
    <row r="33" customFormat="false" ht="15" hidden="false" customHeight="false" outlineLevel="0" collapsed="false">
      <c r="A33" s="70" t="s">
        <v>157</v>
      </c>
      <c r="B33" s="71" t="n">
        <v>2767.49</v>
      </c>
      <c r="C33" s="72" t="n">
        <v>94190.24</v>
      </c>
      <c r="E33" s="70" t="s">
        <v>158</v>
      </c>
      <c r="F33" s="71" t="n">
        <v>2795.09</v>
      </c>
      <c r="G33" s="72" t="n">
        <v>340751.38</v>
      </c>
      <c r="I33" s="74" t="n">
        <f aca="false">AVERAGE(G33,C33)</f>
        <v>217470.81</v>
      </c>
      <c r="J33" s="74" t="n">
        <f aca="false">I33</f>
        <v>217470.81</v>
      </c>
      <c r="K33" s="73" t="s">
        <v>159</v>
      </c>
    </row>
    <row r="34" customFormat="false" ht="15" hidden="false" customHeight="false" outlineLevel="0" collapsed="false">
      <c r="A34" s="70" t="s">
        <v>160</v>
      </c>
      <c r="B34" s="71" t="n">
        <v>70.2</v>
      </c>
      <c r="C34" s="72" t="n">
        <v>13041.22</v>
      </c>
      <c r="E34" s="70" t="s">
        <v>161</v>
      </c>
      <c r="F34" s="71" t="n">
        <v>91.78</v>
      </c>
      <c r="G34" s="72" t="n">
        <v>17675.27</v>
      </c>
      <c r="I34" s="74" t="n">
        <f aca="false">AVERAGE(G34,C34)</f>
        <v>15358.245</v>
      </c>
    </row>
    <row r="35" customFormat="false" ht="15.75" hidden="false" customHeight="false" outlineLevel="0" collapsed="false">
      <c r="A35" s="70" t="s">
        <v>162</v>
      </c>
      <c r="B35" s="71" t="n">
        <v>7834.45</v>
      </c>
      <c r="C35" s="72" t="n">
        <v>460684.55</v>
      </c>
      <c r="E35" s="70" t="s">
        <v>163</v>
      </c>
      <c r="F35" s="71" t="n">
        <v>8879.59</v>
      </c>
      <c r="G35" s="72" t="n">
        <v>497125.35</v>
      </c>
      <c r="I35" s="74" t="n">
        <f aca="false">AVERAGE(G35,C35)</f>
        <v>478904.95</v>
      </c>
      <c r="J35" s="75" t="n">
        <f aca="false">SUM(I34:I35)</f>
        <v>494263.195</v>
      </c>
      <c r="K35" s="73" t="s">
        <v>164</v>
      </c>
    </row>
    <row r="36" customFormat="false" ht="15" hidden="false" customHeight="false" outlineLevel="0" collapsed="false">
      <c r="A36" s="70" t="s">
        <v>165</v>
      </c>
      <c r="B36" s="71" t="n">
        <v>1100.43</v>
      </c>
      <c r="C36" s="72" t="n">
        <v>82344.44</v>
      </c>
      <c r="E36" s="70" t="s">
        <v>166</v>
      </c>
      <c r="F36" s="71" t="n">
        <v>1101.83</v>
      </c>
      <c r="G36" s="72" t="n">
        <v>79377.95</v>
      </c>
      <c r="I36" s="74" t="n">
        <f aca="false">AVERAGE(G36,C36)</f>
        <v>80861.195</v>
      </c>
      <c r="J36" s="74" t="n">
        <f aca="false">+I36</f>
        <v>80861.195</v>
      </c>
      <c r="K36" s="73" t="s">
        <v>167</v>
      </c>
    </row>
    <row r="37" customFormat="false" ht="15" hidden="false" customHeight="false" outlineLevel="0" collapsed="false">
      <c r="A37" s="70" t="s">
        <v>168</v>
      </c>
      <c r="B37" s="71" t="n">
        <v>2.75</v>
      </c>
      <c r="C37" s="72" t="n">
        <v>516.41</v>
      </c>
      <c r="I37" s="74" t="n">
        <f aca="false">AVERAGE(G37,C37)</f>
        <v>516.41</v>
      </c>
    </row>
    <row r="38" customFormat="false" ht="15" hidden="false" customHeight="false" outlineLevel="0" collapsed="false">
      <c r="A38" s="70" t="s">
        <v>169</v>
      </c>
      <c r="B38" s="71" t="n">
        <v>663.9</v>
      </c>
      <c r="C38" s="72" t="n">
        <v>22393.71</v>
      </c>
      <c r="E38" s="70" t="s">
        <v>170</v>
      </c>
      <c r="F38" s="71" t="n">
        <v>799.72</v>
      </c>
      <c r="G38" s="72" t="n">
        <v>42163.73</v>
      </c>
      <c r="I38" s="74" t="n">
        <f aca="false">AVERAGE(G38,C38)</f>
        <v>32278.72</v>
      </c>
      <c r="J38" s="74" t="n">
        <f aca="false">I38</f>
        <v>32278.72</v>
      </c>
      <c r="K38" s="73" t="s">
        <v>171</v>
      </c>
    </row>
    <row r="39" customFormat="false" ht="15" hidden="false" customHeight="false" outlineLevel="0" collapsed="false">
      <c r="A39" s="70" t="s">
        <v>172</v>
      </c>
      <c r="B39" s="71" t="n">
        <v>40482.36</v>
      </c>
      <c r="C39" s="72" t="n">
        <v>1419082.14</v>
      </c>
      <c r="E39" s="70" t="s">
        <v>173</v>
      </c>
      <c r="F39" s="71" t="n">
        <v>31994.28</v>
      </c>
      <c r="G39" s="72" t="n">
        <v>1223844.35</v>
      </c>
      <c r="I39" s="74" t="n">
        <f aca="false">AVERAGE(G39,C39)</f>
        <v>1321463.245</v>
      </c>
      <c r="J39" s="74" t="n">
        <f aca="false">+I39</f>
        <v>1321463.245</v>
      </c>
      <c r="K39" s="73" t="s">
        <v>174</v>
      </c>
    </row>
    <row r="40" customFormat="false" ht="15" hidden="false" customHeight="false" outlineLevel="0" collapsed="false">
      <c r="A40" s="70" t="s">
        <v>175</v>
      </c>
      <c r="B40" s="71" t="n">
        <v>1089.84</v>
      </c>
      <c r="C40" s="72" t="n">
        <v>45446.17</v>
      </c>
      <c r="E40" s="70" t="s">
        <v>176</v>
      </c>
      <c r="F40" s="71" t="n">
        <v>1071.49</v>
      </c>
      <c r="G40" s="72" t="n">
        <v>43243.41</v>
      </c>
      <c r="I40" s="74" t="n">
        <f aca="false">AVERAGE(G40,C40)</f>
        <v>44344.79</v>
      </c>
      <c r="J40" s="74" t="n">
        <f aca="false">+I40</f>
        <v>44344.79</v>
      </c>
      <c r="K40" s="73" t="s">
        <v>177</v>
      </c>
    </row>
    <row r="41" customFormat="false" ht="15" hidden="false" customHeight="false" outlineLevel="0" collapsed="false">
      <c r="A41" s="70" t="s">
        <v>178</v>
      </c>
      <c r="B41" s="71" t="n">
        <v>8411.9</v>
      </c>
      <c r="C41" s="72" t="n">
        <v>67681.31</v>
      </c>
      <c r="E41" s="70" t="s">
        <v>179</v>
      </c>
      <c r="F41" s="71" t="n">
        <v>8819.6</v>
      </c>
      <c r="G41" s="72" t="n">
        <v>70957.78</v>
      </c>
      <c r="I41" s="74" t="n">
        <f aca="false">AVERAGE(G41,C41)</f>
        <v>69319.545</v>
      </c>
      <c r="J41" s="74" t="n">
        <f aca="false">+I41</f>
        <v>69319.545</v>
      </c>
      <c r="K41" s="73" t="s">
        <v>180</v>
      </c>
    </row>
    <row r="42" customFormat="false" ht="15" hidden="false" customHeight="false" outlineLevel="0" collapsed="false">
      <c r="A42" s="70" t="s">
        <v>181</v>
      </c>
      <c r="B42" s="71" t="n">
        <v>3096.46</v>
      </c>
      <c r="C42" s="72" t="n">
        <v>345928.14</v>
      </c>
      <c r="E42" s="70" t="s">
        <v>182</v>
      </c>
      <c r="F42" s="71" t="n">
        <v>3143.86</v>
      </c>
      <c r="G42" s="72" t="n">
        <v>305277.69</v>
      </c>
      <c r="I42" s="74" t="n">
        <f aca="false">AVERAGE(G42,C42)</f>
        <v>325602.915</v>
      </c>
      <c r="J42" s="74" t="n">
        <f aca="false">+I42</f>
        <v>325602.915</v>
      </c>
      <c r="K42" s="73" t="s">
        <v>183</v>
      </c>
    </row>
    <row r="43" customFormat="false" ht="15" hidden="false" customHeight="false" outlineLevel="0" collapsed="false">
      <c r="A43" s="70" t="s">
        <v>184</v>
      </c>
      <c r="B43" s="71" t="n">
        <v>499.04</v>
      </c>
      <c r="C43" s="72" t="n">
        <v>40977.35</v>
      </c>
      <c r="E43" s="70" t="s">
        <v>185</v>
      </c>
      <c r="F43" s="71" t="n">
        <v>679.15</v>
      </c>
      <c r="G43" s="72" t="n">
        <v>42194.13</v>
      </c>
      <c r="I43" s="74" t="n">
        <f aca="false">AVERAGE(G43,C43)</f>
        <v>41585.74</v>
      </c>
      <c r="J43" s="74" t="n">
        <f aca="false">+I43</f>
        <v>41585.74</v>
      </c>
      <c r="K43" s="73" t="s">
        <v>186</v>
      </c>
    </row>
    <row r="44" customFormat="false" ht="15.75" hidden="false" customHeight="false" outlineLevel="0" collapsed="false">
      <c r="A44" s="70" t="s">
        <v>187</v>
      </c>
      <c r="B44" s="71" t="n">
        <v>1652655.15</v>
      </c>
      <c r="C44" s="76" t="n">
        <f aca="false">SUM(C14:C43)</f>
        <v>36508629.14</v>
      </c>
      <c r="E44" s="70" t="s">
        <v>187</v>
      </c>
      <c r="F44" s="71" t="n">
        <v>1955857.38</v>
      </c>
      <c r="G44" s="76" t="n">
        <f aca="false">SUM(G14:G43)</f>
        <v>40055699.59</v>
      </c>
      <c r="I44" s="76" t="n">
        <f aca="false">SUM(I14:I43)</f>
        <v>38293594.41</v>
      </c>
      <c r="J44" s="76" t="n">
        <f aca="false">SUM(J14:J43)</f>
        <v>38262844.965</v>
      </c>
    </row>
    <row r="45" customFormat="false" ht="15.75" hidden="false" customHeight="false" outlineLevel="0" collapsed="false">
      <c r="I45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2023-01-04T11:46:19Z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