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4096A8DE-FB12-41DF-9247-FE24E2629698}"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11" l="1"/>
  <c r="G35" i="11"/>
  <c r="D3" i="11"/>
  <c r="D9" i="11" s="1"/>
  <c r="E9" i="11" s="1"/>
  <c r="D10" i="11" s="1"/>
  <c r="G7" i="11"/>
  <c r="D11" i="11" l="1"/>
  <c r="E11" i="11" s="1"/>
  <c r="D12" i="11" s="1"/>
  <c r="E12" i="11" s="1"/>
  <c r="D13" i="11" s="1"/>
  <c r="E13" i="11" s="1"/>
  <c r="D15" i="11" s="1"/>
  <c r="E10" i="11"/>
  <c r="D16" i="11" l="1"/>
  <c r="E16" i="11" s="1"/>
  <c r="D17" i="11" s="1"/>
  <c r="E15" i="11"/>
  <c r="H5" i="11"/>
  <c r="G20" i="11"/>
  <c r="G14" i="11"/>
  <c r="G8" i="11"/>
  <c r="E17" i="11" l="1"/>
  <c r="D18" i="11"/>
  <c r="E18" i="11" s="1"/>
  <c r="D19" i="11" s="1"/>
  <c r="E19" i="11" s="1"/>
  <c r="H6" i="11"/>
  <c r="D21" i="11" l="1"/>
  <c r="D33" i="11"/>
  <c r="G9" i="11"/>
  <c r="G10" i="11"/>
  <c r="G15" i="11"/>
  <c r="G13" i="11"/>
  <c r="I5" i="11"/>
  <c r="J5" i="11" s="1"/>
  <c r="K5" i="11" s="1"/>
  <c r="L5" i="11" s="1"/>
  <c r="M5" i="11" s="1"/>
  <c r="N5" i="11" s="1"/>
  <c r="O5" i="11" s="1"/>
  <c r="H4" i="11"/>
  <c r="E33" i="11" l="1"/>
  <c r="D34" i="11" s="1"/>
  <c r="G33" i="11"/>
  <c r="E21" i="11"/>
  <c r="D22" i="11" s="1"/>
  <c r="G21" i="11"/>
  <c r="G16" i="11"/>
  <c r="G11" i="11"/>
  <c r="G12" i="11"/>
  <c r="O4" i="11"/>
  <c r="P5" i="11"/>
  <c r="Q5" i="11" s="1"/>
  <c r="R5" i="11" s="1"/>
  <c r="S5" i="11" s="1"/>
  <c r="T5" i="11" s="1"/>
  <c r="U5" i="11" s="1"/>
  <c r="V5" i="11" s="1"/>
  <c r="V4" i="11" s="1"/>
  <c r="I6" i="11"/>
  <c r="D23" i="11" l="1"/>
  <c r="E22" i="11"/>
  <c r="G22" i="11"/>
  <c r="E34" i="11"/>
  <c r="D36" i="11" s="1"/>
  <c r="G19" i="11"/>
  <c r="G18" i="11"/>
  <c r="G17" i="11"/>
  <c r="W5" i="11"/>
  <c r="X5" i="11" s="1"/>
  <c r="Y5" i="11" s="1"/>
  <c r="Z5" i="11" s="1"/>
  <c r="AA5" i="11" s="1"/>
  <c r="AB5" i="11" s="1"/>
  <c r="AC5" i="11" s="1"/>
  <c r="J6" i="11"/>
  <c r="D37" i="11" l="1"/>
  <c r="E36" i="11"/>
  <c r="G36" i="11"/>
  <c r="G34" i="11"/>
  <c r="E23" i="11"/>
  <c r="D24" i="11" s="1"/>
  <c r="G23" i="11"/>
  <c r="AD5" i="11"/>
  <c r="AE5" i="11" s="1"/>
  <c r="AF5" i="11" s="1"/>
  <c r="AG5" i="11" s="1"/>
  <c r="AH5" i="11" s="1"/>
  <c r="AI5" i="11" s="1"/>
  <c r="AC4" i="11"/>
  <c r="K6" i="11"/>
  <c r="E24" i="11" l="1"/>
  <c r="D25" i="11" s="1"/>
  <c r="G24" i="11"/>
  <c r="E37" i="11"/>
  <c r="D38" i="11" s="1"/>
  <c r="G37" i="11"/>
  <c r="AJ5" i="11"/>
  <c r="AK5" i="11" s="1"/>
  <c r="AL5" i="11" s="1"/>
  <c r="AM5" i="11" s="1"/>
  <c r="AN5" i="11" s="1"/>
  <c r="AO5" i="11" s="1"/>
  <c r="AP5" i="11" s="1"/>
  <c r="L6" i="11"/>
  <c r="E38" i="11" l="1"/>
  <c r="D39" i="11" s="1"/>
  <c r="G38" i="11"/>
  <c r="E25" i="11"/>
  <c r="D26" i="11" s="1"/>
  <c r="G25" i="11"/>
  <c r="AQ5" i="11"/>
  <c r="AR5" i="11" s="1"/>
  <c r="AJ4" i="11"/>
  <c r="M6" i="11"/>
  <c r="E26" i="11" l="1"/>
  <c r="D27" i="11" s="1"/>
  <c r="G26" i="11"/>
  <c r="E39" i="11"/>
  <c r="D41" i="11" s="1"/>
  <c r="E41" i="11" s="1"/>
  <c r="G41" i="11" s="1"/>
  <c r="G39" i="11"/>
  <c r="AS5" i="11"/>
  <c r="AR6" i="11"/>
  <c r="AQ4" i="11"/>
  <c r="N6" i="11"/>
  <c r="D28" i="11" l="1"/>
  <c r="E27" i="11"/>
  <c r="G27" i="11" s="1"/>
  <c r="AT5" i="11"/>
  <c r="AS6" i="11"/>
  <c r="E28" i="11" l="1"/>
  <c r="D29" i="11" s="1"/>
  <c r="G28" i="11"/>
  <c r="AU5" i="11"/>
  <c r="AT6" i="11"/>
  <c r="O6" i="11"/>
  <c r="P6" i="11"/>
  <c r="E29" i="11" l="1"/>
  <c r="D30" i="11" s="1"/>
  <c r="G29" i="11"/>
  <c r="AV5" i="11"/>
  <c r="AU6" i="11"/>
  <c r="Q6" i="11"/>
  <c r="E30" i="11" l="1"/>
  <c r="D31" i="11" s="1"/>
  <c r="G30" i="11"/>
  <c r="AW5" i="11"/>
  <c r="AX5" i="11" s="1"/>
  <c r="E31" i="11" l="1"/>
  <c r="D32" i="11" s="1"/>
  <c r="G31" i="11"/>
  <c r="AY5" i="11"/>
  <c r="AX4" i="11"/>
  <c r="AW6" i="11"/>
  <c r="S6" i="11"/>
  <c r="E32" i="11" l="1"/>
  <c r="G32" i="11" s="1"/>
  <c r="R6" i="11"/>
  <c r="AV6" i="11"/>
  <c r="AX6" i="11"/>
  <c r="AZ5" i="11"/>
  <c r="AY6" i="11"/>
  <c r="T6" i="11"/>
  <c r="AZ6" i="11" l="1"/>
  <c r="BA5" i="11"/>
  <c r="U6" i="11"/>
  <c r="BA6" i="11" l="1"/>
  <c r="BB5" i="11"/>
  <c r="V6" i="11"/>
  <c r="BB6" i="11" l="1"/>
  <c r="BC5" i="11"/>
  <c r="W6" i="11"/>
  <c r="BD5" i="11" l="1"/>
  <c r="BC6" i="11"/>
  <c r="X6" i="11"/>
  <c r="BD6" i="11" l="1"/>
  <c r="BE5" i="11"/>
  <c r="BE4" i="11" s="1"/>
  <c r="Y6" i="11"/>
  <c r="BF5" i="11" l="1"/>
  <c r="BE6" i="11"/>
  <c r="Z6" i="11"/>
  <c r="BF6" i="11" l="1"/>
  <c r="BG5" i="11"/>
  <c r="AA6" i="11"/>
  <c r="BH5" i="11" l="1"/>
  <c r="BG6" i="11"/>
  <c r="AB6" i="11"/>
  <c r="BI5" i="11" l="1"/>
  <c r="BH6" i="11"/>
  <c r="AC6" i="11"/>
  <c r="BJ5" i="11" l="1"/>
  <c r="BI6" i="11"/>
  <c r="AD6" i="11"/>
  <c r="BK5" i="11" l="1"/>
  <c r="BL5" i="11" s="1"/>
  <c r="BJ6" i="11"/>
  <c r="AE6" i="11"/>
  <c r="BM5" i="11" l="1"/>
  <c r="BL4" i="11"/>
  <c r="BL6" i="11"/>
  <c r="BK6" i="11"/>
  <c r="AF6" i="11"/>
  <c r="BN5" i="11" l="1"/>
  <c r="BM6" i="11"/>
  <c r="AG6" i="11"/>
  <c r="BO5" i="11" l="1"/>
  <c r="BN6" i="11"/>
  <c r="AH6" i="11"/>
  <c r="BO6" i="11" l="1"/>
  <c r="BP5" i="11"/>
  <c r="AI6" i="11"/>
  <c r="BQ5" i="11" l="1"/>
  <c r="BP6" i="11"/>
  <c r="AJ6" i="11"/>
  <c r="BQ6" i="11" l="1"/>
  <c r="BR5" i="11"/>
  <c r="AK6" i="11"/>
  <c r="BR6" i="11" l="1"/>
  <c r="BS5" i="11"/>
  <c r="AL6" i="11"/>
  <c r="BT5" i="11" l="1"/>
  <c r="BS4" i="11"/>
  <c r="BS6" i="11"/>
  <c r="AM6" i="11"/>
  <c r="BU5" i="11" l="1"/>
  <c r="BT6" i="11"/>
  <c r="AN6" i="11"/>
  <c r="BU6" i="11" l="1"/>
  <c r="BV5" i="11"/>
  <c r="AO6" i="11"/>
  <c r="BW5" i="11" l="1"/>
  <c r="BV6" i="11"/>
  <c r="AP6" i="11"/>
  <c r="BX5" i="11" l="1"/>
  <c r="BW6" i="11"/>
  <c r="AQ6" i="11"/>
  <c r="BY5" i="11" l="1"/>
  <c r="BX6" i="11"/>
  <c r="BY6" i="11" l="1"/>
  <c r="BZ5" i="11"/>
  <c r="CA5" i="11" l="1"/>
  <c r="BZ4" i="11"/>
  <c r="BZ6" i="11"/>
  <c r="CA6" i="11" l="1"/>
  <c r="CB5" i="11"/>
  <c r="CC5" i="11" l="1"/>
  <c r="CB6" i="11"/>
  <c r="CD5" i="11" l="1"/>
  <c r="CC6" i="11"/>
  <c r="CD6" i="11" l="1"/>
  <c r="CE5" i="11"/>
  <c r="CF5" i="11" l="1"/>
  <c r="CE6" i="11"/>
  <c r="CF6" i="11" l="1"/>
  <c r="CG5" i="11"/>
  <c r="CH5" i="11" l="1"/>
  <c r="CG4" i="11"/>
  <c r="CG6" i="11"/>
  <c r="CI5" i="11" l="1"/>
  <c r="CH6" i="11"/>
  <c r="CI6" i="11" l="1"/>
  <c r="CJ5" i="11"/>
  <c r="CJ6" i="11" l="1"/>
  <c r="CK5" i="11"/>
  <c r="CL5" i="11" l="1"/>
  <c r="CK6" i="11"/>
  <c r="CL6" i="11" l="1"/>
  <c r="CM5" i="11"/>
  <c r="CM6" i="11" l="1"/>
  <c r="CN5" i="11"/>
  <c r="CO5" i="11" l="1"/>
  <c r="CN4" i="11"/>
  <c r="CN6" i="11"/>
  <c r="CP5" i="11" l="1"/>
  <c r="CO6" i="11"/>
  <c r="CQ5" i="11" l="1"/>
  <c r="CP6" i="11"/>
  <c r="CQ6" i="11" l="1"/>
  <c r="CR5" i="11"/>
  <c r="CS5" i="11" l="1"/>
  <c r="CR6" i="11"/>
  <c r="CT5" i="11" l="1"/>
  <c r="CT6" i="11" s="1"/>
  <c r="CS6" i="11"/>
</calcChain>
</file>

<file path=xl/sharedStrings.xml><?xml version="1.0" encoding="utf-8"?>
<sst xmlns="http://schemas.openxmlformats.org/spreadsheetml/2006/main" count="83" uniqueCount="73">
  <si>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</si>
  <si>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</si>
  <si>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</si>
  <si>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</si>
  <si>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</si>
  <si>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</si>
  <si>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</si>
  <si>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</si>
  <si>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</si>
  <si>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</si>
  <si>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</si>
  <si>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</si>
  <si>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</si>
  <si>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</si>
  <si>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</si>
  <si>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</si>
  <si>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</si>
  <si>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</si>
  <si>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</si>
  <si>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</si>
  <si>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</si>
  <si>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</si>
  <si>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</si>
  <si>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</si>
  <si>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</si>
  <si>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</si>
  <si>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</si>
  <si>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</si>
  <si>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</si>
  <si>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</si>
  <si>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</si>
  <si>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</si>
  <si>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</si>
  <si>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</si>
  <si>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</si>
  <si>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</si>
  <si>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Tablon de Tareas</t>
  </si>
  <si>
    <t>Estrada Rosales Oswaldo</t>
  </si>
  <si>
    <t>Análisis y levantamiento de requeriminietos</t>
  </si>
  <si>
    <t>Oswaldo E</t>
  </si>
  <si>
    <t>Primera reunión</t>
  </si>
  <si>
    <t>Análisis y definición de requerimientos</t>
  </si>
  <si>
    <t>Definición de recursos estimados</t>
  </si>
  <si>
    <t>Elaboración y presentación de 1° KickOff Meeting</t>
  </si>
  <si>
    <t>Elaboración de KickOff Meeting corregido</t>
  </si>
  <si>
    <t>Fase de diseño</t>
  </si>
  <si>
    <t>Elaboración de diagramas de funcionalidad</t>
  </si>
  <si>
    <t>Elaboración del diseño de la base de datos</t>
  </si>
  <si>
    <t xml:space="preserve">Elaboración del diseño estructural de la la interfaz </t>
  </si>
  <si>
    <t>Reunión de presentación de diseño</t>
  </si>
  <si>
    <r>
      <t>Presentación de diseños corregidos</t>
    </r>
    <r>
      <rPr>
        <b/>
        <sz val="11"/>
        <color theme="1"/>
        <rFont val="Calibri"/>
        <family val="2"/>
        <scheme val="minor"/>
      </rPr>
      <t xml:space="preserve"> (OPCIONAL)</t>
    </r>
  </si>
  <si>
    <t>Fase de desarrollo</t>
  </si>
  <si>
    <t>Desarrollo del primer prototipo de interfaz</t>
  </si>
  <si>
    <t>Presentación de primer prototipo</t>
  </si>
  <si>
    <t>Desarrollo de base de datos</t>
  </si>
  <si>
    <t>Desarrollo de primer función (CREATE)</t>
  </si>
  <si>
    <t>Presentación de prototipo con 1° función</t>
  </si>
  <si>
    <t>Desarrollo de segunda función (READ)</t>
  </si>
  <si>
    <t>Presentación de prototipo con 2° función</t>
  </si>
  <si>
    <t>Desarrollo de tercer función (DELETE)</t>
  </si>
  <si>
    <t>Presentación de prototipo con 3° función</t>
  </si>
  <si>
    <t xml:space="preserve">Desarrollo de cuarta función (UPDATE) </t>
  </si>
  <si>
    <t xml:space="preserve">Presentación de prototipo con  4° función </t>
  </si>
  <si>
    <t>Desarrollo de integración con la base de datos</t>
  </si>
  <si>
    <t>Desarrollo de hoja de estilos CSS</t>
  </si>
  <si>
    <t>Presentación de prototipo con integración y CSS</t>
  </si>
  <si>
    <t>Testing de funcionamiento completo</t>
  </si>
  <si>
    <t xml:space="preserve">Corrección de errores </t>
  </si>
  <si>
    <t>Reunión final</t>
  </si>
  <si>
    <t>Correcciones finales (OPCIONAL)</t>
  </si>
  <si>
    <t>Despliegue del proyecto</t>
  </si>
  <si>
    <t>Fase de testing</t>
  </si>
  <si>
    <t>Fase de despliegue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</si>
</sst>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 &quot;de&quot;\ mmmm\ &quot;de&quot;\ yyyy"/>
    <numFmt numFmtId="168" formatCode="d"/>
    <numFmt numFmtId="169" formatCode="dd\-mm\-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11" applyNumberFormat="0" applyAlignment="0" applyProtection="0"/>
    <xf numFmtId="0" fontId="26" fillId="15" borderId="12" applyNumberFormat="0" applyAlignment="0" applyProtection="0"/>
    <xf numFmtId="0" fontId="27" fillId="15" borderId="11" applyNumberFormat="0" applyAlignment="0" applyProtection="0"/>
    <xf numFmtId="0" fontId="28" fillId="0" borderId="13" applyNumberFormat="0" applyFill="0" applyAlignment="0" applyProtection="0"/>
    <xf numFmtId="0" fontId="29" fillId="16" borderId="14" applyNumberFormat="0" applyAlignment="0" applyProtection="0"/>
    <xf numFmtId="0" fontId="30" fillId="0" borderId="0" applyNumberFormat="0" applyFill="0" applyBorder="0" applyAlignment="0" applyProtection="0"/>
    <xf numFmtId="0" fontId="7" fillId="17" borderId="15" applyNumberFormat="0" applyFont="0" applyAlignment="0" applyProtection="0"/>
    <xf numFmtId="0" fontId="31"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10" xfId="0" applyBorder="1"/>
    <xf numFmtId="0" fontId="19" fillId="0" borderId="0" xfId="0" applyFont="1"/>
    <xf numFmtId="0" fontId="4" fillId="0" borderId="0" xfId="0" applyFont="1" applyAlignment="1">
      <alignment vertical="top"/>
    </xf>
    <xf numFmtId="0" fontId="7" fillId="0" borderId="0" xfId="8">
      <alignment horizontal="right" indent="1"/>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2" borderId="2" xfId="10" applyFill="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3"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8" borderId="2" xfId="10" applyFill="1">
      <alignment horizontal="center" vertical="center"/>
    </xf>
    <xf numFmtId="0" fontId="0" fillId="2" borderId="2" xfId="11" applyFont="1" applyFill="1">
      <alignment horizontal="center" vertical="center"/>
    </xf>
    <xf numFmtId="0" fontId="0" fillId="3"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8" borderId="2" xfId="12" applyFont="1" applyFill="1">
      <alignment horizontal="left" vertical="center" indent="2"/>
    </xf>
    <xf numFmtId="0" fontId="3" fillId="0" borderId="0" xfId="1" applyProtection="1">
      <alignment vertical="top"/>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169" fontId="0" fillId="42" borderId="2" xfId="0" applyNumberFormat="1" applyFill="1" applyBorder="1" applyAlignment="1">
      <alignment horizontal="center" vertical="center"/>
    </xf>
    <xf numFmtId="169" fontId="4" fillId="42" borderId="2" xfId="0" applyNumberFormat="1" applyFont="1" applyFill="1" applyBorder="1" applyAlignment="1">
      <alignment horizontal="center" vertical="center"/>
    </xf>
    <xf numFmtId="0" fontId="0" fillId="43" borderId="2" xfId="12" applyFont="1" applyFill="1">
      <alignment horizontal="left" vertical="center" indent="2"/>
    </xf>
    <xf numFmtId="0" fontId="7" fillId="43" borderId="2" xfId="11" applyFill="1">
      <alignment horizontal="center" vertical="center"/>
    </xf>
    <xf numFmtId="169" fontId="7" fillId="43" borderId="2" xfId="10" applyFill="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169" fontId="0" fillId="44" borderId="2" xfId="0" applyNumberFormat="1" applyFill="1" applyBorder="1" applyAlignment="1">
      <alignment horizontal="center" vertical="center"/>
    </xf>
    <xf numFmtId="169" fontId="4" fillId="44" borderId="2" xfId="0" applyNumberFormat="1" applyFont="1" applyFill="1" applyBorder="1" applyAlignment="1">
      <alignment horizontal="center" vertical="center"/>
    </xf>
    <xf numFmtId="0" fontId="0" fillId="45" borderId="2" xfId="12" applyFont="1" applyFill="1">
      <alignment horizontal="left" vertical="center" indent="2"/>
    </xf>
    <xf numFmtId="0" fontId="7" fillId="45" borderId="2" xfId="11" applyFill="1">
      <alignment horizontal="center" vertical="center"/>
    </xf>
    <xf numFmtId="169" fontId="7" fillId="45" borderId="2" xfId="10"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T41"/>
  <sheetViews>
    <sheetView showGridLines="0" tabSelected="1" showRuler="0" zoomScale="55" zoomScaleNormal="55" zoomScalePageLayoutView="70" workbookViewId="0">
      <pane ySplit="6" topLeftCell="A22" activePane="bottomLeft" state="frozen"/>
      <selection pane="bottomLeft" activeCell="A31" sqref="A31:XFD31"/>
    </sheetView>
  </sheetViews>
  <sheetFormatPr baseColWidth="10" defaultColWidth="9.140625" defaultRowHeight="30" customHeight="1" x14ac:dyDescent="0.25"/>
  <cols>
    <col min="1" max="1" width="2.7109375" style="27" customWidth="1"/>
    <col min="2" max="2" width="52.5703125" customWidth="1"/>
    <col min="3" max="3" width="23.42578125" bestFit="1" customWidth="1"/>
    <col min="4" max="4" width="10.42578125" style="5" customWidth="1"/>
    <col min="5" max="5" width="10.42578125" customWidth="1"/>
    <col min="6" max="6" width="2.7109375" customWidth="1"/>
    <col min="7" max="7" width="6.140625" hidden="1" customWidth="1"/>
    <col min="8" max="27" width="3.28515625" customWidth="1"/>
    <col min="28" max="28" width="6.28515625" customWidth="1"/>
    <col min="29" max="34" width="3.28515625" customWidth="1"/>
    <col min="35" max="35" width="6" customWidth="1"/>
    <col min="36" max="41" width="3.28515625" customWidth="1"/>
    <col min="42" max="42" width="8.140625" customWidth="1"/>
    <col min="43" max="48" width="3.28515625" customWidth="1"/>
    <col min="49" max="49" width="8.28515625" customWidth="1"/>
    <col min="50" max="55" width="3.28515625" customWidth="1"/>
    <col min="56" max="56" width="8.42578125" customWidth="1"/>
    <col min="57" max="63" width="3.28515625" customWidth="1"/>
    <col min="64" max="65" width="3" bestFit="1" customWidth="1"/>
    <col min="66" max="66" width="2.85546875" bestFit="1" customWidth="1"/>
    <col min="67" max="67" width="3" bestFit="1" customWidth="1"/>
    <col min="68" max="68" width="2.85546875" bestFit="1" customWidth="1"/>
    <col min="69" max="69" width="3" bestFit="1" customWidth="1"/>
    <col min="70" max="70" width="5.7109375" customWidth="1"/>
    <col min="71" max="71" width="3.42578125" bestFit="1" customWidth="1"/>
    <col min="72" max="72" width="3" bestFit="1" customWidth="1"/>
    <col min="73" max="75" width="3.42578125" bestFit="1" customWidth="1"/>
    <col min="76" max="76" width="3.140625" bestFit="1" customWidth="1"/>
    <col min="77" max="77" width="3.42578125" bestFit="1" customWidth="1"/>
    <col min="78" max="78" width="3.140625" bestFit="1" customWidth="1"/>
    <col min="79" max="81" width="3.42578125" bestFit="1" customWidth="1"/>
    <col min="82" max="82" width="3" bestFit="1" customWidth="1"/>
    <col min="83" max="83" width="2" bestFit="1" customWidth="1"/>
    <col min="84" max="84" width="5.28515625" customWidth="1"/>
    <col min="85" max="88" width="4.140625" customWidth="1"/>
    <col min="89" max="89" width="3.28515625" customWidth="1"/>
    <col min="90" max="91" width="2" bestFit="1" customWidth="1"/>
    <col min="92" max="97" width="2.7109375" bestFit="1" customWidth="1"/>
  </cols>
  <sheetData>
    <row r="1" spans="1:98" ht="30" customHeight="1" x14ac:dyDescent="0.45">
      <c r="A1" s="28" t="s">
        <v>0</v>
      </c>
      <c r="B1" s="30" t="s">
        <v>36</v>
      </c>
      <c r="C1" s="1"/>
      <c r="D1" s="4"/>
      <c r="E1" s="16"/>
      <c r="G1" s="2"/>
      <c r="H1" s="38"/>
    </row>
    <row r="2" spans="1:98" ht="30" customHeight="1" x14ac:dyDescent="0.3">
      <c r="A2" s="27" t="s">
        <v>1</v>
      </c>
      <c r="B2" s="31"/>
      <c r="H2" s="58"/>
    </row>
    <row r="3" spans="1:98" ht="30" customHeight="1" x14ac:dyDescent="0.25">
      <c r="A3" s="27" t="s">
        <v>2</v>
      </c>
      <c r="B3" s="32" t="s">
        <v>37</v>
      </c>
      <c r="C3" s="40" t="s">
        <v>15</v>
      </c>
      <c r="D3" s="62">
        <f>DATE(2025,8,19)</f>
        <v>45888</v>
      </c>
      <c r="E3" s="62"/>
    </row>
    <row r="4" spans="1:98" ht="30" customHeight="1" x14ac:dyDescent="0.25">
      <c r="A4" s="28" t="s">
        <v>3</v>
      </c>
      <c r="C4" s="40" t="s">
        <v>16</v>
      </c>
      <c r="D4" s="6">
        <v>1</v>
      </c>
      <c r="H4" s="59">
        <f>H5</f>
        <v>45887</v>
      </c>
      <c r="I4" s="60"/>
      <c r="J4" s="60"/>
      <c r="K4" s="60"/>
      <c r="L4" s="60"/>
      <c r="M4" s="60"/>
      <c r="N4" s="61"/>
      <c r="O4" s="59">
        <f>O5</f>
        <v>45894</v>
      </c>
      <c r="P4" s="60"/>
      <c r="Q4" s="60"/>
      <c r="R4" s="60"/>
      <c r="S4" s="60"/>
      <c r="T4" s="60"/>
      <c r="U4" s="61"/>
      <c r="V4" s="59">
        <f>V5</f>
        <v>45901</v>
      </c>
      <c r="W4" s="60"/>
      <c r="X4" s="60"/>
      <c r="Y4" s="60"/>
      <c r="Z4" s="60"/>
      <c r="AA4" s="60"/>
      <c r="AB4" s="61"/>
      <c r="AC4" s="59">
        <f>AC5</f>
        <v>45908</v>
      </c>
      <c r="AD4" s="60"/>
      <c r="AE4" s="60"/>
      <c r="AF4" s="60"/>
      <c r="AG4" s="60"/>
      <c r="AH4" s="60"/>
      <c r="AI4" s="61"/>
      <c r="AJ4" s="59">
        <f>AJ5</f>
        <v>45915</v>
      </c>
      <c r="AK4" s="60"/>
      <c r="AL4" s="60"/>
      <c r="AM4" s="60"/>
      <c r="AN4" s="60"/>
      <c r="AO4" s="60"/>
      <c r="AP4" s="61"/>
      <c r="AQ4" s="59">
        <f>AQ5</f>
        <v>45922</v>
      </c>
      <c r="AR4" s="60"/>
      <c r="AS4" s="60"/>
      <c r="AT4" s="60"/>
      <c r="AU4" s="60"/>
      <c r="AV4" s="60"/>
      <c r="AW4" s="61"/>
      <c r="AX4" s="59">
        <f>AX5</f>
        <v>45929</v>
      </c>
      <c r="AY4" s="60"/>
      <c r="AZ4" s="60"/>
      <c r="BA4" s="60"/>
      <c r="BB4" s="60"/>
      <c r="BC4" s="60"/>
      <c r="BD4" s="61"/>
      <c r="BE4" s="59">
        <f>BE5</f>
        <v>45936</v>
      </c>
      <c r="BF4" s="60"/>
      <c r="BG4" s="60"/>
      <c r="BH4" s="60"/>
      <c r="BI4" s="60"/>
      <c r="BJ4" s="60"/>
      <c r="BK4" s="61"/>
      <c r="BL4" s="59">
        <f>BL5</f>
        <v>45943</v>
      </c>
      <c r="BM4" s="60"/>
      <c r="BN4" s="60"/>
      <c r="BO4" s="60"/>
      <c r="BP4" s="60"/>
      <c r="BQ4" s="60"/>
      <c r="BR4" s="61"/>
      <c r="BS4" s="59">
        <f>BS5</f>
        <v>45950</v>
      </c>
      <c r="BT4" s="60"/>
      <c r="BU4" s="60"/>
      <c r="BV4" s="60"/>
      <c r="BW4" s="60"/>
      <c r="BX4" s="60"/>
      <c r="BY4" s="61"/>
      <c r="BZ4" s="59">
        <f>BZ5</f>
        <v>45957</v>
      </c>
      <c r="CA4" s="60"/>
      <c r="CB4" s="60"/>
      <c r="CC4" s="60"/>
      <c r="CD4" s="60"/>
      <c r="CE4" s="60"/>
      <c r="CF4" s="61"/>
      <c r="CG4" s="59">
        <f>CG5</f>
        <v>45964</v>
      </c>
      <c r="CH4" s="60"/>
      <c r="CI4" s="60"/>
      <c r="CJ4" s="60"/>
      <c r="CK4" s="60"/>
      <c r="CL4" s="60"/>
      <c r="CM4" s="61"/>
      <c r="CN4" s="59">
        <f>CN5</f>
        <v>45971</v>
      </c>
      <c r="CO4" s="60"/>
      <c r="CP4" s="60"/>
      <c r="CQ4" s="60"/>
      <c r="CR4" s="60"/>
      <c r="CS4" s="60"/>
      <c r="CT4" s="61"/>
    </row>
    <row r="5" spans="1:98" ht="15" customHeight="1" x14ac:dyDescent="0.25">
      <c r="A5" s="28" t="s">
        <v>4</v>
      </c>
      <c r="B5" s="37"/>
      <c r="C5" s="37"/>
      <c r="D5" s="37"/>
      <c r="E5" s="37"/>
      <c r="F5" s="37"/>
      <c r="H5" s="41">
        <f>Inicio_del_proyecto-WEEKDAY(Inicio_del_proyecto,1)+2+7*(Semana_para_mostrar-1)</f>
        <v>45887</v>
      </c>
      <c r="I5" s="42">
        <f>H5+1</f>
        <v>45888</v>
      </c>
      <c r="J5" s="42">
        <f t="shared" ref="J5:AW5" si="0">I5+1</f>
        <v>45889</v>
      </c>
      <c r="K5" s="42">
        <f t="shared" si="0"/>
        <v>45890</v>
      </c>
      <c r="L5" s="42">
        <f t="shared" si="0"/>
        <v>45891</v>
      </c>
      <c r="M5" s="42">
        <f t="shared" si="0"/>
        <v>45892</v>
      </c>
      <c r="N5" s="43">
        <f t="shared" si="0"/>
        <v>45893</v>
      </c>
      <c r="O5" s="41">
        <f>N5+1</f>
        <v>45894</v>
      </c>
      <c r="P5" s="42">
        <f>O5+1</f>
        <v>45895</v>
      </c>
      <c r="Q5" s="42">
        <f t="shared" si="0"/>
        <v>45896</v>
      </c>
      <c r="R5" s="42">
        <f t="shared" si="0"/>
        <v>45897</v>
      </c>
      <c r="S5" s="42">
        <f t="shared" si="0"/>
        <v>45898</v>
      </c>
      <c r="T5" s="42">
        <f t="shared" si="0"/>
        <v>45899</v>
      </c>
      <c r="U5" s="43">
        <f t="shared" si="0"/>
        <v>45900</v>
      </c>
      <c r="V5" s="41">
        <f>U5+1</f>
        <v>45901</v>
      </c>
      <c r="W5" s="42">
        <f>V5+1</f>
        <v>45902</v>
      </c>
      <c r="X5" s="42">
        <f t="shared" si="0"/>
        <v>45903</v>
      </c>
      <c r="Y5" s="42">
        <f t="shared" si="0"/>
        <v>45904</v>
      </c>
      <c r="Z5" s="42">
        <f t="shared" si="0"/>
        <v>45905</v>
      </c>
      <c r="AA5" s="42">
        <f t="shared" si="0"/>
        <v>45906</v>
      </c>
      <c r="AB5" s="43">
        <f t="shared" si="0"/>
        <v>45907</v>
      </c>
      <c r="AC5" s="41">
        <f>AB5+1</f>
        <v>45908</v>
      </c>
      <c r="AD5" s="42">
        <f>AC5+1</f>
        <v>45909</v>
      </c>
      <c r="AE5" s="42">
        <f t="shared" si="0"/>
        <v>45910</v>
      </c>
      <c r="AF5" s="42">
        <f t="shared" si="0"/>
        <v>45911</v>
      </c>
      <c r="AG5" s="42">
        <f t="shared" si="0"/>
        <v>45912</v>
      </c>
      <c r="AH5" s="42">
        <f t="shared" si="0"/>
        <v>45913</v>
      </c>
      <c r="AI5" s="43">
        <f t="shared" si="0"/>
        <v>45914</v>
      </c>
      <c r="AJ5" s="41">
        <f>AI5+1</f>
        <v>45915</v>
      </c>
      <c r="AK5" s="42">
        <f>AJ5+1</f>
        <v>45916</v>
      </c>
      <c r="AL5" s="42">
        <f t="shared" si="0"/>
        <v>45917</v>
      </c>
      <c r="AM5" s="42">
        <f t="shared" si="0"/>
        <v>45918</v>
      </c>
      <c r="AN5" s="42">
        <f t="shared" si="0"/>
        <v>45919</v>
      </c>
      <c r="AO5" s="42">
        <f t="shared" si="0"/>
        <v>45920</v>
      </c>
      <c r="AP5" s="43">
        <f t="shared" si="0"/>
        <v>45921</v>
      </c>
      <c r="AQ5" s="41">
        <f>AP5+1</f>
        <v>45922</v>
      </c>
      <c r="AR5" s="42">
        <f>AQ5+1</f>
        <v>45923</v>
      </c>
      <c r="AS5" s="42">
        <f t="shared" si="0"/>
        <v>45924</v>
      </c>
      <c r="AT5" s="42">
        <f t="shared" si="0"/>
        <v>45925</v>
      </c>
      <c r="AU5" s="42">
        <f t="shared" si="0"/>
        <v>45926</v>
      </c>
      <c r="AV5" s="42">
        <f t="shared" si="0"/>
        <v>45927</v>
      </c>
      <c r="AW5" s="43">
        <f t="shared" si="0"/>
        <v>45928</v>
      </c>
      <c r="AX5" s="41">
        <f>AW5+1</f>
        <v>45929</v>
      </c>
      <c r="AY5" s="42">
        <f>AX5+1</f>
        <v>45930</v>
      </c>
      <c r="AZ5" s="42">
        <f t="shared" ref="AZ5:BD5" si="1">AY5+1</f>
        <v>45931</v>
      </c>
      <c r="BA5" s="42">
        <f t="shared" si="1"/>
        <v>45932</v>
      </c>
      <c r="BB5" s="42">
        <f t="shared" si="1"/>
        <v>45933</v>
      </c>
      <c r="BC5" s="42">
        <f t="shared" si="1"/>
        <v>45934</v>
      </c>
      <c r="BD5" s="43">
        <f t="shared" si="1"/>
        <v>45935</v>
      </c>
      <c r="BE5" s="41">
        <f>BD5+1</f>
        <v>45936</v>
      </c>
      <c r="BF5" s="42">
        <f>BE5+1</f>
        <v>45937</v>
      </c>
      <c r="BG5" s="42">
        <f t="shared" ref="BG5:BK5" si="2">BF5+1</f>
        <v>45938</v>
      </c>
      <c r="BH5" s="42">
        <f t="shared" si="2"/>
        <v>45939</v>
      </c>
      <c r="BI5" s="42">
        <f t="shared" si="2"/>
        <v>45940</v>
      </c>
      <c r="BJ5" s="42">
        <f t="shared" si="2"/>
        <v>45941</v>
      </c>
      <c r="BK5" s="43">
        <f t="shared" si="2"/>
        <v>45942</v>
      </c>
      <c r="BL5" s="41">
        <f>BK5+1</f>
        <v>45943</v>
      </c>
      <c r="BM5" s="42">
        <f>BL5+1</f>
        <v>45944</v>
      </c>
      <c r="BN5" s="42">
        <f t="shared" ref="BN5" si="3">BM5+1</f>
        <v>45945</v>
      </c>
      <c r="BO5" s="42">
        <f t="shared" ref="BO5" si="4">BN5+1</f>
        <v>45946</v>
      </c>
      <c r="BP5" s="42">
        <f t="shared" ref="BP5" si="5">BO5+1</f>
        <v>45947</v>
      </c>
      <c r="BQ5" s="42">
        <f t="shared" ref="BQ5" si="6">BP5+1</f>
        <v>45948</v>
      </c>
      <c r="BR5" s="43">
        <f t="shared" ref="BR5" si="7">BQ5+1</f>
        <v>45949</v>
      </c>
      <c r="BS5" s="41">
        <f>BR5+1</f>
        <v>45950</v>
      </c>
      <c r="BT5" s="42">
        <f>BS5+1</f>
        <v>45951</v>
      </c>
      <c r="BU5" s="42">
        <f t="shared" ref="BU5" si="8">BT5+1</f>
        <v>45952</v>
      </c>
      <c r="BV5" s="42">
        <f t="shared" ref="BV5" si="9">BU5+1</f>
        <v>45953</v>
      </c>
      <c r="BW5" s="42">
        <f t="shared" ref="BW5" si="10">BV5+1</f>
        <v>45954</v>
      </c>
      <c r="BX5" s="42">
        <f t="shared" ref="BX5" si="11">BW5+1</f>
        <v>45955</v>
      </c>
      <c r="BY5" s="43">
        <f t="shared" ref="BY5" si="12">BX5+1</f>
        <v>45956</v>
      </c>
      <c r="BZ5" s="41">
        <f>BY5+1</f>
        <v>45957</v>
      </c>
      <c r="CA5" s="42">
        <f>BZ5+1</f>
        <v>45958</v>
      </c>
      <c r="CB5" s="42">
        <f t="shared" ref="CB5" si="13">CA5+1</f>
        <v>45959</v>
      </c>
      <c r="CC5" s="42">
        <f t="shared" ref="CC5" si="14">CB5+1</f>
        <v>45960</v>
      </c>
      <c r="CD5" s="42">
        <f t="shared" ref="CD5" si="15">CC5+1</f>
        <v>45961</v>
      </c>
      <c r="CE5" s="42">
        <f t="shared" ref="CE5" si="16">CD5+1</f>
        <v>45962</v>
      </c>
      <c r="CF5" s="43">
        <f t="shared" ref="CF5" si="17">CE5+1</f>
        <v>45963</v>
      </c>
      <c r="CG5" s="41">
        <f>CF5+1</f>
        <v>45964</v>
      </c>
      <c r="CH5" s="42">
        <f>CG5+1</f>
        <v>45965</v>
      </c>
      <c r="CI5" s="42">
        <f t="shared" ref="CI5" si="18">CH5+1</f>
        <v>45966</v>
      </c>
      <c r="CJ5" s="42">
        <f t="shared" ref="CJ5" si="19">CI5+1</f>
        <v>45967</v>
      </c>
      <c r="CK5" s="42">
        <f t="shared" ref="CK5" si="20">CJ5+1</f>
        <v>45968</v>
      </c>
      <c r="CL5" s="42">
        <f t="shared" ref="CL5" si="21">CK5+1</f>
        <v>45969</v>
      </c>
      <c r="CM5" s="43">
        <f t="shared" ref="CM5" si="22">CL5+1</f>
        <v>45970</v>
      </c>
      <c r="CN5" s="41">
        <f>CM5+1</f>
        <v>45971</v>
      </c>
      <c r="CO5" s="42">
        <f>CN5+1</f>
        <v>45972</v>
      </c>
      <c r="CP5" s="42">
        <f t="shared" ref="CP5" si="23">CO5+1</f>
        <v>45973</v>
      </c>
      <c r="CQ5" s="42">
        <f t="shared" ref="CQ5" si="24">CP5+1</f>
        <v>45974</v>
      </c>
      <c r="CR5" s="42">
        <f t="shared" ref="CR5" si="25">CQ5+1</f>
        <v>45975</v>
      </c>
      <c r="CS5" s="42">
        <f t="shared" ref="CS5" si="26">CR5+1</f>
        <v>45976</v>
      </c>
      <c r="CT5" s="43">
        <f t="shared" ref="CT5" si="27">CS5+1</f>
        <v>45977</v>
      </c>
    </row>
    <row r="6" spans="1:98" ht="30" customHeight="1" thickBot="1" x14ac:dyDescent="0.3">
      <c r="A6" s="28" t="s">
        <v>5</v>
      </c>
      <c r="B6" s="7" t="s">
        <v>14</v>
      </c>
      <c r="C6" s="8" t="s">
        <v>17</v>
      </c>
      <c r="D6" s="8" t="s">
        <v>18</v>
      </c>
      <c r="E6" s="8" t="s">
        <v>19</v>
      </c>
      <c r="F6" s="8"/>
      <c r="G6" s="8" t="s">
        <v>20</v>
      </c>
      <c r="H6" s="9" t="str">
        <f t="shared" ref="H6" si="28">LEFT(TEXT(H5,"ddd"),1)</f>
        <v>l</v>
      </c>
      <c r="I6" s="9" t="str">
        <f t="shared" ref="I6:AQ6" si="29">LEFT(TEXT(I5,"ddd"),1)</f>
        <v>m</v>
      </c>
      <c r="J6" s="9" t="str">
        <f t="shared" si="29"/>
        <v>m</v>
      </c>
      <c r="K6" s="9" t="str">
        <f t="shared" si="29"/>
        <v>j</v>
      </c>
      <c r="L6" s="9" t="str">
        <f t="shared" si="29"/>
        <v>v</v>
      </c>
      <c r="M6" s="9" t="str">
        <f t="shared" si="29"/>
        <v>s</v>
      </c>
      <c r="N6" s="9" t="str">
        <f t="shared" si="29"/>
        <v>d</v>
      </c>
      <c r="O6" s="9" t="str">
        <f t="shared" si="29"/>
        <v>l</v>
      </c>
      <c r="P6" s="9" t="str">
        <f t="shared" si="29"/>
        <v>m</v>
      </c>
      <c r="Q6" s="9" t="str">
        <f t="shared" si="29"/>
        <v>m</v>
      </c>
      <c r="R6" s="9" t="str">
        <f t="shared" si="29"/>
        <v>j</v>
      </c>
      <c r="S6" s="9" t="str">
        <f t="shared" si="29"/>
        <v>v</v>
      </c>
      <c r="T6" s="9" t="str">
        <f t="shared" si="29"/>
        <v>s</v>
      </c>
      <c r="U6" s="9" t="str">
        <f t="shared" si="29"/>
        <v>d</v>
      </c>
      <c r="V6" s="9" t="str">
        <f t="shared" si="29"/>
        <v>l</v>
      </c>
      <c r="W6" s="9" t="str">
        <f t="shared" si="29"/>
        <v>m</v>
      </c>
      <c r="X6" s="9" t="str">
        <f t="shared" si="29"/>
        <v>m</v>
      </c>
      <c r="Y6" s="9" t="str">
        <f t="shared" si="29"/>
        <v>j</v>
      </c>
      <c r="Z6" s="9" t="str">
        <f t="shared" si="29"/>
        <v>v</v>
      </c>
      <c r="AA6" s="9" t="str">
        <f t="shared" si="29"/>
        <v>s</v>
      </c>
      <c r="AB6" s="9" t="str">
        <f t="shared" si="29"/>
        <v>d</v>
      </c>
      <c r="AC6" s="9" t="str">
        <f t="shared" si="29"/>
        <v>l</v>
      </c>
      <c r="AD6" s="9" t="str">
        <f t="shared" si="29"/>
        <v>m</v>
      </c>
      <c r="AE6" s="9" t="str">
        <f t="shared" si="29"/>
        <v>m</v>
      </c>
      <c r="AF6" s="9" t="str">
        <f t="shared" si="29"/>
        <v>j</v>
      </c>
      <c r="AG6" s="9" t="str">
        <f t="shared" si="29"/>
        <v>v</v>
      </c>
      <c r="AH6" s="9" t="str">
        <f t="shared" si="29"/>
        <v>s</v>
      </c>
      <c r="AI6" s="9" t="str">
        <f t="shared" si="29"/>
        <v>d</v>
      </c>
      <c r="AJ6" s="9" t="str">
        <f t="shared" si="29"/>
        <v>l</v>
      </c>
      <c r="AK6" s="9" t="str">
        <f t="shared" si="29"/>
        <v>m</v>
      </c>
      <c r="AL6" s="9" t="str">
        <f t="shared" si="29"/>
        <v>m</v>
      </c>
      <c r="AM6" s="9" t="str">
        <f t="shared" si="29"/>
        <v>j</v>
      </c>
      <c r="AN6" s="9" t="str">
        <f t="shared" si="29"/>
        <v>v</v>
      </c>
      <c r="AO6" s="9" t="str">
        <f t="shared" si="29"/>
        <v>s</v>
      </c>
      <c r="AP6" s="9" t="str">
        <f t="shared" si="29"/>
        <v>d</v>
      </c>
      <c r="AQ6" s="9" t="str">
        <f t="shared" si="29"/>
        <v>l</v>
      </c>
      <c r="AR6" s="9" t="str">
        <f t="shared" ref="AR6:BK6" si="30">LEFT(TEXT(AR5,"ddd"),1)</f>
        <v>m</v>
      </c>
      <c r="AS6" s="9" t="str">
        <f t="shared" si="30"/>
        <v>m</v>
      </c>
      <c r="AT6" s="9" t="str">
        <f t="shared" si="30"/>
        <v>j</v>
      </c>
      <c r="AU6" s="9" t="str">
        <f t="shared" si="30"/>
        <v>v</v>
      </c>
      <c r="AV6" s="9" t="str">
        <f t="shared" si="30"/>
        <v>s</v>
      </c>
      <c r="AW6" s="9" t="str">
        <f t="shared" si="30"/>
        <v>d</v>
      </c>
      <c r="AX6" s="9" t="str">
        <f t="shared" si="30"/>
        <v>l</v>
      </c>
      <c r="AY6" s="9" t="str">
        <f t="shared" si="30"/>
        <v>m</v>
      </c>
      <c r="AZ6" s="9" t="str">
        <f t="shared" si="30"/>
        <v>m</v>
      </c>
      <c r="BA6" s="9" t="str">
        <f t="shared" si="30"/>
        <v>j</v>
      </c>
      <c r="BB6" s="9" t="str">
        <f t="shared" si="30"/>
        <v>v</v>
      </c>
      <c r="BC6" s="9" t="str">
        <f t="shared" si="30"/>
        <v>s</v>
      </c>
      <c r="BD6" s="9" t="str">
        <f t="shared" si="30"/>
        <v>d</v>
      </c>
      <c r="BE6" s="9" t="str">
        <f t="shared" si="30"/>
        <v>l</v>
      </c>
      <c r="BF6" s="9" t="str">
        <f t="shared" si="30"/>
        <v>m</v>
      </c>
      <c r="BG6" s="9" t="str">
        <f t="shared" si="30"/>
        <v>m</v>
      </c>
      <c r="BH6" s="9" t="str">
        <f t="shared" si="30"/>
        <v>j</v>
      </c>
      <c r="BI6" s="9" t="str">
        <f t="shared" si="30"/>
        <v>v</v>
      </c>
      <c r="BJ6" s="9" t="str">
        <f t="shared" si="30"/>
        <v>s</v>
      </c>
      <c r="BK6" s="9" t="str">
        <f t="shared" si="30"/>
        <v>d</v>
      </c>
      <c r="BL6" s="9" t="str">
        <f t="shared" ref="BL6:CF6" si="31">LEFT(TEXT(BL5,"ddd"),1)</f>
        <v>l</v>
      </c>
      <c r="BM6" s="9" t="str">
        <f t="shared" si="31"/>
        <v>m</v>
      </c>
      <c r="BN6" s="9" t="str">
        <f t="shared" si="31"/>
        <v>m</v>
      </c>
      <c r="BO6" s="9" t="str">
        <f t="shared" si="31"/>
        <v>j</v>
      </c>
      <c r="BP6" s="9" t="str">
        <f t="shared" si="31"/>
        <v>v</v>
      </c>
      <c r="BQ6" s="9" t="str">
        <f t="shared" si="31"/>
        <v>s</v>
      </c>
      <c r="BR6" s="9" t="str">
        <f t="shared" si="31"/>
        <v>d</v>
      </c>
      <c r="BS6" s="9" t="str">
        <f t="shared" si="31"/>
        <v>l</v>
      </c>
      <c r="BT6" s="9" t="str">
        <f t="shared" si="31"/>
        <v>m</v>
      </c>
      <c r="BU6" s="9" t="str">
        <f t="shared" si="31"/>
        <v>m</v>
      </c>
      <c r="BV6" s="9" t="str">
        <f t="shared" si="31"/>
        <v>j</v>
      </c>
      <c r="BW6" s="9" t="str">
        <f t="shared" si="31"/>
        <v>v</v>
      </c>
      <c r="BX6" s="9" t="str">
        <f t="shared" si="31"/>
        <v>s</v>
      </c>
      <c r="BY6" s="9" t="str">
        <f t="shared" si="31"/>
        <v>d</v>
      </c>
      <c r="BZ6" s="9" t="str">
        <f t="shared" si="31"/>
        <v>l</v>
      </c>
      <c r="CA6" s="9" t="str">
        <f t="shared" si="31"/>
        <v>m</v>
      </c>
      <c r="CB6" s="9" t="str">
        <f t="shared" si="31"/>
        <v>m</v>
      </c>
      <c r="CC6" s="9" t="str">
        <f t="shared" si="31"/>
        <v>j</v>
      </c>
      <c r="CD6" s="9" t="str">
        <f t="shared" si="31"/>
        <v>v</v>
      </c>
      <c r="CE6" s="9" t="str">
        <f t="shared" si="31"/>
        <v>s</v>
      </c>
      <c r="CF6" s="9" t="str">
        <f t="shared" si="31"/>
        <v>d</v>
      </c>
      <c r="CG6" s="9" t="str">
        <f t="shared" ref="CG6:CM6" si="32">LEFT(TEXT(CG5,"ddd"),1)</f>
        <v>l</v>
      </c>
      <c r="CH6" s="9" t="str">
        <f t="shared" si="32"/>
        <v>m</v>
      </c>
      <c r="CI6" s="9" t="str">
        <f t="shared" si="32"/>
        <v>m</v>
      </c>
      <c r="CJ6" s="9" t="str">
        <f t="shared" si="32"/>
        <v>j</v>
      </c>
      <c r="CK6" s="9" t="str">
        <f t="shared" si="32"/>
        <v>v</v>
      </c>
      <c r="CL6" s="9" t="str">
        <f t="shared" si="32"/>
        <v>s</v>
      </c>
      <c r="CM6" s="9" t="str">
        <f t="shared" si="32"/>
        <v>d</v>
      </c>
      <c r="CN6" s="9" t="str">
        <f t="shared" ref="CN6:CT6" si="33">LEFT(TEXT(CN5,"ddd"),1)</f>
        <v>l</v>
      </c>
      <c r="CO6" s="9" t="str">
        <f t="shared" si="33"/>
        <v>m</v>
      </c>
      <c r="CP6" s="9" t="str">
        <f t="shared" si="33"/>
        <v>m</v>
      </c>
      <c r="CQ6" s="9" t="str">
        <f t="shared" si="33"/>
        <v>j</v>
      </c>
      <c r="CR6" s="9" t="str">
        <f t="shared" si="33"/>
        <v>v</v>
      </c>
      <c r="CS6" s="9" t="str">
        <f t="shared" si="33"/>
        <v>s</v>
      </c>
      <c r="CT6" s="9" t="str">
        <f t="shared" si="33"/>
        <v>d</v>
      </c>
    </row>
    <row r="7" spans="1:98" ht="30" hidden="1" customHeight="1" thickBot="1" x14ac:dyDescent="0.3">
      <c r="A7" s="27" t="s">
        <v>6</v>
      </c>
      <c r="C7" s="29"/>
      <c r="D7"/>
      <c r="G7" t="str">
        <f>IF(OR(ISBLANK(task_start),ISBLANK(task_end)),"",task_end-task_start+1)</f>
        <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row>
    <row r="8" spans="1:98" s="3" customFormat="1" ht="30" customHeight="1" thickBot="1" x14ac:dyDescent="0.3">
      <c r="A8" s="28" t="s">
        <v>7</v>
      </c>
      <c r="B8" s="11" t="s">
        <v>38</v>
      </c>
      <c r="C8" s="33"/>
      <c r="D8" s="44"/>
      <c r="E8" s="45"/>
      <c r="F8" s="10"/>
      <c r="G8" s="10" t="str">
        <f t="shared" ref="G8:G40" si="34">IF(OR(ISBLANK(task_start),ISBLANK(task_end)),"",task_end-task_start+1)</f>
        <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row>
    <row r="9" spans="1:98" s="3" customFormat="1" ht="30" customHeight="1" thickBot="1" x14ac:dyDescent="0.3">
      <c r="A9" s="28" t="s">
        <v>8</v>
      </c>
      <c r="B9" s="55" t="s">
        <v>40</v>
      </c>
      <c r="C9" s="53" t="s">
        <v>39</v>
      </c>
      <c r="D9" s="46">
        <f>Inicio_del_proyecto</f>
        <v>45888</v>
      </c>
      <c r="E9" s="46">
        <f>D9</f>
        <v>45888</v>
      </c>
      <c r="F9" s="10"/>
      <c r="G9" s="10">
        <f t="shared" si="34"/>
        <v>1</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row>
    <row r="10" spans="1:98" s="3" customFormat="1" ht="30" customHeight="1" thickBot="1" x14ac:dyDescent="0.3">
      <c r="A10" s="28" t="s">
        <v>9</v>
      </c>
      <c r="B10" s="55" t="s">
        <v>41</v>
      </c>
      <c r="C10" s="53" t="s">
        <v>39</v>
      </c>
      <c r="D10" s="46">
        <f>E9</f>
        <v>45888</v>
      </c>
      <c r="E10" s="46">
        <f>D10+2</f>
        <v>45890</v>
      </c>
      <c r="F10" s="10"/>
      <c r="G10" s="10">
        <f t="shared" si="34"/>
        <v>3</v>
      </c>
      <c r="H10" s="14"/>
      <c r="I10" s="14"/>
      <c r="J10" s="14"/>
      <c r="K10" s="14"/>
      <c r="L10" s="14"/>
      <c r="M10" s="14"/>
      <c r="N10" s="14"/>
      <c r="O10" s="14"/>
      <c r="P10" s="14"/>
      <c r="Q10" s="14"/>
      <c r="R10" s="14"/>
      <c r="S10" s="14"/>
      <c r="T10" s="15"/>
      <c r="U10" s="15"/>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row>
    <row r="11" spans="1:98" s="3" customFormat="1" ht="30" customHeight="1" thickBot="1" x14ac:dyDescent="0.3">
      <c r="A11" s="27"/>
      <c r="B11" s="55" t="s">
        <v>42</v>
      </c>
      <c r="C11" s="53" t="s">
        <v>39</v>
      </c>
      <c r="D11" s="46">
        <f>D10</f>
        <v>45888</v>
      </c>
      <c r="E11" s="46">
        <f>D11+2</f>
        <v>45890</v>
      </c>
      <c r="F11" s="10"/>
      <c r="G11" s="10">
        <f t="shared" si="34"/>
        <v>3</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row>
    <row r="12" spans="1:98" s="3" customFormat="1" ht="30" customHeight="1" thickBot="1" x14ac:dyDescent="0.3">
      <c r="A12" s="27"/>
      <c r="B12" s="55" t="s">
        <v>43</v>
      </c>
      <c r="C12" s="53" t="s">
        <v>39</v>
      </c>
      <c r="D12" s="46">
        <f>E11+1</f>
        <v>45891</v>
      </c>
      <c r="E12" s="46">
        <f>D12+4</f>
        <v>45895</v>
      </c>
      <c r="F12" s="10"/>
      <c r="G12" s="10">
        <f t="shared" si="34"/>
        <v>5</v>
      </c>
      <c r="H12" s="14"/>
      <c r="I12" s="14"/>
      <c r="J12" s="14"/>
      <c r="K12" s="14"/>
      <c r="L12" s="14"/>
      <c r="M12" s="14"/>
      <c r="N12" s="14"/>
      <c r="O12" s="14"/>
      <c r="P12" s="14"/>
      <c r="Q12" s="14"/>
      <c r="R12" s="14"/>
      <c r="S12" s="14"/>
      <c r="T12" s="14"/>
      <c r="U12" s="14"/>
      <c r="V12" s="14"/>
      <c r="W12" s="14"/>
      <c r="X12" s="15"/>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row>
    <row r="13" spans="1:98" s="3" customFormat="1" ht="30" customHeight="1" thickBot="1" x14ac:dyDescent="0.3">
      <c r="A13" s="27"/>
      <c r="B13" s="55" t="s">
        <v>44</v>
      </c>
      <c r="C13" s="53" t="s">
        <v>39</v>
      </c>
      <c r="D13" s="46">
        <f>E12+1</f>
        <v>45896</v>
      </c>
      <c r="E13" s="46">
        <f>D13+5</f>
        <v>45901</v>
      </c>
      <c r="F13" s="10"/>
      <c r="G13" s="10">
        <f t="shared" si="34"/>
        <v>6</v>
      </c>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row>
    <row r="14" spans="1:98" s="3" customFormat="1" ht="30" customHeight="1" thickBot="1" x14ac:dyDescent="0.3">
      <c r="A14" s="28" t="s">
        <v>10</v>
      </c>
      <c r="B14" s="12" t="s">
        <v>45</v>
      </c>
      <c r="C14" s="34"/>
      <c r="D14" s="47"/>
      <c r="E14" s="48"/>
      <c r="F14" s="10"/>
      <c r="G14" s="10" t="str">
        <f t="shared" si="34"/>
        <v/>
      </c>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row>
    <row r="15" spans="1:98" s="3" customFormat="1" ht="30" customHeight="1" thickBot="1" x14ac:dyDescent="0.3">
      <c r="A15" s="28"/>
      <c r="B15" s="56" t="s">
        <v>46</v>
      </c>
      <c r="C15" s="54" t="s">
        <v>39</v>
      </c>
      <c r="D15" s="49">
        <f>E13+1</f>
        <v>45902</v>
      </c>
      <c r="E15" s="49">
        <f>D15+5</f>
        <v>45907</v>
      </c>
      <c r="F15" s="10"/>
      <c r="G15" s="10">
        <f t="shared" si="34"/>
        <v>6</v>
      </c>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row>
    <row r="16" spans="1:98" s="3" customFormat="1" ht="30" customHeight="1" thickBot="1" x14ac:dyDescent="0.3">
      <c r="A16" s="27"/>
      <c r="B16" s="56" t="s">
        <v>48</v>
      </c>
      <c r="C16" s="54" t="s">
        <v>39</v>
      </c>
      <c r="D16" s="49">
        <f>D15</f>
        <v>45902</v>
      </c>
      <c r="E16" s="49">
        <f>D16+5</f>
        <v>45907</v>
      </c>
      <c r="F16" s="10"/>
      <c r="G16" s="10">
        <f t="shared" si="34"/>
        <v>6</v>
      </c>
      <c r="H16" s="14"/>
      <c r="I16" s="14"/>
      <c r="J16" s="14"/>
      <c r="K16" s="14"/>
      <c r="L16" s="14"/>
      <c r="M16" s="14"/>
      <c r="N16" s="14"/>
      <c r="O16" s="14"/>
      <c r="P16" s="14"/>
      <c r="Q16" s="14"/>
      <c r="R16" s="14"/>
      <c r="S16" s="14"/>
      <c r="T16" s="15"/>
      <c r="U16" s="15"/>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row>
    <row r="17" spans="1:98" s="3" customFormat="1" ht="30" customHeight="1" thickBot="1" x14ac:dyDescent="0.3">
      <c r="A17" s="27"/>
      <c r="B17" s="56" t="s">
        <v>49</v>
      </c>
      <c r="C17" s="54" t="s">
        <v>39</v>
      </c>
      <c r="D17" s="49">
        <f>E16+1</f>
        <v>45908</v>
      </c>
      <c r="E17" s="49">
        <f>D17+1</f>
        <v>45909</v>
      </c>
      <c r="F17" s="10"/>
      <c r="G17" s="10">
        <f t="shared" si="34"/>
        <v>2</v>
      </c>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row>
    <row r="18" spans="1:98" s="3" customFormat="1" ht="30" customHeight="1" thickBot="1" x14ac:dyDescent="0.3">
      <c r="A18" s="27"/>
      <c r="B18" s="56" t="s">
        <v>47</v>
      </c>
      <c r="C18" s="54" t="s">
        <v>39</v>
      </c>
      <c r="D18" s="49">
        <f>D17</f>
        <v>45908</v>
      </c>
      <c r="E18" s="49">
        <f>D18+2</f>
        <v>45910</v>
      </c>
      <c r="F18" s="10"/>
      <c r="G18" s="10">
        <f t="shared" si="34"/>
        <v>3</v>
      </c>
      <c r="H18" s="14"/>
      <c r="I18" s="14"/>
      <c r="J18" s="14"/>
      <c r="K18" s="14"/>
      <c r="L18" s="14"/>
      <c r="M18" s="14"/>
      <c r="N18" s="14"/>
      <c r="O18" s="14"/>
      <c r="P18" s="14"/>
      <c r="Q18" s="14"/>
      <c r="R18" s="14"/>
      <c r="S18" s="14"/>
      <c r="T18" s="14"/>
      <c r="U18" s="14"/>
      <c r="V18" s="14"/>
      <c r="W18" s="14"/>
      <c r="X18" s="15"/>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row>
    <row r="19" spans="1:98" s="3" customFormat="1" ht="30" customHeight="1" thickBot="1" x14ac:dyDescent="0.3">
      <c r="A19" s="27"/>
      <c r="B19" s="56" t="s">
        <v>50</v>
      </c>
      <c r="C19" s="54" t="s">
        <v>39</v>
      </c>
      <c r="D19" s="49">
        <f>E18+1</f>
        <v>45911</v>
      </c>
      <c r="E19" s="49">
        <f>D19</f>
        <v>45911</v>
      </c>
      <c r="F19" s="10"/>
      <c r="G19" s="10">
        <f t="shared" si="34"/>
        <v>1</v>
      </c>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row>
    <row r="20" spans="1:98" s="3" customFormat="1" ht="30" customHeight="1" thickBot="1" x14ac:dyDescent="0.3">
      <c r="A20" s="27" t="s">
        <v>11</v>
      </c>
      <c r="B20" s="13" t="s">
        <v>51</v>
      </c>
      <c r="C20" s="35"/>
      <c r="D20" s="50"/>
      <c r="E20" s="51"/>
      <c r="F20" s="10"/>
      <c r="G20" s="10" t="str">
        <f t="shared" si="34"/>
        <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row>
    <row r="21" spans="1:98" s="3" customFormat="1" ht="30" customHeight="1" thickBot="1" x14ac:dyDescent="0.3">
      <c r="A21" s="27"/>
      <c r="B21" s="57" t="s">
        <v>52</v>
      </c>
      <c r="C21" s="36"/>
      <c r="D21" s="52">
        <f>E19+1</f>
        <v>45912</v>
      </c>
      <c r="E21" s="52">
        <f>D21+4</f>
        <v>45916</v>
      </c>
      <c r="F21" s="10"/>
      <c r="G21" s="10">
        <f t="shared" si="34"/>
        <v>5</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row>
    <row r="22" spans="1:98" s="3" customFormat="1" ht="30" customHeight="1" thickBot="1" x14ac:dyDescent="0.3">
      <c r="A22" s="27"/>
      <c r="B22" s="57" t="s">
        <v>53</v>
      </c>
      <c r="C22" s="36"/>
      <c r="D22" s="52">
        <f>E21</f>
        <v>45916</v>
      </c>
      <c r="E22" s="52">
        <f>D22</f>
        <v>45916</v>
      </c>
      <c r="F22" s="10"/>
      <c r="G22" s="10">
        <f t="shared" si="34"/>
        <v>1</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row>
    <row r="23" spans="1:98" s="3" customFormat="1" ht="30" customHeight="1" thickBot="1" x14ac:dyDescent="0.3">
      <c r="A23" s="27"/>
      <c r="B23" s="57" t="s">
        <v>54</v>
      </c>
      <c r="C23" s="36"/>
      <c r="D23" s="52">
        <f>D22+1</f>
        <v>45917</v>
      </c>
      <c r="E23" s="52">
        <f>D23+5</f>
        <v>45922</v>
      </c>
      <c r="F23" s="10"/>
      <c r="G23" s="10">
        <f t="shared" si="34"/>
        <v>6</v>
      </c>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row>
    <row r="24" spans="1:98" s="3" customFormat="1" ht="30" customHeight="1" thickBot="1" x14ac:dyDescent="0.3">
      <c r="A24" s="27"/>
      <c r="B24" s="57" t="s">
        <v>55</v>
      </c>
      <c r="C24" s="36"/>
      <c r="D24" s="52">
        <f>E23+1</f>
        <v>45923</v>
      </c>
      <c r="E24" s="52">
        <f>D24+6</f>
        <v>45929</v>
      </c>
      <c r="F24" s="10"/>
      <c r="G24" s="10">
        <f t="shared" si="34"/>
        <v>7</v>
      </c>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row>
    <row r="25" spans="1:98" s="3" customFormat="1" ht="30" hidden="1" customHeight="1" thickBot="1" x14ac:dyDescent="0.3">
      <c r="A25" s="27"/>
      <c r="B25" s="57" t="s">
        <v>56</v>
      </c>
      <c r="C25" s="36"/>
      <c r="D25" s="52">
        <f>E24+1</f>
        <v>45930</v>
      </c>
      <c r="E25" s="52">
        <f>D25</f>
        <v>45930</v>
      </c>
      <c r="F25" s="10"/>
      <c r="G25" s="10">
        <f t="shared" si="34"/>
        <v>1</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row>
    <row r="26" spans="1:98" s="3" customFormat="1" ht="30" customHeight="1" thickBot="1" x14ac:dyDescent="0.3">
      <c r="A26" s="27" t="s">
        <v>11</v>
      </c>
      <c r="B26" s="57" t="s">
        <v>57</v>
      </c>
      <c r="C26" s="36"/>
      <c r="D26" s="52">
        <f>E25+1</f>
        <v>45931</v>
      </c>
      <c r="E26" s="52">
        <f>D26+5</f>
        <v>45936</v>
      </c>
      <c r="F26" s="10"/>
      <c r="G26" s="10">
        <f t="shared" si="34"/>
        <v>6</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row>
    <row r="27" spans="1:98" s="3" customFormat="1" ht="30" hidden="1" customHeight="1" thickBot="1" x14ac:dyDescent="0.3">
      <c r="A27" s="27"/>
      <c r="B27" s="57" t="s">
        <v>58</v>
      </c>
      <c r="C27" s="36"/>
      <c r="D27" s="52">
        <f>E26+1</f>
        <v>45937</v>
      </c>
      <c r="E27" s="52">
        <f>D27</f>
        <v>45937</v>
      </c>
      <c r="F27" s="10"/>
      <c r="G27" s="10">
        <f t="shared" si="34"/>
        <v>1</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row>
    <row r="28" spans="1:98" s="3" customFormat="1" ht="30" customHeight="1" thickBot="1" x14ac:dyDescent="0.3">
      <c r="A28" s="27"/>
      <c r="B28" s="57" t="s">
        <v>59</v>
      </c>
      <c r="C28" s="36"/>
      <c r="D28" s="52">
        <f>D27+1</f>
        <v>45938</v>
      </c>
      <c r="E28" s="52">
        <f>D28+5</f>
        <v>45943</v>
      </c>
      <c r="F28" s="10"/>
      <c r="G28" s="10">
        <f t="shared" si="34"/>
        <v>6</v>
      </c>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row>
    <row r="29" spans="1:98" s="3" customFormat="1" ht="30" hidden="1" customHeight="1" thickBot="1" x14ac:dyDescent="0.3">
      <c r="A29" s="27"/>
      <c r="B29" s="57" t="s">
        <v>60</v>
      </c>
      <c r="C29" s="36"/>
      <c r="D29" s="52">
        <f>E28+1</f>
        <v>45944</v>
      </c>
      <c r="E29" s="52">
        <f>D29</f>
        <v>45944</v>
      </c>
      <c r="F29" s="10"/>
      <c r="G29" s="10">
        <f t="shared" si="34"/>
        <v>1</v>
      </c>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row>
    <row r="30" spans="1:98" s="3" customFormat="1" ht="30" customHeight="1" thickBot="1" x14ac:dyDescent="0.3">
      <c r="A30" s="27"/>
      <c r="B30" s="57" t="s">
        <v>61</v>
      </c>
      <c r="C30" s="36"/>
      <c r="D30" s="52">
        <f>E29+1</f>
        <v>45945</v>
      </c>
      <c r="E30" s="52">
        <f>D30+5</f>
        <v>45950</v>
      </c>
      <c r="F30" s="10"/>
      <c r="G30" s="10">
        <f t="shared" si="34"/>
        <v>6</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row>
    <row r="31" spans="1:98" s="3" customFormat="1" ht="30" hidden="1" customHeight="1" thickBot="1" x14ac:dyDescent="0.3">
      <c r="A31" s="27"/>
      <c r="B31" s="57" t="s">
        <v>62</v>
      </c>
      <c r="C31" s="36"/>
      <c r="D31" s="52">
        <f>E30+1</f>
        <v>45951</v>
      </c>
      <c r="E31" s="52">
        <f>D31</f>
        <v>45951</v>
      </c>
      <c r="F31" s="10"/>
      <c r="G31" s="10">
        <f t="shared" si="34"/>
        <v>1</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row>
    <row r="32" spans="1:98" s="3" customFormat="1" ht="30" customHeight="1" thickBot="1" x14ac:dyDescent="0.3">
      <c r="A32" s="27" t="s">
        <v>12</v>
      </c>
      <c r="B32" s="57" t="s">
        <v>63</v>
      </c>
      <c r="C32" s="36"/>
      <c r="D32" s="52">
        <f t="shared" ref="D32:D39" si="35">E31+1</f>
        <v>45952</v>
      </c>
      <c r="E32" s="52">
        <f>D32+5</f>
        <v>45957</v>
      </c>
      <c r="F32" s="10"/>
      <c r="G32" s="10">
        <f t="shared" si="34"/>
        <v>6</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row>
    <row r="33" spans="1:98" s="3" customFormat="1" ht="30" customHeight="1" thickBot="1" x14ac:dyDescent="0.3">
      <c r="A33" s="28" t="s">
        <v>13</v>
      </c>
      <c r="B33" s="57" t="s">
        <v>64</v>
      </c>
      <c r="C33" s="36"/>
      <c r="D33" s="52">
        <f>E19+1</f>
        <v>45912</v>
      </c>
      <c r="E33" s="52">
        <f>D33+45</f>
        <v>45957</v>
      </c>
      <c r="F33" s="10"/>
      <c r="G33" s="10">
        <f t="shared" si="34"/>
        <v>46</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row>
    <row r="34" spans="1:98" ht="30" customHeight="1" thickBot="1" x14ac:dyDescent="0.3">
      <c r="B34" s="57" t="s">
        <v>65</v>
      </c>
      <c r="C34" s="36"/>
      <c r="D34" s="52">
        <f t="shared" si="35"/>
        <v>45958</v>
      </c>
      <c r="E34" s="52">
        <f t="shared" ref="E34:E39" si="36">D34</f>
        <v>45958</v>
      </c>
      <c r="F34" s="10"/>
      <c r="G34" s="10">
        <f t="shared" si="34"/>
        <v>1</v>
      </c>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row>
    <row r="35" spans="1:98" ht="30" customHeight="1" thickBot="1" x14ac:dyDescent="0.3">
      <c r="B35" s="63" t="s">
        <v>71</v>
      </c>
      <c r="C35" s="64"/>
      <c r="D35" s="65"/>
      <c r="E35" s="66"/>
      <c r="F35" s="10"/>
      <c r="G35" s="10" t="str">
        <f t="shared" si="34"/>
        <v/>
      </c>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row>
    <row r="36" spans="1:98" ht="30" customHeight="1" thickBot="1" x14ac:dyDescent="0.3">
      <c r="B36" s="67" t="s">
        <v>66</v>
      </c>
      <c r="C36" s="68"/>
      <c r="D36" s="69">
        <f>E34+1</f>
        <v>45959</v>
      </c>
      <c r="E36" s="69">
        <f>D36+7</f>
        <v>45966</v>
      </c>
      <c r="F36" s="10"/>
      <c r="G36" s="10">
        <f>IF(OR(ISBLANK(task_start),ISBLANK(task_end)),"",task_end-task_start+1)</f>
        <v>8</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row>
    <row r="37" spans="1:98" ht="30" customHeight="1" thickBot="1" x14ac:dyDescent="0.3">
      <c r="B37" s="67" t="s">
        <v>67</v>
      </c>
      <c r="C37" s="68"/>
      <c r="D37" s="69">
        <f>D36</f>
        <v>45959</v>
      </c>
      <c r="E37" s="69">
        <f>D37+7</f>
        <v>45966</v>
      </c>
      <c r="F37" s="10"/>
      <c r="G37" s="10">
        <f>IF(OR(ISBLANK(task_start),ISBLANK(task_end)),"",task_end-task_start+1)</f>
        <v>8</v>
      </c>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row>
    <row r="38" spans="1:98" ht="30" customHeight="1" thickBot="1" x14ac:dyDescent="0.3">
      <c r="B38" s="67" t="s">
        <v>68</v>
      </c>
      <c r="C38" s="68"/>
      <c r="D38" s="69">
        <f>E37+1</f>
        <v>45967</v>
      </c>
      <c r="E38" s="69">
        <f>D38</f>
        <v>45967</v>
      </c>
      <c r="F38" s="10"/>
      <c r="G38" s="10">
        <f>IF(OR(ISBLANK(task_start),ISBLANK(task_end)),"",task_end-task_start+1)</f>
        <v>1</v>
      </c>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row>
    <row r="39" spans="1:98" ht="30" customHeight="1" thickBot="1" x14ac:dyDescent="0.3">
      <c r="B39" s="67" t="s">
        <v>69</v>
      </c>
      <c r="C39" s="68"/>
      <c r="D39" s="69">
        <f>E38+1</f>
        <v>45968</v>
      </c>
      <c r="E39" s="69">
        <f>D39+6</f>
        <v>45974</v>
      </c>
      <c r="F39" s="10"/>
      <c r="G39" s="10">
        <f>IF(OR(ISBLANK(task_start),ISBLANK(task_end)),"",task_end-task_start+1)</f>
        <v>7</v>
      </c>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row>
    <row r="40" spans="1:98" ht="30" customHeight="1" thickBot="1" x14ac:dyDescent="0.3">
      <c r="B40" s="70" t="s">
        <v>72</v>
      </c>
      <c r="C40" s="71"/>
      <c r="D40" s="72"/>
      <c r="E40" s="73"/>
      <c r="F40" s="10"/>
      <c r="G40" s="10" t="str">
        <f t="shared" si="34"/>
        <v/>
      </c>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row>
    <row r="41" spans="1:98" ht="30" customHeight="1" thickBot="1" x14ac:dyDescent="0.3">
      <c r="B41" s="74" t="s">
        <v>70</v>
      </c>
      <c r="C41" s="75"/>
      <c r="D41" s="76">
        <f>E39+1</f>
        <v>45975</v>
      </c>
      <c r="E41" s="76">
        <f>D41</f>
        <v>45975</v>
      </c>
      <c r="F41" s="10"/>
      <c r="G41" s="10">
        <f>IF(OR(ISBLANK(task_start),ISBLANK(task_end)),"",task_end-task_start+1)</f>
        <v>1</v>
      </c>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row>
  </sheetData>
  <mergeCells count="14">
    <mergeCell ref="BE4:BK4"/>
    <mergeCell ref="D3:E3"/>
    <mergeCell ref="H4:N4"/>
    <mergeCell ref="O4:U4"/>
    <mergeCell ref="V4:AB4"/>
    <mergeCell ref="AC4:AI4"/>
    <mergeCell ref="AJ4:AP4"/>
    <mergeCell ref="AQ4:AW4"/>
    <mergeCell ref="AX4:BD4"/>
    <mergeCell ref="BL4:BR4"/>
    <mergeCell ref="BS4:BY4"/>
    <mergeCell ref="BZ4:CF4"/>
    <mergeCell ref="CG4:CM4"/>
    <mergeCell ref="CN4:CT4"/>
  </mergeCells>
  <conditionalFormatting sqref="H5:CT34 H36:CT39 H41:CT41">
    <cfRule type="expression" dxfId="8" priority="45">
      <formula>AND(TODAY()&gt;=H$5,TODAY()&lt;I$5)</formula>
    </cfRule>
  </conditionalFormatting>
  <conditionalFormatting sqref="H7:CT34 H36:CT39 H41:CT41">
    <cfRule type="expression" dxfId="7" priority="43">
      <formula>AND(task_start&lt;=H$5,ROUNDDOWN((task_end-task_start+1)*task_progress,0)+task_start-1&gt;=H$5)</formula>
    </cfRule>
    <cfRule type="expression" dxfId="6" priority="44" stopIfTrue="1">
      <formula>AND(task_end&gt;=H$5,task_start&lt;I$5)</formula>
    </cfRule>
  </conditionalFormatting>
  <conditionalFormatting sqref="H35:CT35">
    <cfRule type="expression" dxfId="5" priority="6">
      <formula>AND(TODAY()&gt;=H$5,TODAY()&lt;I$5)</formula>
    </cfRule>
  </conditionalFormatting>
  <conditionalFormatting sqref="H35:CT35">
    <cfRule type="expression" dxfId="4" priority="4">
      <formula>AND(task_start&lt;=H$5,ROUNDDOWN((task_end-task_start+1)*task_progress,0)+task_start-1&gt;=H$5)</formula>
    </cfRule>
    <cfRule type="expression" dxfId="3" priority="5" stopIfTrue="1">
      <formula>AND(task_end&gt;=H$5,task_start&lt;I$5)</formula>
    </cfRule>
  </conditionalFormatting>
  <conditionalFormatting sqref="H40:CT40">
    <cfRule type="expression" dxfId="2" priority="3">
      <formula>AND(TODAY()&gt;=H$5,TODAY()&lt;I$5)</formula>
    </cfRule>
  </conditionalFormatting>
  <conditionalFormatting sqref="H40:CT40">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33" fitToHeight="0" orientation="landscape" r:id="rId1"/>
  <headerFooter differentFirst="1" scaleWithDoc="0">
    <oddFooter>Page &amp;P of &amp;N</oddFooter>
  </headerFooter>
  <ignoredErrors>
    <ignoredError sqref="E2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17" customWidth="1"/>
    <col min="2" max="16384" width="9.140625" style="2"/>
  </cols>
  <sheetData>
    <row r="1" spans="1:2" ht="46.5" customHeight="1" x14ac:dyDescent="0.2"/>
    <row r="2" spans="1:2" s="19" customFormat="1" ht="15.75" x14ac:dyDescent="0.25">
      <c r="A2" s="18" t="s">
        <v>21</v>
      </c>
      <c r="B2" s="18"/>
    </row>
    <row r="3" spans="1:2" s="23" customFormat="1" ht="27" customHeight="1" x14ac:dyDescent="0.25">
      <c r="A3" s="39" t="s">
        <v>22</v>
      </c>
      <c r="B3" s="24"/>
    </row>
    <row r="4" spans="1:2" s="20" customFormat="1" ht="26.25" x14ac:dyDescent="0.4">
      <c r="A4" s="21" t="s">
        <v>23</v>
      </c>
    </row>
    <row r="5" spans="1:2" ht="75.75" customHeight="1" x14ac:dyDescent="0.2">
      <c r="A5" s="22" t="s">
        <v>24</v>
      </c>
    </row>
    <row r="6" spans="1:2" ht="26.25" customHeight="1" x14ac:dyDescent="0.2">
      <c r="A6" s="21" t="s">
        <v>25</v>
      </c>
    </row>
    <row r="7" spans="1:2" s="17" customFormat="1" ht="216" customHeight="1" x14ac:dyDescent="0.25">
      <c r="A7" s="26" t="s">
        <v>26</v>
      </c>
    </row>
    <row r="8" spans="1:2" s="20" customFormat="1" ht="26.25" x14ac:dyDescent="0.4">
      <c r="A8" s="21" t="s">
        <v>27</v>
      </c>
    </row>
    <row r="9" spans="1:2" ht="82.5" customHeight="1" x14ac:dyDescent="0.2">
      <c r="A9" s="22" t="s">
        <v>28</v>
      </c>
    </row>
    <row r="10" spans="1:2" s="17" customFormat="1" ht="27.95" customHeight="1" x14ac:dyDescent="0.25">
      <c r="A10" s="25" t="s">
        <v>29</v>
      </c>
    </row>
    <row r="11" spans="1:2" s="20" customFormat="1" ht="26.25" x14ac:dyDescent="0.4">
      <c r="A11" s="21" t="s">
        <v>30</v>
      </c>
    </row>
    <row r="12" spans="1:2" ht="30" x14ac:dyDescent="0.2">
      <c r="A12" s="22" t="s">
        <v>31</v>
      </c>
    </row>
    <row r="13" spans="1:2" s="17" customFormat="1" ht="27.95" customHeight="1" x14ac:dyDescent="0.25">
      <c r="A13" s="25" t="s">
        <v>32</v>
      </c>
    </row>
    <row r="14" spans="1:2" s="20" customFormat="1" ht="26.25" x14ac:dyDescent="0.4">
      <c r="A14" s="21" t="s">
        <v>33</v>
      </c>
    </row>
    <row r="15" spans="1:2" ht="86.25" customHeight="1" x14ac:dyDescent="0.2">
      <c r="A15" s="22" t="s">
        <v>34</v>
      </c>
    </row>
    <row r="16" spans="1:2" ht="95.25" customHeight="1" x14ac:dyDescent="0.2">
      <c r="A16" s="22"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terms/"/>
    <ds:schemaRef ds:uri="http://schemas.openxmlformats.org/package/2006/metadata/core-properties"/>
    <ds:schemaRef ds:uri="16c05727-aa75-4e4a-9b5f-8a80a1165891"/>
    <ds:schemaRef ds:uri="http://purl.org/dc/dcmitype/"/>
    <ds:schemaRef ds:uri="http://schemas.microsoft.com/office/2006/documentManagement/types"/>
    <ds:schemaRef ds:uri="http://purl.org/dc/elements/1.1/"/>
    <ds:schemaRef ds:uri="http://schemas.microsoft.com/office/2006/metadata/properties"/>
    <ds:schemaRef ds:uri="http://schemas.microsoft.com/sharepoint/v3"/>
    <ds:schemaRef ds:uri="230e9df3-be65-4c73-a93b-d1236ebd677e"/>
    <ds:schemaRef ds:uri="http://schemas.microsoft.com/office/infopath/2007/PartnerControls"/>
    <ds:schemaRef ds:uri="71af3243-3dd4-4a8d-8c0d-dd76da1f02a5"/>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ProjectSchedule</vt:lpstr>
      <vt:lpstr>Acerca de</vt:lpstr>
      <vt:lpstr>Inicio_del_proyecto</vt:lpstr>
      <vt:lpstr>Semana_para_mostrar</vt:lpstr>
      <vt:lpstr>ProjectSchedule!task_end</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2025-09-22T02:37:32Z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