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Rearden\Desktop\lab3\"/>
    </mc:Choice>
  </mc:AlternateContent>
  <xr:revisionPtr revIDLastSave="0" documentId="13_ncr:1_{18FD562F-BAD6-43BD-9B6E-A2CEEA785ED4}" xr6:coauthVersionLast="47" xr6:coauthVersionMax="47" xr10:uidLastSave="{00000000-0000-0000-0000-000000000000}"/>
  <bookViews>
    <workbookView xWindow="-120" yWindow="-120" windowWidth="29040" windowHeight="15840" tabRatio="710" firstSheet="4" activeTab="8" xr2:uid="{00000000-000D-0000-FFFF-FFFF00000000}"/>
  </bookViews>
  <sheets>
    <sheet name="Условие" sheetId="8" r:id="rId1"/>
    <sheet name="H1" sheetId="9" r:id="rId2"/>
    <sheet name="H2" sheetId="10" r:id="rId3"/>
    <sheet name="H3" sheetId="11" r:id="rId4"/>
    <sheet name="sq" sheetId="13" r:id="rId5"/>
    <sheet name="многокритериальной" sheetId="12" r:id="rId6"/>
    <sheet name="Нэш" sheetId="14" r:id="rId7"/>
    <sheet name="расстояние" sheetId="18" r:id="rId8"/>
    <sheet name="Эффективная кривая" sheetId="16" r:id="rId9"/>
    <sheet name="Лист1" sheetId="17" r:id="rId10"/>
  </sheets>
  <definedNames>
    <definedName name="solver_adj" localSheetId="1" hidden="1">'H1'!$B$9:$C$9</definedName>
    <definedName name="solver_adj" localSheetId="2" hidden="1">'H2'!$B$9:$C$9</definedName>
    <definedName name="solver_adj" localSheetId="3" hidden="1">'H3'!$B$9:$C$9</definedName>
    <definedName name="solver_adj" localSheetId="5" hidden="1">многокритериальной!$B$9:$C$9</definedName>
    <definedName name="solver_adj" localSheetId="6" hidden="1">Нэш!$B$9:$C$9</definedName>
    <definedName name="solver_adj" localSheetId="7" hidden="1">расстояние!$B$9:$C$9</definedName>
    <definedName name="solver_adj" localSheetId="8" hidden="1">'Эффективная кривая'!$B$9:$C$9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1</definedName>
    <definedName name="solver_eng" localSheetId="7" hidden="1">1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'H1'!$D$12:$D$13</definedName>
    <definedName name="solver_lhs1" localSheetId="2" hidden="1">'H2'!$D$12:$D$13</definedName>
    <definedName name="solver_lhs1" localSheetId="3" hidden="1">'H3'!$D$12:$D$13</definedName>
    <definedName name="solver_lhs1" localSheetId="5" hidden="1">многокритериальной!$D$12:$D$13</definedName>
    <definedName name="solver_lhs1" localSheetId="6" hidden="1">Нэш!$D$12:$D$13</definedName>
    <definedName name="solver_lhs1" localSheetId="7" hidden="1">расстояние!$D$12:$D$13</definedName>
    <definedName name="solver_lhs1" localSheetId="8" hidden="1">'Эффективная кривая'!$D$12:$D$13</definedName>
    <definedName name="solver_lhs2" localSheetId="5" hidden="1">многокритериальной!$G$3:$G$4</definedName>
    <definedName name="solver_lhs2" localSheetId="6" hidden="1">Нэш!$G$2:$G$4</definedName>
    <definedName name="solver_lhs2" localSheetId="8" hidden="1">'Эффективная кривая'!$G$3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5" hidden="1">2</definedName>
    <definedName name="solver_num" localSheetId="6" hidden="1">2</definedName>
    <definedName name="solver_num" localSheetId="7" hidden="1">1</definedName>
    <definedName name="solver_num" localSheetId="8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'H1'!$G$2</definedName>
    <definedName name="solver_opt" localSheetId="2" hidden="1">'H2'!$G$3</definedName>
    <definedName name="solver_opt" localSheetId="3" hidden="1">'H3'!$G$4</definedName>
    <definedName name="solver_opt" localSheetId="5" hidden="1">многокритериальной!$G$2</definedName>
    <definedName name="solver_opt" localSheetId="6" hidden="1">Нэш!$F$7</definedName>
    <definedName name="solver_opt" localSheetId="7" hidden="1">расстояние!$A$17</definedName>
    <definedName name="solver_opt" localSheetId="8" hidden="1">'Эффективная кривая'!$G$2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5" hidden="1">3</definedName>
    <definedName name="solver_rel2" localSheetId="6" hidden="1">3</definedName>
    <definedName name="solver_rel2" localSheetId="8" hidden="1">1</definedName>
    <definedName name="solver_rhs1" localSheetId="1" hidden="1">'H1'!$F$12:$F$13</definedName>
    <definedName name="solver_rhs1" localSheetId="2" hidden="1">'H2'!$F$12:$F$13</definedName>
    <definedName name="solver_rhs1" localSheetId="3" hidden="1">'H3'!$F$12:$F$13</definedName>
    <definedName name="solver_rhs1" localSheetId="5" hidden="1">многокритериальной!$F$12:$F$13</definedName>
    <definedName name="solver_rhs1" localSheetId="6" hidden="1">Нэш!$F$12:$F$13</definedName>
    <definedName name="solver_rhs1" localSheetId="7" hidden="1">расстояние!$F$12:$F$13</definedName>
    <definedName name="solver_rhs1" localSheetId="8" hidden="1">'Эффективная кривая'!$F$12:$F$13</definedName>
    <definedName name="solver_rhs2" localSheetId="5" hidden="1">многокритериальной!$I$3:$I$4</definedName>
    <definedName name="solver_rhs2" localSheetId="6" hidden="1">Нэш!$I$2:$I$4</definedName>
    <definedName name="solver_rhs2" localSheetId="8" hidden="1">'Эффективная кривая'!$I$3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6" l="1"/>
  <c r="M5" i="16" s="1"/>
  <c r="M6" i="16" s="1"/>
  <c r="M7" i="16" s="1"/>
  <c r="M8" i="16" s="1"/>
  <c r="M9" i="16" s="1"/>
  <c r="M10" i="16" s="1"/>
  <c r="M11" i="16" s="1"/>
  <c r="M3" i="16"/>
  <c r="C14" i="18"/>
  <c r="B14" i="18"/>
  <c r="C13" i="18"/>
  <c r="B13" i="18"/>
  <c r="C12" i="18"/>
  <c r="B12" i="18"/>
  <c r="G3" i="18"/>
  <c r="I3" i="16"/>
  <c r="D14" i="18" l="1"/>
  <c r="G2" i="18" s="1"/>
  <c r="D12" i="18"/>
  <c r="G4" i="18" s="1"/>
  <c r="D13" i="18"/>
  <c r="C14" i="16"/>
  <c r="B14" i="16"/>
  <c r="C13" i="16"/>
  <c r="B13" i="16"/>
  <c r="C12" i="16"/>
  <c r="B12" i="16"/>
  <c r="C14" i="14"/>
  <c r="B14" i="14"/>
  <c r="C13" i="14"/>
  <c r="B13" i="14"/>
  <c r="C12" i="14"/>
  <c r="B12" i="14"/>
  <c r="G3" i="14"/>
  <c r="C14" i="13"/>
  <c r="B14" i="13"/>
  <c r="C13" i="13"/>
  <c r="B13" i="13"/>
  <c r="D13" i="13" s="1"/>
  <c r="C12" i="13"/>
  <c r="B12" i="13"/>
  <c r="G3" i="13"/>
  <c r="C14" i="12"/>
  <c r="B14" i="12"/>
  <c r="C13" i="12"/>
  <c r="B13" i="12"/>
  <c r="C12" i="12"/>
  <c r="B12" i="12"/>
  <c r="G3" i="12"/>
  <c r="C14" i="11"/>
  <c r="B14" i="11"/>
  <c r="C13" i="11"/>
  <c r="B13" i="11"/>
  <c r="C12" i="11"/>
  <c r="B12" i="11"/>
  <c r="G3" i="11"/>
  <c r="C14" i="10"/>
  <c r="B14" i="10"/>
  <c r="C13" i="10"/>
  <c r="B13" i="10"/>
  <c r="C12" i="10"/>
  <c r="B12" i="10"/>
  <c r="G3" i="10"/>
  <c r="C14" i="9"/>
  <c r="B14" i="9"/>
  <c r="D14" i="9" s="1"/>
  <c r="G2" i="9" s="1"/>
  <c r="C13" i="9"/>
  <c r="B13" i="9"/>
  <c r="C12" i="9"/>
  <c r="B12" i="9"/>
  <c r="G3" i="9"/>
  <c r="G4" i="8"/>
  <c r="G2" i="8"/>
  <c r="G3" i="8"/>
  <c r="D13" i="8"/>
  <c r="D14" i="8"/>
  <c r="D12" i="8"/>
  <c r="C14" i="8"/>
  <c r="B14" i="8"/>
  <c r="C13" i="8"/>
  <c r="B13" i="8"/>
  <c r="C12" i="8"/>
  <c r="B12" i="8"/>
  <c r="A17" i="18" l="1"/>
  <c r="D12" i="13"/>
  <c r="G4" i="13" s="1"/>
  <c r="D14" i="13"/>
  <c r="G2" i="13" s="1"/>
  <c r="D14" i="16"/>
  <c r="G2" i="16" s="1"/>
  <c r="D12" i="16"/>
  <c r="G3" i="16" s="1"/>
  <c r="D13" i="16"/>
  <c r="D12" i="14"/>
  <c r="G4" i="14" s="1"/>
  <c r="D13" i="14"/>
  <c r="D14" i="14"/>
  <c r="G2" i="14" s="1"/>
  <c r="F7" i="14" s="1"/>
  <c r="D14" i="12"/>
  <c r="G2" i="12" s="1"/>
  <c r="D13" i="12"/>
  <c r="D12" i="12"/>
  <c r="G4" i="12" s="1"/>
  <c r="D13" i="11"/>
  <c r="D12" i="11"/>
  <c r="G4" i="11" s="1"/>
  <c r="D14" i="11"/>
  <c r="G2" i="11" s="1"/>
  <c r="D14" i="10"/>
  <c r="G2" i="10" s="1"/>
  <c r="D13" i="10"/>
  <c r="D12" i="10"/>
  <c r="G4" i="10" s="1"/>
  <c r="D13" i="9"/>
  <c r="D12" i="9"/>
  <c r="G4" i="9" s="1"/>
</calcChain>
</file>

<file path=xl/sharedStrings.xml><?xml version="1.0" encoding="utf-8"?>
<sst xmlns="http://schemas.openxmlformats.org/spreadsheetml/2006/main" count="201" uniqueCount="23">
  <si>
    <t>&lt;=</t>
  </si>
  <si>
    <t>H1</t>
  </si>
  <si>
    <t>H2</t>
  </si>
  <si>
    <t>H3</t>
  </si>
  <si>
    <t>max</t>
  </si>
  <si>
    <t>min</t>
  </si>
  <si>
    <t>k</t>
  </si>
  <si>
    <t>«Колокольчик»</t>
  </si>
  <si>
    <t>«Буратино»</t>
  </si>
  <si>
    <t>Ингредиент (кг)</t>
  </si>
  <si>
    <t>Время (ч)</t>
  </si>
  <si>
    <t>Производство</t>
  </si>
  <si>
    <t>Условие</t>
  </si>
  <si>
    <t>Стоимость</t>
  </si>
  <si>
    <t xml:space="preserve"> -&gt;</t>
  </si>
  <si>
    <t xml:space="preserve"> =&gt;</t>
  </si>
  <si>
    <t>Функция Нэша</t>
  </si>
  <si>
    <t>DELTA</t>
  </si>
  <si>
    <t>K</t>
  </si>
  <si>
    <t xml:space="preserve"> &lt;=</t>
  </si>
  <si>
    <t>Ограничения</t>
  </si>
  <si>
    <t xml:space="preserve">Ограничения </t>
  </si>
  <si>
    <t>Расстояние до утопической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</si>
</sst>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theme="4"/>
      </bottom>
      <diagonal/>
    </border>
    <border>
      <left/>
      <right style="medium">
        <color theme="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164" fontId="0" fillId="0" borderId="10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164" fontId="1" fillId="0" borderId="4" xfId="0" applyNumberFormat="1" applyFont="1" applyBorder="1"/>
    <xf numFmtId="164" fontId="1" fillId="0" borderId="7" xfId="0" applyNumberFormat="1" applyFont="1" applyBorder="1"/>
    <xf numFmtId="1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'Эффективная кривая'!$M$2:$M$12</c:f>
              <c:numCache>
                <c:formatCode>0.0</c:formatCode>
                <c:ptCount val="11"/>
                <c:pt idx="0">
                  <c:v>-15</c:v>
                </c:pt>
                <c:pt idx="1">
                  <c:v>-13.5</c:v>
                </c:pt>
                <c:pt idx="2">
                  <c:v>-12</c:v>
                </c:pt>
                <c:pt idx="3">
                  <c:v>-10.5</c:v>
                </c:pt>
                <c:pt idx="4">
                  <c:v>-9</c:v>
                </c:pt>
                <c:pt idx="5">
                  <c:v>-7.5</c:v>
                </c:pt>
                <c:pt idx="6">
                  <c:v>-6</c:v>
                </c:pt>
                <c:pt idx="7">
                  <c:v>-4.5</c:v>
                </c:pt>
                <c:pt idx="8">
                  <c:v>-3</c:v>
                </c:pt>
                <c:pt idx="9">
                  <c:v>-1.5</c:v>
                </c:pt>
                <c:pt idx="10" formatCode="General">
                  <c:v>0</c:v>
                </c:pt>
              </c:numCache>
            </c:numRef>
          </c:cat>
          <c:val>
            <c:numRef>
              <c:f>'Эффективная кривая'!$L$2:$L$12</c:f>
              <c:numCache>
                <c:formatCode>General</c:formatCode>
                <c:ptCount val="11"/>
                <c:pt idx="0">
                  <c:v>131.30000000000001</c:v>
                </c:pt>
                <c:pt idx="1">
                  <c:v>118.1</c:v>
                </c:pt>
                <c:pt idx="2">
                  <c:v>112</c:v>
                </c:pt>
                <c:pt idx="3">
                  <c:v>91.88</c:v>
                </c:pt>
                <c:pt idx="4">
                  <c:v>78.75</c:v>
                </c:pt>
                <c:pt idx="5">
                  <c:v>65.63</c:v>
                </c:pt>
                <c:pt idx="6">
                  <c:v>52.5</c:v>
                </c:pt>
                <c:pt idx="7">
                  <c:v>39.380000000000003</c:v>
                </c:pt>
                <c:pt idx="8">
                  <c:v>26.25</c:v>
                </c:pt>
                <c:pt idx="9">
                  <c:v>13.13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FB-98B1-ED45F1C4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04992"/>
        <c:axId val="1027405824"/>
      </c:lineChart>
      <c:catAx>
        <c:axId val="10274049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5824"/>
        <c:crosses val="autoZero"/>
        <c:auto val="1"/>
        <c:lblAlgn val="ctr"/>
        <c:lblOffset val="100"/>
        <c:noMultiLvlLbl val="0"/>
      </c:catAx>
      <c:valAx>
        <c:axId val="1027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8282</xdr:colOff>
      <xdr:row>1</xdr:row>
      <xdr:rowOff>3314</xdr:rowOff>
    </xdr:from>
    <xdr:to>
      <xdr:col>21</xdr:col>
      <xdr:colOff>289890</xdr:colOff>
      <xdr:row>15</xdr:row>
      <xdr:rowOff>46384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C6C709-ACF7-4FB8-AA5B-343D959F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AC2E-AB63-4C52-B790-3C18C4C01B73}">
  <dimension ref="A1:I14"/>
  <sheetViews>
    <sheetView zoomScale="130" zoomScaleNormal="130" workbookViewId="0">
      <selection sqref="A1:I14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.42578125" bestFit="1" customWidth="1"/>
    <col min="5" max="5" width="3" bestFit="1" customWidth="1"/>
    <col min="6" max="6" width="3.42578125" bestFit="1" customWidth="1"/>
    <col min="7" max="7" width="10.140625" customWidth="1"/>
    <col min="8" max="8" width="3.140625" bestFit="1" customWidth="1"/>
    <col min="9" max="9" width="4.7109375" bestFit="1" customWidth="1"/>
  </cols>
  <sheetData>
    <row r="1" spans="1:9" x14ac:dyDescent="0.25">
      <c r="A1" s="32" t="s">
        <v>12</v>
      </c>
      <c r="B1" s="32"/>
      <c r="C1" s="32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1.6</v>
      </c>
      <c r="H2" s="15" t="s">
        <v>14</v>
      </c>
      <c r="I2" s="15" t="s">
        <v>4</v>
      </c>
    </row>
    <row r="3" spans="1:9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6</v>
      </c>
      <c r="H3" s="15" t="s">
        <v>14</v>
      </c>
      <c r="I3" s="15" t="s">
        <v>4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-0.09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5</v>
      </c>
      <c r="C9" s="8">
        <v>1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>
        <f>B9*B3</f>
        <v>0.05</v>
      </c>
      <c r="C12">
        <f>C9*C3</f>
        <v>0.04</v>
      </c>
      <c r="D12" s="9">
        <f>SUM(B12:C12)</f>
        <v>0.09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0.1</v>
      </c>
      <c r="C13">
        <f>C9*C4</f>
        <v>0.04</v>
      </c>
      <c r="D13" s="12">
        <f t="shared" ref="D13:D14" si="0">SUM(B13:C13)</f>
        <v>0.14000000000000001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1.25</v>
      </c>
      <c r="C14">
        <f>C9*C5</f>
        <v>0.35</v>
      </c>
      <c r="D14">
        <f t="shared" si="0"/>
        <v>1.6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BAE2-FFA4-4769-B10E-9EAD2FFC99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3EBB-C4BB-4C26-B5D5-76F2EE52D893}">
  <dimension ref="A1:I14"/>
  <sheetViews>
    <sheetView zoomScale="145" zoomScaleNormal="145" workbookViewId="0">
      <selection activeCell="C18" sqref="C18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" bestFit="1" customWidth="1"/>
    <col min="5" max="5" width="3" bestFit="1" customWidth="1"/>
    <col min="6" max="6" width="3.28515625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2" t="s">
        <v>12</v>
      </c>
      <c r="B1" s="32"/>
      <c r="C1" s="32"/>
    </row>
    <row r="2" spans="1:9" ht="16.5" thickTop="1" thickBot="1" x14ac:dyDescent="0.3">
      <c r="B2" t="s">
        <v>7</v>
      </c>
      <c r="C2" t="s">
        <v>8</v>
      </c>
      <c r="F2" s="16" t="s">
        <v>1</v>
      </c>
      <c r="G2" s="17">
        <f>D14</f>
        <v>300</v>
      </c>
      <c r="H2" s="15" t="s">
        <v>14</v>
      </c>
      <c r="I2" s="15" t="s">
        <v>4</v>
      </c>
    </row>
    <row r="3" spans="1:9" ht="15.75" thickTop="1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1200</v>
      </c>
      <c r="H3" s="15" t="s">
        <v>14</v>
      </c>
      <c r="I3" s="15" t="s">
        <v>4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71F1-E0DC-46F1-873E-87668C3AEEB1}">
  <dimension ref="A1:I14"/>
  <sheetViews>
    <sheetView zoomScale="160" zoomScaleNormal="160" workbookViewId="0">
      <selection activeCell="A12" sqref="A12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5" bestFit="1" customWidth="1"/>
    <col min="5" max="5" width="3" bestFit="1" customWidth="1"/>
    <col min="6" max="6" width="3.28515625" bestFit="1" customWidth="1"/>
    <col min="7" max="7" width="5.7109375" bestFit="1" customWidth="1"/>
    <col min="8" max="8" width="3.140625" bestFit="1" customWidth="1"/>
    <col min="9" max="9" width="4.7109375" bestFit="1" customWidth="1"/>
  </cols>
  <sheetData>
    <row r="1" spans="1:9" x14ac:dyDescent="0.25">
      <c r="A1" s="32" t="s">
        <v>12</v>
      </c>
      <c r="B1" s="32"/>
      <c r="C1" s="32"/>
    </row>
    <row r="2" spans="1:9" ht="15.75" thickBot="1" x14ac:dyDescent="0.3">
      <c r="B2" t="s">
        <v>7</v>
      </c>
      <c r="C2" t="s">
        <v>8</v>
      </c>
      <c r="F2" s="1" t="s">
        <v>1</v>
      </c>
      <c r="G2" s="1">
        <f>D14</f>
        <v>300</v>
      </c>
      <c r="H2" s="15" t="s">
        <v>14</v>
      </c>
      <c r="I2" s="15" t="s">
        <v>4</v>
      </c>
    </row>
    <row r="3" spans="1:9" ht="16.5" thickTop="1" thickBot="1" x14ac:dyDescent="0.3">
      <c r="A3" t="s">
        <v>9</v>
      </c>
      <c r="B3">
        <v>0.01</v>
      </c>
      <c r="C3">
        <v>0.04</v>
      </c>
      <c r="F3" s="16" t="s">
        <v>2</v>
      </c>
      <c r="G3" s="17">
        <f>B9+C9</f>
        <v>1200</v>
      </c>
      <c r="H3" s="15" t="s">
        <v>14</v>
      </c>
      <c r="I3" s="15" t="s">
        <v>4</v>
      </c>
    </row>
    <row r="4" spans="1:9" ht="15.75" thickTop="1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-12</v>
      </c>
      <c r="H4" s="1" t="s">
        <v>14</v>
      </c>
      <c r="I4" s="1" t="s">
        <v>4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DC35-3578-4CEC-8679-8CADFE201231}">
  <dimension ref="A1:I14"/>
  <sheetViews>
    <sheetView zoomScale="145" zoomScaleNormal="145" workbookViewId="0">
      <selection activeCell="C20" sqref="C20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4" bestFit="1" customWidth="1"/>
    <col min="5" max="5" width="3" bestFit="1" customWidth="1"/>
    <col min="6" max="6" width="3.28515625" bestFit="1" customWidth="1"/>
    <col min="7" max="7" width="5" bestFit="1" customWidth="1"/>
    <col min="8" max="8" width="3.140625" bestFit="1" customWidth="1"/>
    <col min="9" max="9" width="4.7109375" bestFit="1" customWidth="1"/>
  </cols>
  <sheetData>
    <row r="1" spans="1:9" x14ac:dyDescent="0.25">
      <c r="A1" s="32" t="s">
        <v>12</v>
      </c>
      <c r="B1" s="32"/>
      <c r="C1" s="32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230</v>
      </c>
      <c r="H2" s="15" t="s">
        <v>14</v>
      </c>
      <c r="I2" s="15" t="s">
        <v>4</v>
      </c>
    </row>
    <row r="3" spans="1:9" ht="15.75" thickBot="1" x14ac:dyDescent="0.3">
      <c r="A3" t="s">
        <v>9</v>
      </c>
      <c r="B3">
        <v>0.01</v>
      </c>
      <c r="C3">
        <v>0.04</v>
      </c>
      <c r="F3" s="20" t="s">
        <v>2</v>
      </c>
      <c r="G3" s="20">
        <f>B9+C9</f>
        <v>800</v>
      </c>
      <c r="H3" s="15" t="s">
        <v>14</v>
      </c>
      <c r="I3" s="15" t="s">
        <v>4</v>
      </c>
    </row>
    <row r="4" spans="1:9" ht="16.5" thickTop="1" thickBot="1" x14ac:dyDescent="0.3">
      <c r="A4" t="s">
        <v>10</v>
      </c>
      <c r="B4">
        <v>0.02</v>
      </c>
      <c r="C4">
        <v>0.04</v>
      </c>
      <c r="E4" s="18"/>
      <c r="F4" s="19" t="s">
        <v>3</v>
      </c>
      <c r="G4" s="17">
        <f>-D12</f>
        <v>-17</v>
      </c>
      <c r="H4" s="1" t="s">
        <v>14</v>
      </c>
      <c r="I4" s="1" t="s">
        <v>4</v>
      </c>
    </row>
    <row r="5" spans="1:9" ht="15.75" thickTop="1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500</v>
      </c>
      <c r="C9" s="8">
        <v>300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>
        <f>B9*B3</f>
        <v>5</v>
      </c>
      <c r="C12">
        <f>C9*C3</f>
        <v>12</v>
      </c>
      <c r="D12" s="9">
        <f>SUM(B12:C12)</f>
        <v>17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10</v>
      </c>
      <c r="C13">
        <f>C9*C4</f>
        <v>12</v>
      </c>
      <c r="D13" s="12">
        <f t="shared" ref="D13:D14" si="0">SUM(B13:C13)</f>
        <v>22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125</v>
      </c>
      <c r="C14">
        <f>C9*C5</f>
        <v>105</v>
      </c>
      <c r="D14">
        <f t="shared" si="0"/>
        <v>230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4166-D978-4FC8-8187-3D006D90B72B}">
  <dimension ref="A1:G14"/>
  <sheetViews>
    <sheetView workbookViewId="0">
      <selection activeCell="A11" sqref="A11:F1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6" bestFit="1" customWidth="1"/>
    <col min="5" max="5" width="3" bestFit="1" customWidth="1"/>
    <col min="6" max="6" width="3.28515625" bestFit="1" customWidth="1"/>
    <col min="7" max="7" width="6" bestFit="1" customWidth="1"/>
    <col min="8" max="8" width="3.42578125" bestFit="1" customWidth="1"/>
    <col min="9" max="9" width="4.7109375" bestFit="1" customWidth="1"/>
  </cols>
  <sheetData>
    <row r="1" spans="1:7" x14ac:dyDescent="0.25">
      <c r="A1" s="32" t="s">
        <v>12</v>
      </c>
      <c r="B1" s="32"/>
      <c r="C1" s="32"/>
    </row>
    <row r="2" spans="1:7" x14ac:dyDescent="0.25">
      <c r="B2" t="s">
        <v>7</v>
      </c>
      <c r="C2" t="s">
        <v>8</v>
      </c>
      <c r="F2" s="15" t="s">
        <v>1</v>
      </c>
      <c r="G2" s="15">
        <f>D14</f>
        <v>0.6</v>
      </c>
    </row>
    <row r="3" spans="1:7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2</v>
      </c>
    </row>
    <row r="4" spans="1:7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-0.05</v>
      </c>
    </row>
    <row r="5" spans="1:7" x14ac:dyDescent="0.25">
      <c r="A5" t="s">
        <v>13</v>
      </c>
      <c r="B5">
        <v>0.25</v>
      </c>
      <c r="C5" s="6">
        <v>0.35</v>
      </c>
    </row>
    <row r="6" spans="1:7" x14ac:dyDescent="0.25">
      <c r="B6" s="2"/>
      <c r="C6" s="2"/>
    </row>
    <row r="7" spans="1:7" x14ac:dyDescent="0.25">
      <c r="B7" s="32" t="s">
        <v>11</v>
      </c>
      <c r="C7" s="32"/>
    </row>
    <row r="8" spans="1:7" ht="15.75" thickBot="1" x14ac:dyDescent="0.3">
      <c r="B8" t="s">
        <v>7</v>
      </c>
      <c r="C8" t="s">
        <v>8</v>
      </c>
    </row>
    <row r="9" spans="1:7" ht="15.75" thickBot="1" x14ac:dyDescent="0.3">
      <c r="B9" s="7">
        <v>1</v>
      </c>
      <c r="C9" s="8">
        <v>1</v>
      </c>
    </row>
    <row r="11" spans="1:7" ht="15.75" thickBot="1" x14ac:dyDescent="0.3">
      <c r="A11" s="32" t="s">
        <v>21</v>
      </c>
      <c r="B11" s="32"/>
      <c r="C11" s="32"/>
      <c r="D11" s="33"/>
      <c r="E11" s="33"/>
      <c r="F11" s="33"/>
    </row>
    <row r="12" spans="1:7" x14ac:dyDescent="0.25">
      <c r="A12" t="s">
        <v>9</v>
      </c>
      <c r="B12">
        <f>B9*B3</f>
        <v>0.01</v>
      </c>
      <c r="C12">
        <f>C9*C3</f>
        <v>0.04</v>
      </c>
      <c r="D12" s="9">
        <f>SUM(B12:C12)</f>
        <v>0.05</v>
      </c>
      <c r="E12" s="10" t="s">
        <v>0</v>
      </c>
      <c r="F12" s="11">
        <v>16</v>
      </c>
    </row>
    <row r="13" spans="1:7" ht="15.75" thickBot="1" x14ac:dyDescent="0.3">
      <c r="A13" t="s">
        <v>10</v>
      </c>
      <c r="B13">
        <f>B9*B4</f>
        <v>0.02</v>
      </c>
      <c r="C13">
        <f>C9*C4</f>
        <v>0.04</v>
      </c>
      <c r="D13" s="12">
        <f t="shared" ref="D13:D14" si="0">SUM(B13:C13)</f>
        <v>0.06</v>
      </c>
      <c r="E13" s="13" t="s">
        <v>0</v>
      </c>
      <c r="F13" s="14">
        <v>24</v>
      </c>
    </row>
    <row r="14" spans="1:7" x14ac:dyDescent="0.25">
      <c r="A14" t="s">
        <v>13</v>
      </c>
      <c r="B14">
        <f>B9*B5</f>
        <v>0.25</v>
      </c>
      <c r="C14">
        <f>C9*C5</f>
        <v>0.35</v>
      </c>
      <c r="D14">
        <f t="shared" si="0"/>
        <v>0.6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0FD-6FD7-402C-928D-EF8A59421B89}">
  <dimension ref="A1:I14"/>
  <sheetViews>
    <sheetView zoomScale="145" zoomScaleNormal="145" workbookViewId="0">
      <selection activeCell="K21" sqref="K2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4" bestFit="1" customWidth="1"/>
    <col min="5" max="5" width="3" bestFit="1" customWidth="1"/>
    <col min="6" max="6" width="3.28515625" bestFit="1" customWidth="1"/>
    <col min="7" max="7" width="5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2" t="s">
        <v>12</v>
      </c>
      <c r="B1" s="32"/>
      <c r="C1" s="32"/>
      <c r="F1" s="21"/>
      <c r="G1" s="21"/>
    </row>
    <row r="2" spans="1:9" ht="16.5" thickTop="1" thickBot="1" x14ac:dyDescent="0.3">
      <c r="B2" t="s">
        <v>7</v>
      </c>
      <c r="C2" t="s">
        <v>8</v>
      </c>
      <c r="E2" s="18"/>
      <c r="F2" s="1" t="s">
        <v>1</v>
      </c>
      <c r="G2" s="15">
        <f>D14</f>
        <v>300</v>
      </c>
      <c r="H2" s="22" t="s">
        <v>14</v>
      </c>
      <c r="I2" s="15" t="s">
        <v>4</v>
      </c>
    </row>
    <row r="3" spans="1:9" ht="15.75" thickTop="1" x14ac:dyDescent="0.25">
      <c r="A3" t="s">
        <v>9</v>
      </c>
      <c r="B3">
        <v>0.01</v>
      </c>
      <c r="C3">
        <v>0.04</v>
      </c>
      <c r="F3" s="23" t="s">
        <v>2</v>
      </c>
      <c r="G3" s="9">
        <f>B9+C9</f>
        <v>1200</v>
      </c>
      <c r="H3" s="10" t="s">
        <v>15</v>
      </c>
      <c r="I3" s="11">
        <v>750</v>
      </c>
    </row>
    <row r="4" spans="1:9" ht="15.75" thickBot="1" x14ac:dyDescent="0.3">
      <c r="A4" t="s">
        <v>10</v>
      </c>
      <c r="B4">
        <v>0.02</v>
      </c>
      <c r="C4">
        <v>0.04</v>
      </c>
      <c r="F4" t="s">
        <v>3</v>
      </c>
      <c r="G4" s="12">
        <f>-D12</f>
        <v>-12</v>
      </c>
      <c r="H4" s="13" t="s">
        <v>15</v>
      </c>
      <c r="I4" s="14">
        <v>-15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7">
        <v>1200</v>
      </c>
      <c r="C9" s="8">
        <v>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>
        <f>B9*B3</f>
        <v>12</v>
      </c>
      <c r="C12">
        <f>C9*C3</f>
        <v>0</v>
      </c>
      <c r="D12" s="9">
        <f>SUM(B12:C12)</f>
        <v>12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>
        <f>B9*B4</f>
        <v>24</v>
      </c>
      <c r="C13">
        <f>C9*C4</f>
        <v>0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>
        <f>B9*B5</f>
        <v>300</v>
      </c>
      <c r="C14">
        <f>C9*C5</f>
        <v>0</v>
      </c>
      <c r="D14">
        <f t="shared" si="0"/>
        <v>300</v>
      </c>
    </row>
  </sheetData>
  <mergeCells count="3">
    <mergeCell ref="A1:C1"/>
    <mergeCell ref="B7:C7"/>
    <mergeCell ref="A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24B4-4FC8-4BB2-A825-9C8C85516AC8}">
  <dimension ref="A1:I14"/>
  <sheetViews>
    <sheetView zoomScale="130" zoomScaleNormal="130" workbookViewId="0">
      <selection activeCell="K23" sqref="K23:L23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10" customWidth="1"/>
    <col min="5" max="5" width="3" bestFit="1" customWidth="1"/>
    <col min="6" max="6" width="3.28515625" bestFit="1" customWidth="1"/>
    <col min="7" max="7" width="7" bestFit="1" customWidth="1"/>
    <col min="8" max="8" width="3.140625" bestFit="1" customWidth="1"/>
    <col min="9" max="9" width="4.7109375" bestFit="1" customWidth="1"/>
  </cols>
  <sheetData>
    <row r="1" spans="1:9" ht="15.75" thickBot="1" x14ac:dyDescent="0.3">
      <c r="A1" s="32" t="s">
        <v>12</v>
      </c>
      <c r="B1" s="32"/>
      <c r="C1" s="32"/>
    </row>
    <row r="2" spans="1:9" x14ac:dyDescent="0.25">
      <c r="B2" t="s">
        <v>7</v>
      </c>
      <c r="C2" t="s">
        <v>8</v>
      </c>
      <c r="F2" t="s">
        <v>1</v>
      </c>
      <c r="G2" s="30">
        <f>D14</f>
        <v>277.5</v>
      </c>
      <c r="H2" s="24" t="s">
        <v>15</v>
      </c>
      <c r="I2" s="25">
        <v>213</v>
      </c>
    </row>
    <row r="3" spans="1:9" x14ac:dyDescent="0.25">
      <c r="A3" t="s">
        <v>9</v>
      </c>
      <c r="B3">
        <v>0.01</v>
      </c>
      <c r="C3">
        <v>0.04</v>
      </c>
      <c r="F3" t="s">
        <v>2</v>
      </c>
      <c r="G3" s="31">
        <f>B9+C9</f>
        <v>1050</v>
      </c>
      <c r="H3" s="1" t="s">
        <v>15</v>
      </c>
      <c r="I3" s="26">
        <v>750</v>
      </c>
    </row>
    <row r="4" spans="1:9" ht="15.75" thickBot="1" x14ac:dyDescent="0.3">
      <c r="A4" t="s">
        <v>10</v>
      </c>
      <c r="B4">
        <v>0.02</v>
      </c>
      <c r="C4">
        <v>0.04</v>
      </c>
      <c r="F4" t="s">
        <v>3</v>
      </c>
      <c r="G4" s="27">
        <f>-D12</f>
        <v>-15</v>
      </c>
      <c r="H4" s="28" t="s">
        <v>15</v>
      </c>
      <c r="I4" s="29">
        <v>-15</v>
      </c>
    </row>
    <row r="5" spans="1:9" ht="15.75" thickBot="1" x14ac:dyDescent="0.3">
      <c r="A5" t="s">
        <v>13</v>
      </c>
      <c r="B5">
        <v>0.25</v>
      </c>
      <c r="C5" s="6">
        <v>0.35</v>
      </c>
      <c r="F5" s="21"/>
      <c r="G5" s="21"/>
      <c r="H5" s="21"/>
      <c r="I5" s="21"/>
    </row>
    <row r="6" spans="1:9" ht="15.75" thickTop="1" x14ac:dyDescent="0.25">
      <c r="B6" s="2"/>
      <c r="C6" s="2"/>
      <c r="E6" s="18"/>
      <c r="F6" s="34" t="s">
        <v>16</v>
      </c>
      <c r="G6" s="34"/>
      <c r="H6" s="34"/>
      <c r="I6" s="35"/>
    </row>
    <row r="7" spans="1:9" ht="15.75" thickBot="1" x14ac:dyDescent="0.3">
      <c r="B7" s="32" t="s">
        <v>11</v>
      </c>
      <c r="C7" s="32"/>
      <c r="E7" s="18"/>
      <c r="F7" s="36">
        <f>PRODUCT(G2:G3)*(-G4)</f>
        <v>4370625</v>
      </c>
      <c r="G7" s="36"/>
      <c r="H7" s="36"/>
      <c r="I7" s="37"/>
    </row>
    <row r="8" spans="1:9" ht="16.5" thickTop="1" thickBot="1" x14ac:dyDescent="0.3">
      <c r="B8" t="s">
        <v>7</v>
      </c>
      <c r="C8" t="s">
        <v>8</v>
      </c>
    </row>
    <row r="9" spans="1:9" ht="15.75" thickBot="1" x14ac:dyDescent="0.3">
      <c r="B9" s="3">
        <v>900</v>
      </c>
      <c r="C9" s="4">
        <v>150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 s="5">
        <f>B9*B3</f>
        <v>9</v>
      </c>
      <c r="C12" s="5">
        <f>C9*C3</f>
        <v>6</v>
      </c>
      <c r="D12" s="9">
        <f>SUM(B12:C12)</f>
        <v>15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 s="5">
        <f>B9*B4</f>
        <v>18</v>
      </c>
      <c r="C13" s="5">
        <f>C9*C4</f>
        <v>6</v>
      </c>
      <c r="D13" s="12">
        <f t="shared" ref="D13:D14" si="0">SUM(B13:C13)</f>
        <v>24</v>
      </c>
      <c r="E13" s="13" t="s">
        <v>0</v>
      </c>
      <c r="F13" s="14">
        <v>24</v>
      </c>
    </row>
    <row r="14" spans="1:9" x14ac:dyDescent="0.25">
      <c r="A14" t="s">
        <v>13</v>
      </c>
      <c r="B14" s="5">
        <f>B9*B5</f>
        <v>225</v>
      </c>
      <c r="C14" s="5">
        <f>C9*C5</f>
        <v>52.5</v>
      </c>
      <c r="D14">
        <f t="shared" si="0"/>
        <v>277.5</v>
      </c>
    </row>
  </sheetData>
  <mergeCells count="5">
    <mergeCell ref="A1:C1"/>
    <mergeCell ref="F6:I6"/>
    <mergeCell ref="B7:C7"/>
    <mergeCell ref="A11:F11"/>
    <mergeCell ref="F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8A75-A5B0-4644-99B8-A9B21C8C74F7}">
  <dimension ref="A1:I18"/>
  <sheetViews>
    <sheetView workbookViewId="0">
      <selection activeCell="L26" sqref="L26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7.85546875" customWidth="1"/>
    <col min="5" max="5" width="3" bestFit="1" customWidth="1"/>
    <col min="6" max="6" width="3.28515625" bestFit="1" customWidth="1"/>
    <col min="7" max="7" width="5.7109375" bestFit="1" customWidth="1"/>
    <col min="8" max="8" width="3.140625" bestFit="1" customWidth="1"/>
    <col min="9" max="9" width="5" bestFit="1" customWidth="1"/>
  </cols>
  <sheetData>
    <row r="1" spans="1:9" x14ac:dyDescent="0.25">
      <c r="A1" s="32" t="s">
        <v>12</v>
      </c>
      <c r="B1" s="32"/>
      <c r="C1" s="32"/>
    </row>
    <row r="2" spans="1:9" x14ac:dyDescent="0.25">
      <c r="B2" t="s">
        <v>7</v>
      </c>
      <c r="C2" t="s">
        <v>8</v>
      </c>
      <c r="F2" s="15" t="s">
        <v>1</v>
      </c>
      <c r="G2" s="15">
        <f>D14</f>
        <v>299.97176736307176</v>
      </c>
      <c r="I2" s="15">
        <v>300</v>
      </c>
    </row>
    <row r="3" spans="1:9" x14ac:dyDescent="0.25">
      <c r="A3" t="s">
        <v>9</v>
      </c>
      <c r="B3">
        <v>0.01</v>
      </c>
      <c r="C3">
        <v>0.04</v>
      </c>
      <c r="F3" s="15" t="s">
        <v>2</v>
      </c>
      <c r="G3" s="15">
        <f>B9+C9</f>
        <v>1199.8870694522871</v>
      </c>
      <c r="I3" s="15">
        <v>1200</v>
      </c>
    </row>
    <row r="4" spans="1:9" x14ac:dyDescent="0.25">
      <c r="A4" t="s">
        <v>10</v>
      </c>
      <c r="B4">
        <v>0.02</v>
      </c>
      <c r="C4">
        <v>0.04</v>
      </c>
      <c r="F4" s="1" t="s">
        <v>3</v>
      </c>
      <c r="G4" s="1">
        <f>-D12</f>
        <v>-11.998870694522871</v>
      </c>
      <c r="I4" s="1">
        <v>0</v>
      </c>
    </row>
    <row r="5" spans="1:9" x14ac:dyDescent="0.25">
      <c r="A5" t="s">
        <v>13</v>
      </c>
      <c r="B5">
        <v>0.25</v>
      </c>
      <c r="C5" s="6">
        <v>0.35</v>
      </c>
    </row>
    <row r="6" spans="1:9" x14ac:dyDescent="0.25">
      <c r="B6" s="2"/>
      <c r="C6" s="2"/>
    </row>
    <row r="7" spans="1:9" x14ac:dyDescent="0.25">
      <c r="B7" s="32" t="s">
        <v>11</v>
      </c>
      <c r="C7" s="32"/>
    </row>
    <row r="8" spans="1:9" ht="15.75" thickBot="1" x14ac:dyDescent="0.3">
      <c r="B8" t="s">
        <v>7</v>
      </c>
      <c r="C8" t="s">
        <v>8</v>
      </c>
    </row>
    <row r="9" spans="1:9" ht="15.75" thickBot="1" x14ac:dyDescent="0.3">
      <c r="B9" s="42">
        <v>1199.8870694522871</v>
      </c>
      <c r="C9" s="8">
        <v>0</v>
      </c>
    </row>
    <row r="11" spans="1:9" ht="15.75" thickBot="1" x14ac:dyDescent="0.3">
      <c r="A11" s="32" t="s">
        <v>21</v>
      </c>
      <c r="B11" s="32"/>
      <c r="C11" s="32"/>
      <c r="D11" s="33"/>
      <c r="E11" s="33"/>
      <c r="F11" s="33"/>
    </row>
    <row r="12" spans="1:9" x14ac:dyDescent="0.25">
      <c r="A12" t="s">
        <v>9</v>
      </c>
      <c r="B12" s="5">
        <f>B9*B3</f>
        <v>11.998870694522871</v>
      </c>
      <c r="C12" s="5">
        <f>C9*C3</f>
        <v>0</v>
      </c>
      <c r="D12" s="40">
        <f>SUM(B12:C12)</f>
        <v>11.998870694522871</v>
      </c>
      <c r="E12" s="10" t="s">
        <v>0</v>
      </c>
      <c r="F12" s="11">
        <v>16</v>
      </c>
    </row>
    <row r="13" spans="1:9" ht="15.75" thickBot="1" x14ac:dyDescent="0.3">
      <c r="A13" t="s">
        <v>10</v>
      </c>
      <c r="B13" s="5">
        <f>B9*B4</f>
        <v>23.997741389045743</v>
      </c>
      <c r="C13" s="5">
        <f>C9*C4</f>
        <v>0</v>
      </c>
      <c r="D13" s="41">
        <f t="shared" ref="D13:D14" si="0">SUM(B13:C13)</f>
        <v>23.997741389045743</v>
      </c>
      <c r="E13" s="13" t="s">
        <v>0</v>
      </c>
      <c r="F13" s="14">
        <v>24</v>
      </c>
    </row>
    <row r="14" spans="1:9" x14ac:dyDescent="0.25">
      <c r="A14" t="s">
        <v>13</v>
      </c>
      <c r="B14" s="5">
        <f>B9*B5</f>
        <v>299.97176736307176</v>
      </c>
      <c r="C14" s="5">
        <f>C9*C5</f>
        <v>0</v>
      </c>
      <c r="D14" s="5">
        <f t="shared" si="0"/>
        <v>299.97176736307176</v>
      </c>
    </row>
    <row r="15" spans="1:9" ht="15.75" thickBot="1" x14ac:dyDescent="0.3">
      <c r="A15" s="21"/>
      <c r="B15" s="21"/>
      <c r="C15" s="21"/>
    </row>
    <row r="16" spans="1:9" ht="15.75" thickTop="1" x14ac:dyDescent="0.25">
      <c r="A16" s="38" t="s">
        <v>22</v>
      </c>
      <c r="B16" s="38"/>
      <c r="C16" s="38"/>
      <c r="D16" s="39"/>
    </row>
    <row r="17" spans="1:3" ht="15.75" thickBot="1" x14ac:dyDescent="0.3">
      <c r="A17" s="36">
        <f>(G4-I4)^2+(G3-I3)^2+(G2-I2)^2</f>
        <v>143.98644833427443</v>
      </c>
      <c r="B17" s="36"/>
      <c r="C17" s="37"/>
    </row>
    <row r="18" spans="1:3" ht="15.75" thickTop="1" x14ac:dyDescent="0.25"/>
  </sheetData>
  <mergeCells count="5">
    <mergeCell ref="A1:C1"/>
    <mergeCell ref="B7:C7"/>
    <mergeCell ref="A11:F11"/>
    <mergeCell ref="A16:C16"/>
    <mergeCell ref="A17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4A8-C54D-4C47-8B6A-EB401B70F446}">
  <dimension ref="A1:M14"/>
  <sheetViews>
    <sheetView tabSelected="1" zoomScale="115" zoomScaleNormal="115" workbookViewId="0">
      <selection activeCell="R21" sqref="R21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3" width="11.85546875" bestFit="1" customWidth="1"/>
    <col min="4" max="4" width="6.7109375" bestFit="1" customWidth="1"/>
    <col min="5" max="5" width="3.140625" bestFit="1" customWidth="1"/>
    <col min="6" max="6" width="3.5703125" bestFit="1" customWidth="1"/>
    <col min="7" max="7" width="6.42578125" bestFit="1" customWidth="1"/>
    <col min="8" max="8" width="4.42578125" bestFit="1" customWidth="1"/>
    <col min="9" max="9" width="5.140625" bestFit="1" customWidth="1"/>
    <col min="10" max="10" width="2.7109375" customWidth="1"/>
    <col min="11" max="11" width="3.42578125" bestFit="1" customWidth="1"/>
    <col min="12" max="12" width="6.7109375" bestFit="1" customWidth="1"/>
    <col min="13" max="13" width="6.28515625" bestFit="1" customWidth="1"/>
  </cols>
  <sheetData>
    <row r="1" spans="1:13" x14ac:dyDescent="0.25">
      <c r="A1" s="32" t="s">
        <v>12</v>
      </c>
      <c r="B1" s="32"/>
      <c r="C1" s="32"/>
      <c r="K1" s="2" t="s">
        <v>18</v>
      </c>
      <c r="L1" s="2" t="s">
        <v>1</v>
      </c>
      <c r="M1" s="2" t="s">
        <v>3</v>
      </c>
    </row>
    <row r="2" spans="1:13" x14ac:dyDescent="0.25">
      <c r="B2" t="s">
        <v>7</v>
      </c>
      <c r="C2" t="s">
        <v>8</v>
      </c>
      <c r="F2" t="s">
        <v>1</v>
      </c>
      <c r="G2">
        <f>D14</f>
        <v>13.125</v>
      </c>
      <c r="K2">
        <v>0</v>
      </c>
      <c r="L2">
        <v>131.30000000000001</v>
      </c>
      <c r="M2" s="5">
        <v>-15</v>
      </c>
    </row>
    <row r="3" spans="1:13" x14ac:dyDescent="0.25">
      <c r="A3" t="s">
        <v>9</v>
      </c>
      <c r="B3">
        <v>0.01</v>
      </c>
      <c r="C3">
        <v>0.04</v>
      </c>
      <c r="F3" t="s">
        <v>3</v>
      </c>
      <c r="G3">
        <f>-D12</f>
        <v>-1.5</v>
      </c>
      <c r="H3" t="s">
        <v>19</v>
      </c>
      <c r="I3">
        <f>H5*H7+H6</f>
        <v>-1.5</v>
      </c>
      <c r="K3">
        <v>1</v>
      </c>
      <c r="L3">
        <v>118.1</v>
      </c>
      <c r="M3" s="5">
        <f>M2+1.5</f>
        <v>-13.5</v>
      </c>
    </row>
    <row r="4" spans="1:13" x14ac:dyDescent="0.25">
      <c r="A4" t="s">
        <v>10</v>
      </c>
      <c r="B4">
        <v>0.02</v>
      </c>
      <c r="C4">
        <v>0.04</v>
      </c>
      <c r="K4">
        <v>2</v>
      </c>
      <c r="L4">
        <v>112</v>
      </c>
      <c r="M4" s="5">
        <f t="shared" ref="M4:M11" si="0">M3+1.5</f>
        <v>-12</v>
      </c>
    </row>
    <row r="5" spans="1:13" x14ac:dyDescent="0.25">
      <c r="A5" t="s">
        <v>13</v>
      </c>
      <c r="B5">
        <v>0.25</v>
      </c>
      <c r="C5" s="6">
        <v>0.35</v>
      </c>
      <c r="G5" t="s">
        <v>17</v>
      </c>
      <c r="H5">
        <v>1.5</v>
      </c>
      <c r="K5">
        <v>3</v>
      </c>
      <c r="L5">
        <v>91.88</v>
      </c>
      <c r="M5" s="5">
        <f t="shared" si="0"/>
        <v>-10.5</v>
      </c>
    </row>
    <row r="6" spans="1:13" x14ac:dyDescent="0.25">
      <c r="B6" s="2"/>
      <c r="C6" s="2"/>
      <c r="G6" t="s">
        <v>5</v>
      </c>
      <c r="H6">
        <v>-15</v>
      </c>
      <c r="K6">
        <v>4</v>
      </c>
      <c r="L6">
        <v>78.75</v>
      </c>
      <c r="M6" s="5">
        <f t="shared" si="0"/>
        <v>-9</v>
      </c>
    </row>
    <row r="7" spans="1:13" x14ac:dyDescent="0.25">
      <c r="B7" s="32" t="s">
        <v>11</v>
      </c>
      <c r="C7" s="32"/>
      <c r="G7" t="s">
        <v>6</v>
      </c>
      <c r="H7">
        <v>9</v>
      </c>
      <c r="K7">
        <v>5</v>
      </c>
      <c r="L7">
        <v>65.63</v>
      </c>
      <c r="M7" s="5">
        <f t="shared" si="0"/>
        <v>-7.5</v>
      </c>
    </row>
    <row r="8" spans="1:13" ht="15.75" thickBot="1" x14ac:dyDescent="0.3">
      <c r="B8" t="s">
        <v>7</v>
      </c>
      <c r="C8" t="s">
        <v>8</v>
      </c>
      <c r="K8">
        <v>6</v>
      </c>
      <c r="L8">
        <v>52.5</v>
      </c>
      <c r="M8" s="5">
        <f t="shared" si="0"/>
        <v>-6</v>
      </c>
    </row>
    <row r="9" spans="1:13" ht="15.75" thickBot="1" x14ac:dyDescent="0.3">
      <c r="B9" s="7">
        <v>0</v>
      </c>
      <c r="C9" s="8">
        <v>37.5</v>
      </c>
      <c r="K9">
        <v>7</v>
      </c>
      <c r="L9">
        <v>39.380000000000003</v>
      </c>
      <c r="M9" s="5">
        <f t="shared" si="0"/>
        <v>-4.5</v>
      </c>
    </row>
    <row r="10" spans="1:13" x14ac:dyDescent="0.25">
      <c r="K10">
        <v>8</v>
      </c>
      <c r="L10">
        <v>26.25</v>
      </c>
      <c r="M10" s="5">
        <f t="shared" si="0"/>
        <v>-3</v>
      </c>
    </row>
    <row r="11" spans="1:13" ht="15.75" thickBot="1" x14ac:dyDescent="0.3">
      <c r="A11" s="32" t="s">
        <v>20</v>
      </c>
      <c r="B11" s="32"/>
      <c r="C11" s="32"/>
      <c r="D11" s="33"/>
      <c r="E11" s="33"/>
      <c r="F11" s="33"/>
      <c r="K11">
        <v>9</v>
      </c>
      <c r="L11">
        <v>13.13</v>
      </c>
      <c r="M11" s="5">
        <f t="shared" si="0"/>
        <v>-1.5</v>
      </c>
    </row>
    <row r="12" spans="1:13" x14ac:dyDescent="0.25">
      <c r="A12" t="s">
        <v>9</v>
      </c>
      <c r="B12">
        <f>B9*B3</f>
        <v>0</v>
      </c>
      <c r="C12">
        <f>C9*C3</f>
        <v>1.5</v>
      </c>
      <c r="D12" s="9">
        <f>SUM(B12:C12)</f>
        <v>1.5</v>
      </c>
      <c r="E12" s="10" t="s">
        <v>0</v>
      </c>
      <c r="F12" s="11">
        <v>16</v>
      </c>
      <c r="K12">
        <v>10</v>
      </c>
      <c r="L12">
        <v>0</v>
      </c>
      <c r="M12">
        <v>0</v>
      </c>
    </row>
    <row r="13" spans="1:13" ht="15.75" thickBot="1" x14ac:dyDescent="0.3">
      <c r="A13" t="s">
        <v>10</v>
      </c>
      <c r="B13">
        <f>B9*B4</f>
        <v>0</v>
      </c>
      <c r="C13">
        <f>C9*C4</f>
        <v>1.5</v>
      </c>
      <c r="D13" s="12">
        <f t="shared" ref="D13:D14" si="1">SUM(B13:C13)</f>
        <v>1.5</v>
      </c>
      <c r="E13" s="13" t="s">
        <v>0</v>
      </c>
      <c r="F13" s="14">
        <v>24</v>
      </c>
    </row>
    <row r="14" spans="1:13" x14ac:dyDescent="0.25">
      <c r="A14" t="s">
        <v>13</v>
      </c>
      <c r="B14">
        <f>B9*B5</f>
        <v>0</v>
      </c>
      <c r="C14">
        <f>C9*C5</f>
        <v>13.125</v>
      </c>
      <c r="D14">
        <f t="shared" si="1"/>
        <v>13.125</v>
      </c>
    </row>
  </sheetData>
  <mergeCells count="3">
    <mergeCell ref="A1:C1"/>
    <mergeCell ref="B7:C7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Условие</vt:lpstr>
      <vt:lpstr>H1</vt:lpstr>
      <vt:lpstr>H2</vt:lpstr>
      <vt:lpstr>H3</vt:lpstr>
      <vt:lpstr>sq</vt:lpstr>
      <vt:lpstr>многокритериальной</vt:lpstr>
      <vt:lpstr>Нэш</vt:lpstr>
      <vt:lpstr>расстояние</vt:lpstr>
      <vt:lpstr>Эффективная кривая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Rearden</cp:lastModifiedBy>
  <dcterms:created xsi:type="dcterms:W3CDTF">2015-06-05T18:17:20Z</dcterms:created>
  <dcterms:modified xsi:type="dcterms:W3CDTF">2021-12-05T17:07:34Z</dcterms:modified>
</cp:coreProperties>
</file>