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KursWork\"/>
    </mc:Choice>
  </mc:AlternateContent>
  <xr:revisionPtr revIDLastSave="0" documentId="13_ncr:1_{8AD50F59-831D-4735-9DA7-DFF4F25C1D68}" xr6:coauthVersionLast="47" xr6:coauthVersionMax="47" xr10:uidLastSave="{00000000-0000-0000-0000-000000000000}"/>
  <bookViews>
    <workbookView xWindow="15" yWindow="0" windowWidth="17625" windowHeight="13710" tabRatio="500" activeTab="1" xr2:uid="{00000000-000D-0000-FFFF-FFFF00000000}"/>
  </bookViews>
  <sheets>
    <sheet name="Условие" sheetId="3" r:id="rId1"/>
    <sheet name="Лист3" sheetId="4" r:id="rId2"/>
  </sheets>
  <definedNames>
    <definedName name="solver_adj" localSheetId="1" hidden="1">Лист3!$D$43:$J$53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Лист3!$D$55:$J$55</definedName>
    <definedName name="solver_lhs2" localSheetId="1" hidden="1">Лист3!$K$29:$K$39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Лист3!$M$43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Лист3!$D$57:$J$57</definedName>
    <definedName name="solver_rhs2" localSheetId="1" hidden="1">Лист3!$M$29:$M$39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3" i="4" l="1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D39" i="4"/>
  <c r="D38" i="4"/>
  <c r="D37" i="4"/>
  <c r="D36" i="4"/>
  <c r="D35" i="4"/>
  <c r="D34" i="4"/>
  <c r="D33" i="4"/>
  <c r="D32" i="4"/>
  <c r="D31" i="4"/>
  <c r="D30" i="4"/>
  <c r="D29" i="4"/>
  <c r="M30" i="4" l="1"/>
  <c r="M31" i="4"/>
  <c r="M32" i="4"/>
  <c r="M33" i="4"/>
  <c r="M34" i="4"/>
  <c r="M35" i="4"/>
  <c r="M36" i="4"/>
  <c r="M37" i="4"/>
  <c r="M38" i="4"/>
  <c r="M39" i="4"/>
  <c r="M29" i="4"/>
  <c r="K32" i="4" l="1"/>
  <c r="O32" i="4" s="1"/>
  <c r="K34" i="4"/>
  <c r="K37" i="4"/>
  <c r="K36" i="4"/>
  <c r="K38" i="4"/>
  <c r="O38" i="4" s="1"/>
  <c r="K30" i="4"/>
  <c r="K29" i="4"/>
  <c r="K39" i="4"/>
  <c r="O39" i="4" s="1"/>
  <c r="K31" i="4"/>
  <c r="K33" i="4"/>
  <c r="O33" i="4" s="1"/>
  <c r="K35" i="4"/>
  <c r="O35" i="4" s="1"/>
  <c r="I55" i="4"/>
  <c r="I58" i="4" s="1"/>
  <c r="F55" i="4"/>
  <c r="F58" i="4" s="1"/>
  <c r="E55" i="4"/>
  <c r="E58" i="4" s="1"/>
  <c r="H55" i="4"/>
  <c r="H58" i="4" s="1"/>
  <c r="G55" i="4"/>
  <c r="G58" i="4" s="1"/>
  <c r="J55" i="4"/>
  <c r="J58" i="4" s="1"/>
  <c r="D55" i="4"/>
  <c r="D58" i="4" s="1"/>
  <c r="N37" i="4" l="1"/>
  <c r="O37" i="4"/>
  <c r="N36" i="4"/>
  <c r="O36" i="4"/>
  <c r="N34" i="4"/>
  <c r="O34" i="4"/>
  <c r="N31" i="4"/>
  <c r="O31" i="4"/>
  <c r="N30" i="4"/>
  <c r="O30" i="4"/>
  <c r="N29" i="4"/>
  <c r="O29" i="4"/>
  <c r="N38" i="4"/>
  <c r="N32" i="4"/>
  <c r="N35" i="4"/>
  <c r="N33" i="4"/>
  <c r="N39" i="4"/>
  <c r="K58" i="4"/>
  <c r="N40" i="4" l="1"/>
</calcChain>
</file>

<file path=xl/sharedStrings.xml><?xml version="1.0" encoding="utf-8"?>
<sst xmlns="http://schemas.openxmlformats.org/spreadsheetml/2006/main" count="145" uniqueCount="50">
  <si>
    <t>Количество</t>
  </si>
  <si>
    <t>Тип</t>
  </si>
  <si>
    <t>П1</t>
  </si>
  <si>
    <t>П2</t>
  </si>
  <si>
    <t>П3</t>
  </si>
  <si>
    <t>П4</t>
  </si>
  <si>
    <t>П5</t>
  </si>
  <si>
    <t>П6</t>
  </si>
  <si>
    <t>П7</t>
  </si>
  <si>
    <t>$</t>
  </si>
  <si>
    <t>-</t>
  </si>
  <si>
    <t>Линия 1</t>
  </si>
  <si>
    <t>Линия 2</t>
  </si>
  <si>
    <t>Линия 3</t>
  </si>
  <si>
    <t>Линия 4</t>
  </si>
  <si>
    <t>Линия 5</t>
  </si>
  <si>
    <t>Стоимость 1 ч работы, $</t>
  </si>
  <si>
    <t>Б1</t>
  </si>
  <si>
    <t>Б2</t>
  </si>
  <si>
    <t>Б3</t>
  </si>
  <si>
    <t>Б4</t>
  </si>
  <si>
    <t>Б5</t>
  </si>
  <si>
    <t>Б6</t>
  </si>
  <si>
    <t>Б7</t>
  </si>
  <si>
    <t xml:space="preserve">Стоимость </t>
  </si>
  <si>
    <t>шт.</t>
  </si>
  <si>
    <t>Потребность</t>
  </si>
  <si>
    <t xml:space="preserve">Рабочий график </t>
  </si>
  <si>
    <t xml:space="preserve">В день </t>
  </si>
  <si>
    <t xml:space="preserve">В месяц </t>
  </si>
  <si>
    <t xml:space="preserve">дня </t>
  </si>
  <si>
    <t xml:space="preserve">часа </t>
  </si>
  <si>
    <t xml:space="preserve">Издержки запскалинии </t>
  </si>
  <si>
    <t>Составьте оптимальный план производства и рассчитайте, какую прибыль предприятие сможет получить за 1 месяц.</t>
  </si>
  <si>
    <t>№</t>
  </si>
  <si>
    <t>Затраты</t>
  </si>
  <si>
    <t>Затраченно</t>
  </si>
  <si>
    <t>Произведенно</t>
  </si>
  <si>
    <t>Время работы линии</t>
  </si>
  <si>
    <t>&lt;=</t>
  </si>
  <si>
    <t xml:space="preserve">Количество товаров каждого вида </t>
  </si>
  <si>
    <t xml:space="preserve">Стоимость работы линии </t>
  </si>
  <si>
    <t xml:space="preserve">Всего </t>
  </si>
  <si>
    <t>Прибыль</t>
  </si>
  <si>
    <t xml:space="preserve">L = </t>
  </si>
  <si>
    <t>Всего :</t>
  </si>
  <si>
    <t xml:space="preserve">Целевая функция  </t>
  </si>
  <si>
    <t>Загруженность линии</t>
  </si>
  <si>
    <t>Стоимость 1 ч.
 работы, $</t>
  </si>
  <si>
    <t>Условие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</si>
</sst>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theme="4"/>
      </left>
      <right/>
      <top/>
      <bottom style="medium">
        <color indexed="64"/>
      </bottom>
      <diagonal/>
    </border>
    <border>
      <left style="medium">
        <color theme="4"/>
      </left>
      <right/>
      <top style="medium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thin">
        <color indexed="64"/>
      </right>
      <top/>
      <bottom style="medium">
        <color indexed="64"/>
      </bottom>
      <diagonal/>
    </border>
    <border>
      <left style="medium">
        <color theme="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9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0" fontId="0" fillId="0" borderId="17" xfId="0" applyBorder="1" applyAlignment="1">
      <alignment horizontal="right"/>
    </xf>
    <xf numFmtId="0" fontId="0" fillId="0" borderId="18" xfId="0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20" xfId="0" applyBorder="1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2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23" xfId="0" applyNumberFormat="1" applyBorder="1"/>
    <xf numFmtId="164" fontId="0" fillId="0" borderId="19" xfId="0" applyNumberFormat="1" applyBorder="1"/>
    <xf numFmtId="164" fontId="0" fillId="0" borderId="1" xfId="0" applyNumberFormat="1" applyBorder="1"/>
    <xf numFmtId="164" fontId="0" fillId="0" borderId="2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24" xfId="0" applyNumberFormat="1" applyBorder="1"/>
    <xf numFmtId="2" fontId="0" fillId="0" borderId="0" xfId="0" applyNumberFormat="1"/>
    <xf numFmtId="1" fontId="0" fillId="0" borderId="0" xfId="0" applyNumberFormat="1"/>
    <xf numFmtId="164" fontId="0" fillId="0" borderId="26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29" xfId="0" applyFill="1" applyBorder="1" applyAlignment="1">
      <alignment horizontal="left"/>
    </xf>
    <xf numFmtId="1" fontId="0" fillId="0" borderId="39" xfId="0" applyNumberFormat="1" applyBorder="1"/>
    <xf numFmtId="2" fontId="0" fillId="0" borderId="39" xfId="0" applyNumberFormat="1" applyBorder="1"/>
    <xf numFmtId="1" fontId="0" fillId="0" borderId="38" xfId="0" applyNumberFormat="1" applyBorder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88DB-2685-4976-B63E-1E783669F9E3}">
  <dimension ref="B1:K20"/>
  <sheetViews>
    <sheetView workbookViewId="0">
      <selection activeCell="B18" sqref="B18:D18"/>
    </sheetView>
  </sheetViews>
  <sheetFormatPr defaultRowHeight="15" x14ac:dyDescent="0.25"/>
  <cols>
    <col min="2" max="2" width="11.5703125" bestFit="1" customWidth="1"/>
    <col min="3" max="3" width="8.140625" bestFit="1" customWidth="1"/>
    <col min="11" max="11" width="23" bestFit="1" customWidth="1"/>
  </cols>
  <sheetData>
    <row r="1" spans="2:11" x14ac:dyDescent="0.25">
      <c r="C1" s="2"/>
      <c r="D1" s="2"/>
      <c r="E1" s="2"/>
      <c r="F1" s="2"/>
      <c r="G1" s="2"/>
      <c r="H1" s="2"/>
      <c r="I1" s="2"/>
      <c r="J1" s="2"/>
    </row>
    <row r="2" spans="2:11" x14ac:dyDescent="0.2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t="s">
        <v>16</v>
      </c>
    </row>
    <row r="3" spans="2:11" x14ac:dyDescent="0.25">
      <c r="B3" s="2">
        <v>3</v>
      </c>
      <c r="C3" t="s">
        <v>11</v>
      </c>
      <c r="D3" s="2">
        <v>0.5</v>
      </c>
      <c r="E3" s="2">
        <v>0.7</v>
      </c>
      <c r="F3" s="2">
        <v>0.8</v>
      </c>
      <c r="G3" s="2">
        <v>0.4</v>
      </c>
      <c r="H3" s="2">
        <v>0.7</v>
      </c>
      <c r="I3" s="2">
        <v>0.8</v>
      </c>
      <c r="J3" s="2">
        <v>0.5</v>
      </c>
      <c r="K3" s="2">
        <v>20</v>
      </c>
    </row>
    <row r="4" spans="2:11" x14ac:dyDescent="0.25">
      <c r="B4" s="2">
        <v>3</v>
      </c>
      <c r="C4" s="1" t="s">
        <v>12</v>
      </c>
      <c r="D4" s="2">
        <v>0.65</v>
      </c>
      <c r="E4" s="2">
        <v>0.91</v>
      </c>
      <c r="F4" s="2">
        <v>1.04</v>
      </c>
      <c r="G4" s="2" t="s">
        <v>10</v>
      </c>
      <c r="H4" s="2">
        <v>0.91</v>
      </c>
      <c r="I4" s="2">
        <v>1.04</v>
      </c>
      <c r="J4" s="2">
        <v>0.63</v>
      </c>
      <c r="K4" s="2">
        <v>15</v>
      </c>
    </row>
    <row r="5" spans="2:11" x14ac:dyDescent="0.25">
      <c r="B5" s="2">
        <v>2</v>
      </c>
      <c r="C5" s="1" t="s">
        <v>13</v>
      </c>
      <c r="D5" s="2">
        <v>0.35</v>
      </c>
      <c r="E5" s="2">
        <v>0.49</v>
      </c>
      <c r="F5" s="2">
        <v>0.56000000000000005</v>
      </c>
      <c r="G5" s="2">
        <v>0.28000000000000003</v>
      </c>
      <c r="H5" s="2">
        <v>0.49</v>
      </c>
      <c r="I5" s="2">
        <v>0.56000000000000005</v>
      </c>
      <c r="J5" s="2">
        <v>0.35</v>
      </c>
      <c r="K5" s="2">
        <v>30</v>
      </c>
    </row>
    <row r="6" spans="2:11" x14ac:dyDescent="0.25">
      <c r="B6" s="2">
        <v>2</v>
      </c>
      <c r="C6" s="1" t="s">
        <v>14</v>
      </c>
      <c r="D6" s="2">
        <v>0.25</v>
      </c>
      <c r="E6" s="2">
        <v>0.35</v>
      </c>
      <c r="F6" s="2">
        <v>0.4</v>
      </c>
      <c r="G6" s="2" t="s">
        <v>10</v>
      </c>
      <c r="H6" s="2">
        <v>0.35</v>
      </c>
      <c r="I6" s="2">
        <v>0.4</v>
      </c>
      <c r="J6" s="2">
        <v>0.25</v>
      </c>
      <c r="K6" s="2">
        <v>40</v>
      </c>
    </row>
    <row r="7" spans="2:11" x14ac:dyDescent="0.25">
      <c r="B7" s="2">
        <v>1</v>
      </c>
      <c r="C7" s="1" t="s">
        <v>15</v>
      </c>
      <c r="D7" s="2" t="s">
        <v>10</v>
      </c>
      <c r="E7" s="2">
        <v>0.28000000000000003</v>
      </c>
      <c r="F7" s="2">
        <v>0.32</v>
      </c>
      <c r="G7" s="2">
        <v>0.16</v>
      </c>
      <c r="H7" s="2">
        <v>0.28000000000000003</v>
      </c>
      <c r="I7" s="2">
        <v>0.32</v>
      </c>
      <c r="J7" s="2">
        <v>0.2</v>
      </c>
      <c r="K7" s="2">
        <v>50</v>
      </c>
    </row>
    <row r="9" spans="2:11" x14ac:dyDescent="0.25"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1" x14ac:dyDescent="0.25">
      <c r="B10" s="78" t="s">
        <v>26</v>
      </c>
      <c r="C10" s="78"/>
      <c r="D10" s="2">
        <v>3500</v>
      </c>
      <c r="E10" s="2">
        <v>1000</v>
      </c>
      <c r="F10" s="2">
        <v>1000</v>
      </c>
      <c r="G10" s="2">
        <v>2000</v>
      </c>
      <c r="H10" s="2">
        <v>800</v>
      </c>
      <c r="I10" s="2">
        <v>200</v>
      </c>
      <c r="J10" s="2">
        <v>1000</v>
      </c>
      <c r="K10" t="s">
        <v>25</v>
      </c>
    </row>
    <row r="11" spans="2:11" x14ac:dyDescent="0.25">
      <c r="B11" s="78" t="s">
        <v>24</v>
      </c>
      <c r="C11" s="78"/>
      <c r="D11" s="2">
        <v>25</v>
      </c>
      <c r="E11" s="2">
        <v>26</v>
      </c>
      <c r="F11" s="2">
        <v>28</v>
      </c>
      <c r="G11" s="2">
        <v>24</v>
      </c>
      <c r="H11" s="2">
        <v>27</v>
      </c>
      <c r="I11" s="2">
        <v>29</v>
      </c>
      <c r="J11" s="2">
        <v>23</v>
      </c>
      <c r="K11" t="s">
        <v>9</v>
      </c>
    </row>
    <row r="14" spans="2:11" x14ac:dyDescent="0.25">
      <c r="B14" s="78" t="s">
        <v>27</v>
      </c>
      <c r="C14" s="78"/>
      <c r="D14" s="78"/>
    </row>
    <row r="15" spans="2:11" x14ac:dyDescent="0.25">
      <c r="B15" s="2" t="s">
        <v>28</v>
      </c>
      <c r="C15" s="2">
        <v>16</v>
      </c>
      <c r="D15" s="2" t="s">
        <v>31</v>
      </c>
    </row>
    <row r="16" spans="2:11" x14ac:dyDescent="0.25">
      <c r="B16" s="2" t="s">
        <v>29</v>
      </c>
      <c r="C16" s="2">
        <v>24</v>
      </c>
      <c r="D16" s="2" t="s">
        <v>30</v>
      </c>
    </row>
    <row r="18" spans="2:11" x14ac:dyDescent="0.25">
      <c r="B18" s="79" t="s">
        <v>32</v>
      </c>
      <c r="C18" s="79"/>
      <c r="D18" s="79"/>
      <c r="E18" s="2">
        <v>1000</v>
      </c>
      <c r="F18" t="s">
        <v>9</v>
      </c>
    </row>
    <row r="20" spans="2:11" x14ac:dyDescent="0.25">
      <c r="B20" s="78" t="s">
        <v>33</v>
      </c>
      <c r="C20" s="78"/>
      <c r="D20" s="78"/>
      <c r="E20" s="78"/>
      <c r="F20" s="78"/>
      <c r="G20" s="78"/>
      <c r="H20" s="78"/>
      <c r="I20" s="78"/>
      <c r="J20" s="78"/>
      <c r="K20" s="78"/>
    </row>
  </sheetData>
  <mergeCells count="5">
    <mergeCell ref="B10:C10"/>
    <mergeCell ref="B11:C11"/>
    <mergeCell ref="B14:D14"/>
    <mergeCell ref="B18:D18"/>
    <mergeCell ref="B20:K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538D-EA39-4414-9E44-A85AB07533EE}">
  <dimension ref="A1:R61"/>
  <sheetViews>
    <sheetView tabSelected="1" zoomScaleNormal="100" workbookViewId="0">
      <selection activeCell="M17" sqref="M17"/>
    </sheetView>
  </sheetViews>
  <sheetFormatPr defaultRowHeight="15" x14ac:dyDescent="0.25"/>
  <cols>
    <col min="1" max="1" width="2.85546875" style="1" customWidth="1"/>
    <col min="2" max="2" width="20.5703125" style="1" bestFit="1" customWidth="1"/>
    <col min="3" max="3" width="8.140625" style="1" bestFit="1" customWidth="1"/>
    <col min="4" max="4" width="6.5703125" style="1" bestFit="1" customWidth="1"/>
    <col min="5" max="6" width="6" style="1" bestFit="1" customWidth="1"/>
    <col min="7" max="7" width="6.5703125" style="1" bestFit="1" customWidth="1"/>
    <col min="8" max="8" width="6" style="1" bestFit="1" customWidth="1"/>
    <col min="9" max="9" width="5.5703125" style="1" bestFit="1" customWidth="1"/>
    <col min="10" max="10" width="6" style="1" bestFit="1" customWidth="1"/>
    <col min="11" max="11" width="14.140625" style="1" bestFit="1" customWidth="1"/>
    <col min="12" max="12" width="7" style="1" bestFit="1" customWidth="1"/>
    <col min="13" max="13" width="11" style="1" customWidth="1"/>
    <col min="14" max="14" width="24.7109375" style="1" bestFit="1" customWidth="1"/>
    <col min="15" max="15" width="4.5703125" style="1" bestFit="1" customWidth="1"/>
    <col min="16" max="16" width="15.42578125" style="1" customWidth="1"/>
    <col min="17" max="17" width="2.85546875" style="1" customWidth="1"/>
    <col min="18" max="16384" width="9.140625" style="1"/>
  </cols>
  <sheetData>
    <row r="1" spans="1:18" x14ac:dyDescent="0.25">
      <c r="A1" s="69"/>
      <c r="B1" s="69"/>
      <c r="C1" s="75"/>
      <c r="D1" s="75"/>
      <c r="E1" s="75"/>
      <c r="F1" s="75"/>
      <c r="G1" s="75"/>
      <c r="H1" s="75"/>
      <c r="I1" s="75"/>
      <c r="J1" s="75"/>
      <c r="K1" s="69"/>
      <c r="L1" s="69"/>
      <c r="M1" s="69"/>
      <c r="N1" s="69"/>
      <c r="O1" s="69"/>
      <c r="P1" s="69"/>
      <c r="Q1" s="69"/>
      <c r="R1" s="69"/>
    </row>
    <row r="2" spans="1:18" ht="30" x14ac:dyDescent="0.25">
      <c r="A2" s="69"/>
      <c r="B2" s="68" t="s">
        <v>49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7" t="s">
        <v>48</v>
      </c>
      <c r="L2" s="69"/>
      <c r="M2" s="69"/>
      <c r="N2" s="69"/>
      <c r="O2" s="69"/>
      <c r="P2" s="69"/>
      <c r="Q2" s="69"/>
      <c r="R2" s="69"/>
    </row>
    <row r="3" spans="1:18" x14ac:dyDescent="0.25">
      <c r="A3" s="69"/>
      <c r="B3" s="2">
        <v>3</v>
      </c>
      <c r="C3" s="1" t="s">
        <v>11</v>
      </c>
      <c r="D3" s="2">
        <v>0.5</v>
      </c>
      <c r="E3" s="2">
        <v>0.7</v>
      </c>
      <c r="F3" s="2">
        <v>0.8</v>
      </c>
      <c r="G3" s="2">
        <v>0.4</v>
      </c>
      <c r="H3" s="2">
        <v>0.7</v>
      </c>
      <c r="I3" s="2">
        <v>0.8</v>
      </c>
      <c r="J3" s="2">
        <v>0.5</v>
      </c>
      <c r="K3" s="2">
        <v>20</v>
      </c>
      <c r="L3" s="69"/>
      <c r="M3" s="69"/>
      <c r="N3" s="69"/>
      <c r="O3" s="69"/>
      <c r="P3" s="69"/>
      <c r="Q3" s="69"/>
      <c r="R3" s="69"/>
    </row>
    <row r="4" spans="1:18" x14ac:dyDescent="0.25">
      <c r="A4" s="69"/>
      <c r="B4" s="2">
        <v>3</v>
      </c>
      <c r="C4" s="1" t="s">
        <v>12</v>
      </c>
      <c r="D4" s="2">
        <v>0.65</v>
      </c>
      <c r="E4" s="2">
        <v>0.91</v>
      </c>
      <c r="F4" s="2">
        <v>1.04</v>
      </c>
      <c r="G4" s="2" t="s">
        <v>10</v>
      </c>
      <c r="H4" s="2">
        <v>0.91</v>
      </c>
      <c r="I4" s="2">
        <v>1.04</v>
      </c>
      <c r="J4" s="2">
        <v>0.63</v>
      </c>
      <c r="K4" s="2">
        <v>15</v>
      </c>
      <c r="L4" s="69"/>
      <c r="M4" s="69"/>
      <c r="N4" s="69"/>
      <c r="O4" s="69"/>
      <c r="P4" s="69"/>
      <c r="Q4" s="69"/>
      <c r="R4" s="69"/>
    </row>
    <row r="5" spans="1:18" x14ac:dyDescent="0.25">
      <c r="A5" s="69"/>
      <c r="B5" s="2">
        <v>2</v>
      </c>
      <c r="C5" s="1" t="s">
        <v>13</v>
      </c>
      <c r="D5" s="2">
        <v>0.35</v>
      </c>
      <c r="E5" s="2">
        <v>0.49</v>
      </c>
      <c r="F5" s="2">
        <v>0.56000000000000005</v>
      </c>
      <c r="G5" s="2">
        <v>0.28000000000000003</v>
      </c>
      <c r="H5" s="2">
        <v>0.49</v>
      </c>
      <c r="I5" s="2">
        <v>0.56000000000000005</v>
      </c>
      <c r="J5" s="2">
        <v>0.35</v>
      </c>
      <c r="K5" s="2">
        <v>30</v>
      </c>
      <c r="L5" s="69"/>
      <c r="M5" s="69"/>
      <c r="N5" s="69"/>
      <c r="O5" s="69"/>
      <c r="P5" s="69"/>
      <c r="Q5" s="69"/>
      <c r="R5" s="69"/>
    </row>
    <row r="6" spans="1:18" x14ac:dyDescent="0.25">
      <c r="A6" s="69"/>
      <c r="B6" s="2">
        <v>2</v>
      </c>
      <c r="C6" s="1" t="s">
        <v>14</v>
      </c>
      <c r="D6" s="2">
        <v>0.25</v>
      </c>
      <c r="E6" s="2">
        <v>0.35</v>
      </c>
      <c r="F6" s="2">
        <v>0.4</v>
      </c>
      <c r="G6" s="2" t="s">
        <v>10</v>
      </c>
      <c r="H6" s="2">
        <v>0.35</v>
      </c>
      <c r="I6" s="2">
        <v>0.4</v>
      </c>
      <c r="J6" s="2">
        <v>0.25</v>
      </c>
      <c r="K6" s="2">
        <v>40</v>
      </c>
      <c r="L6" s="69"/>
      <c r="M6" s="69"/>
      <c r="N6" s="69"/>
      <c r="O6" s="69"/>
      <c r="P6" s="69"/>
      <c r="Q6" s="69"/>
      <c r="R6" s="69"/>
    </row>
    <row r="7" spans="1:18" x14ac:dyDescent="0.25">
      <c r="A7" s="69"/>
      <c r="B7" s="2">
        <v>1</v>
      </c>
      <c r="C7" s="1" t="s">
        <v>15</v>
      </c>
      <c r="D7" s="2" t="s">
        <v>10</v>
      </c>
      <c r="E7" s="2">
        <v>0.28000000000000003</v>
      </c>
      <c r="F7" s="2">
        <v>0.32</v>
      </c>
      <c r="G7" s="2">
        <v>0.16</v>
      </c>
      <c r="H7" s="2">
        <v>0.28000000000000003</v>
      </c>
      <c r="I7" s="2">
        <v>0.32</v>
      </c>
      <c r="J7" s="2">
        <v>0.2</v>
      </c>
      <c r="K7" s="2">
        <v>50</v>
      </c>
      <c r="L7" s="69"/>
      <c r="M7" s="69"/>
      <c r="N7" s="69"/>
      <c r="O7" s="69"/>
      <c r="P7" s="69"/>
      <c r="Q7" s="69"/>
      <c r="R7" s="69"/>
    </row>
    <row r="8" spans="1:18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</row>
    <row r="9" spans="1:18" x14ac:dyDescent="0.25">
      <c r="A9" s="69"/>
      <c r="B9" s="69"/>
      <c r="C9" s="69"/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69"/>
      <c r="L9" s="69"/>
      <c r="M9" s="69"/>
      <c r="N9" s="69"/>
      <c r="O9" s="69"/>
      <c r="P9" s="69"/>
      <c r="Q9" s="69"/>
      <c r="R9" s="69"/>
    </row>
    <row r="10" spans="1:18" x14ac:dyDescent="0.25">
      <c r="A10" s="69"/>
      <c r="B10" s="78" t="s">
        <v>26</v>
      </c>
      <c r="C10" s="78"/>
      <c r="D10" s="2">
        <v>3500</v>
      </c>
      <c r="E10" s="2">
        <v>1000</v>
      </c>
      <c r="F10" s="2">
        <v>1000</v>
      </c>
      <c r="G10" s="2">
        <v>2000</v>
      </c>
      <c r="H10" s="2">
        <v>800</v>
      </c>
      <c r="I10" s="2">
        <v>200</v>
      </c>
      <c r="J10" s="2">
        <v>1000</v>
      </c>
      <c r="K10" s="1" t="s">
        <v>25</v>
      </c>
      <c r="L10" s="69"/>
      <c r="M10" s="69"/>
      <c r="N10" s="69"/>
      <c r="O10" s="69"/>
      <c r="P10" s="69"/>
      <c r="Q10" s="69"/>
      <c r="R10" s="69"/>
    </row>
    <row r="11" spans="1:18" x14ac:dyDescent="0.25">
      <c r="A11" s="69"/>
      <c r="B11" s="78" t="s">
        <v>24</v>
      </c>
      <c r="C11" s="78"/>
      <c r="D11" s="2">
        <v>25</v>
      </c>
      <c r="E11" s="2">
        <v>26</v>
      </c>
      <c r="F11" s="2">
        <v>28</v>
      </c>
      <c r="G11" s="2">
        <v>24</v>
      </c>
      <c r="H11" s="2">
        <v>27</v>
      </c>
      <c r="I11" s="2">
        <v>29</v>
      </c>
      <c r="J11" s="2">
        <v>23</v>
      </c>
      <c r="K11" s="1" t="s">
        <v>9</v>
      </c>
      <c r="L11" s="69"/>
      <c r="M11" s="69"/>
      <c r="N11" s="69"/>
      <c r="O11" s="69"/>
      <c r="P11" s="69"/>
      <c r="Q11" s="69"/>
      <c r="R11" s="69"/>
    </row>
    <row r="12" spans="1:18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ht="15" customHeight="1" x14ac:dyDescent="0.25">
      <c r="A13" s="76"/>
      <c r="B13" s="84" t="s">
        <v>35</v>
      </c>
      <c r="C13" s="69"/>
      <c r="D13" s="69"/>
      <c r="E13" s="69"/>
      <c r="F13" s="69"/>
      <c r="G13" s="69"/>
      <c r="H13" s="69"/>
      <c r="I13" s="69"/>
      <c r="J13" s="69"/>
      <c r="K13" s="85" t="s">
        <v>48</v>
      </c>
      <c r="L13" s="69"/>
      <c r="M13" s="69"/>
      <c r="N13" s="69"/>
      <c r="O13" s="69"/>
      <c r="P13" s="69"/>
      <c r="Q13" s="69"/>
      <c r="R13" s="69"/>
    </row>
    <row r="14" spans="1:18" ht="15" customHeight="1" x14ac:dyDescent="0.25">
      <c r="A14" s="76"/>
      <c r="B14" s="84"/>
      <c r="C14" s="38" t="s">
        <v>34</v>
      </c>
      <c r="D14" s="14" t="s">
        <v>2</v>
      </c>
      <c r="E14" s="14" t="s">
        <v>3</v>
      </c>
      <c r="F14" s="14" t="s">
        <v>4</v>
      </c>
      <c r="G14" s="14" t="s">
        <v>5</v>
      </c>
      <c r="H14" s="14" t="s">
        <v>6</v>
      </c>
      <c r="I14" s="14" t="s">
        <v>7</v>
      </c>
      <c r="J14" s="14" t="s">
        <v>8</v>
      </c>
      <c r="K14" s="86"/>
      <c r="L14" s="69"/>
      <c r="M14" s="69"/>
      <c r="N14" s="69"/>
      <c r="O14" s="69"/>
      <c r="P14" s="69"/>
      <c r="Q14" s="69"/>
      <c r="R14" s="69"/>
    </row>
    <row r="15" spans="1:18" x14ac:dyDescent="0.25">
      <c r="A15" s="69"/>
      <c r="B15" s="88" t="s">
        <v>11</v>
      </c>
      <c r="C15" s="8">
        <v>1</v>
      </c>
      <c r="D15" s="8">
        <v>0.5</v>
      </c>
      <c r="E15" s="8">
        <v>0.7</v>
      </c>
      <c r="F15" s="8">
        <v>0.8</v>
      </c>
      <c r="G15" s="8">
        <v>0.4</v>
      </c>
      <c r="H15" s="8">
        <v>0.7</v>
      </c>
      <c r="I15" s="8">
        <v>0.8</v>
      </c>
      <c r="J15" s="8">
        <v>0.5</v>
      </c>
      <c r="K15" s="3">
        <v>20</v>
      </c>
      <c r="L15" s="69"/>
      <c r="M15" s="69"/>
      <c r="N15" s="69"/>
      <c r="O15" s="69"/>
      <c r="P15" s="69"/>
      <c r="Q15" s="69"/>
      <c r="R15" s="69"/>
    </row>
    <row r="16" spans="1:18" x14ac:dyDescent="0.25">
      <c r="A16" s="69"/>
      <c r="B16" s="88"/>
      <c r="C16" s="8">
        <v>2</v>
      </c>
      <c r="D16" s="8">
        <v>0.5</v>
      </c>
      <c r="E16" s="8">
        <v>0.7</v>
      </c>
      <c r="F16" s="8">
        <v>0.8</v>
      </c>
      <c r="G16" s="8">
        <v>0.4</v>
      </c>
      <c r="H16" s="8">
        <v>0.7</v>
      </c>
      <c r="I16" s="8">
        <v>0.8</v>
      </c>
      <c r="J16" s="8">
        <v>0.5</v>
      </c>
      <c r="K16" s="3">
        <v>20</v>
      </c>
      <c r="L16" s="69"/>
      <c r="M16" s="69"/>
      <c r="N16" s="69"/>
      <c r="O16" s="69"/>
      <c r="P16" s="69"/>
      <c r="Q16" s="69"/>
      <c r="R16" s="69"/>
    </row>
    <row r="17" spans="1:18" ht="15.75" thickBot="1" x14ac:dyDescent="0.3">
      <c r="A17" s="69"/>
      <c r="B17" s="89"/>
      <c r="C17" s="9">
        <v>3</v>
      </c>
      <c r="D17" s="9">
        <v>0.5</v>
      </c>
      <c r="E17" s="9">
        <v>0.7</v>
      </c>
      <c r="F17" s="9">
        <v>0.8</v>
      </c>
      <c r="G17" s="9">
        <v>0.4</v>
      </c>
      <c r="H17" s="9">
        <v>0.7</v>
      </c>
      <c r="I17" s="9">
        <v>0.8</v>
      </c>
      <c r="J17" s="9">
        <v>0.5</v>
      </c>
      <c r="K17" s="9">
        <v>20</v>
      </c>
      <c r="L17" s="69"/>
      <c r="M17" s="69"/>
      <c r="N17" s="69"/>
      <c r="O17" s="69"/>
      <c r="P17" s="69"/>
      <c r="Q17" s="69"/>
      <c r="R17" s="69"/>
    </row>
    <row r="18" spans="1:18" x14ac:dyDescent="0.25">
      <c r="A18" s="69"/>
      <c r="B18" s="87" t="s">
        <v>12</v>
      </c>
      <c r="C18" s="10">
        <v>4</v>
      </c>
      <c r="D18" s="10">
        <v>0.65</v>
      </c>
      <c r="E18" s="10">
        <v>0.91</v>
      </c>
      <c r="F18" s="10">
        <v>1.04</v>
      </c>
      <c r="G18" s="11">
        <v>9999</v>
      </c>
      <c r="H18" s="10">
        <v>0.91</v>
      </c>
      <c r="I18" s="10">
        <v>1.04</v>
      </c>
      <c r="J18" s="10">
        <v>0.63</v>
      </c>
      <c r="K18" s="3">
        <v>15</v>
      </c>
      <c r="L18" s="69"/>
      <c r="M18" s="69"/>
      <c r="N18" s="69"/>
      <c r="O18" s="69"/>
      <c r="P18" s="69"/>
      <c r="Q18" s="69"/>
      <c r="R18" s="69"/>
    </row>
    <row r="19" spans="1:18" x14ac:dyDescent="0.25">
      <c r="A19" s="69"/>
      <c r="B19" s="88"/>
      <c r="C19" s="8">
        <v>5</v>
      </c>
      <c r="D19" s="8">
        <v>0.65</v>
      </c>
      <c r="E19" s="8">
        <v>0.91</v>
      </c>
      <c r="F19" s="8">
        <v>1.04</v>
      </c>
      <c r="G19" s="12">
        <v>9999</v>
      </c>
      <c r="H19" s="8">
        <v>0.91</v>
      </c>
      <c r="I19" s="8">
        <v>1.04</v>
      </c>
      <c r="J19" s="8">
        <v>0.63</v>
      </c>
      <c r="K19" s="3">
        <v>15</v>
      </c>
      <c r="L19" s="69"/>
      <c r="M19" s="69"/>
      <c r="N19" s="69"/>
      <c r="O19" s="69"/>
      <c r="P19" s="69"/>
      <c r="Q19" s="69"/>
      <c r="R19" s="69"/>
    </row>
    <row r="20" spans="1:18" ht="15.75" thickBot="1" x14ac:dyDescent="0.3">
      <c r="A20" s="69"/>
      <c r="B20" s="89"/>
      <c r="C20" s="9">
        <v>6</v>
      </c>
      <c r="D20" s="9">
        <v>0.65</v>
      </c>
      <c r="E20" s="9">
        <v>0.91</v>
      </c>
      <c r="F20" s="9">
        <v>1.04</v>
      </c>
      <c r="G20" s="13">
        <v>9999</v>
      </c>
      <c r="H20" s="9">
        <v>0.91</v>
      </c>
      <c r="I20" s="9">
        <v>1.04</v>
      </c>
      <c r="J20" s="9">
        <v>0.63</v>
      </c>
      <c r="K20" s="9">
        <v>15</v>
      </c>
      <c r="L20" s="69"/>
      <c r="M20" s="69"/>
      <c r="N20" s="69"/>
      <c r="O20" s="69"/>
      <c r="P20" s="69"/>
      <c r="Q20" s="69"/>
      <c r="R20" s="69"/>
    </row>
    <row r="21" spans="1:18" x14ac:dyDescent="0.25">
      <c r="A21" s="69"/>
      <c r="B21" s="87" t="s">
        <v>13</v>
      </c>
      <c r="C21" s="10">
        <v>7</v>
      </c>
      <c r="D21" s="10">
        <v>0.35</v>
      </c>
      <c r="E21" s="10">
        <v>0.49</v>
      </c>
      <c r="F21" s="10">
        <v>0.56000000000000005</v>
      </c>
      <c r="G21" s="10">
        <v>0.28000000000000003</v>
      </c>
      <c r="H21" s="10">
        <v>0.49</v>
      </c>
      <c r="I21" s="10">
        <v>0.56000000000000005</v>
      </c>
      <c r="J21" s="10">
        <v>0.35</v>
      </c>
      <c r="K21" s="3">
        <v>30</v>
      </c>
      <c r="L21" s="69"/>
      <c r="M21" s="69"/>
      <c r="N21" s="69"/>
      <c r="O21" s="69"/>
      <c r="P21" s="69"/>
      <c r="Q21" s="69"/>
      <c r="R21" s="69"/>
    </row>
    <row r="22" spans="1:18" ht="15.75" thickBot="1" x14ac:dyDescent="0.3">
      <c r="A22" s="69"/>
      <c r="B22" s="89"/>
      <c r="C22" s="9">
        <v>8</v>
      </c>
      <c r="D22" s="9">
        <v>0.35</v>
      </c>
      <c r="E22" s="9">
        <v>0.49</v>
      </c>
      <c r="F22" s="9">
        <v>0.56000000000000005</v>
      </c>
      <c r="G22" s="9">
        <v>0.28000000000000003</v>
      </c>
      <c r="H22" s="9">
        <v>0.49</v>
      </c>
      <c r="I22" s="9">
        <v>0.56000000000000005</v>
      </c>
      <c r="J22" s="9">
        <v>0.35</v>
      </c>
      <c r="K22" s="9">
        <v>30</v>
      </c>
      <c r="L22" s="69"/>
      <c r="M22" s="69"/>
      <c r="N22" s="69"/>
      <c r="O22" s="69"/>
      <c r="P22" s="69"/>
      <c r="Q22" s="69"/>
      <c r="R22" s="69"/>
    </row>
    <row r="23" spans="1:18" x14ac:dyDescent="0.25">
      <c r="A23" s="69"/>
      <c r="B23" s="87" t="s">
        <v>14</v>
      </c>
      <c r="C23" s="10">
        <v>9</v>
      </c>
      <c r="D23" s="10">
        <v>0.25</v>
      </c>
      <c r="E23" s="10">
        <v>0.35</v>
      </c>
      <c r="F23" s="10">
        <v>0.4</v>
      </c>
      <c r="G23" s="11">
        <v>9999</v>
      </c>
      <c r="H23" s="10">
        <v>0.35</v>
      </c>
      <c r="I23" s="10">
        <v>0.4</v>
      </c>
      <c r="J23" s="10">
        <v>0.25</v>
      </c>
      <c r="K23" s="3">
        <v>40</v>
      </c>
      <c r="L23" s="69"/>
      <c r="M23" s="69"/>
      <c r="N23" s="69"/>
      <c r="O23" s="69"/>
      <c r="P23" s="69"/>
      <c r="Q23" s="69"/>
      <c r="R23" s="69"/>
    </row>
    <row r="24" spans="1:18" ht="15.75" thickBot="1" x14ac:dyDescent="0.3">
      <c r="A24" s="69"/>
      <c r="B24" s="89"/>
      <c r="C24" s="9">
        <v>10</v>
      </c>
      <c r="D24" s="9">
        <v>0.25</v>
      </c>
      <c r="E24" s="9">
        <v>0.35</v>
      </c>
      <c r="F24" s="9">
        <v>0.4</v>
      </c>
      <c r="G24" s="13">
        <v>9999</v>
      </c>
      <c r="H24" s="9">
        <v>0.35</v>
      </c>
      <c r="I24" s="9">
        <v>0.4</v>
      </c>
      <c r="J24" s="9">
        <v>0.25</v>
      </c>
      <c r="K24" s="9">
        <v>40</v>
      </c>
      <c r="L24" s="69"/>
      <c r="M24" s="69"/>
      <c r="N24" s="69"/>
      <c r="O24" s="69"/>
      <c r="P24" s="69"/>
      <c r="Q24" s="69"/>
      <c r="R24" s="69"/>
    </row>
    <row r="25" spans="1:18" x14ac:dyDescent="0.25">
      <c r="A25" s="69"/>
      <c r="B25" s="4" t="s">
        <v>15</v>
      </c>
      <c r="C25" s="5">
        <v>11</v>
      </c>
      <c r="D25" s="6">
        <v>9999</v>
      </c>
      <c r="E25" s="3">
        <v>0.28000000000000003</v>
      </c>
      <c r="F25" s="3">
        <v>0.32</v>
      </c>
      <c r="G25" s="3">
        <v>0.16</v>
      </c>
      <c r="H25" s="3">
        <v>0.28000000000000003</v>
      </c>
      <c r="I25" s="3">
        <v>0.32</v>
      </c>
      <c r="J25" s="3">
        <v>0.2</v>
      </c>
      <c r="K25" s="3">
        <v>50</v>
      </c>
      <c r="L25" s="69"/>
      <c r="M25" s="69"/>
      <c r="N25" s="69"/>
      <c r="O25" s="69"/>
      <c r="P25" s="69"/>
      <c r="Q25" s="69"/>
      <c r="R25" s="69"/>
    </row>
    <row r="26" spans="1:18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ht="15" customHeight="1" x14ac:dyDescent="0.25">
      <c r="A27" s="76"/>
      <c r="B27" s="84" t="s">
        <v>36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</row>
    <row r="28" spans="1:18" ht="15.75" customHeight="1" thickBot="1" x14ac:dyDescent="0.3">
      <c r="A28" s="76"/>
      <c r="B28" s="84"/>
      <c r="C28" s="66" t="s">
        <v>34</v>
      </c>
      <c r="D28" s="65" t="s">
        <v>2</v>
      </c>
      <c r="E28" s="65" t="s">
        <v>3</v>
      </c>
      <c r="F28" s="65" t="s">
        <v>4</v>
      </c>
      <c r="G28" s="65" t="s">
        <v>5</v>
      </c>
      <c r="H28" s="65" t="s">
        <v>6</v>
      </c>
      <c r="I28" s="65" t="s">
        <v>7</v>
      </c>
      <c r="J28" s="67" t="s">
        <v>8</v>
      </c>
      <c r="K28" s="83" t="s">
        <v>38</v>
      </c>
      <c r="L28" s="83"/>
      <c r="M28" s="83"/>
      <c r="N28" s="71" t="s">
        <v>41</v>
      </c>
      <c r="O28" s="78" t="s">
        <v>47</v>
      </c>
      <c r="P28" s="78"/>
      <c r="Q28" s="69"/>
      <c r="R28" s="69"/>
    </row>
    <row r="29" spans="1:18" x14ac:dyDescent="0.25">
      <c r="A29" s="69"/>
      <c r="B29" s="88" t="s">
        <v>11</v>
      </c>
      <c r="C29" s="61">
        <v>1</v>
      </c>
      <c r="D29" s="55" t="str">
        <f t="shared" ref="D29:D39" si="0">IF(D43&gt;0,D43*D15,"")</f>
        <v/>
      </c>
      <c r="E29" s="56">
        <f t="shared" ref="E29:J29" si="1">IF(E43&gt;0,E43*E15,"")</f>
        <v>208.00000000000011</v>
      </c>
      <c r="F29" s="56" t="str">
        <f t="shared" si="1"/>
        <v/>
      </c>
      <c r="G29" s="56" t="str">
        <f t="shared" si="1"/>
        <v/>
      </c>
      <c r="H29" s="56">
        <f t="shared" si="1"/>
        <v>175.99999999999991</v>
      </c>
      <c r="I29" s="56" t="str">
        <f t="shared" si="1"/>
        <v/>
      </c>
      <c r="J29" s="56" t="str">
        <f t="shared" si="1"/>
        <v/>
      </c>
      <c r="K29" s="29">
        <f>SUM(D29:J29)</f>
        <v>384</v>
      </c>
      <c r="L29" s="16" t="s">
        <v>39</v>
      </c>
      <c r="M29" s="17">
        <f>24*16</f>
        <v>384</v>
      </c>
      <c r="N29" s="72">
        <f>K29*K15</f>
        <v>7680</v>
      </c>
      <c r="O29" s="54">
        <f t="shared" ref="O29:O39" si="2">K29/M29</f>
        <v>1</v>
      </c>
      <c r="P29" s="69"/>
      <c r="Q29" s="69"/>
      <c r="R29" s="69"/>
    </row>
    <row r="30" spans="1:18" x14ac:dyDescent="0.25">
      <c r="A30" s="69"/>
      <c r="B30" s="88"/>
      <c r="C30" s="62">
        <v>2</v>
      </c>
      <c r="D30" s="57" t="str">
        <f t="shared" si="0"/>
        <v/>
      </c>
      <c r="E30" s="39" t="str">
        <f t="shared" ref="E30:J30" si="3">IF(E44&gt;0,E44*E16,"")</f>
        <v/>
      </c>
      <c r="F30" s="39" t="str">
        <f t="shared" si="3"/>
        <v/>
      </c>
      <c r="G30" s="39" t="str">
        <f t="shared" si="3"/>
        <v/>
      </c>
      <c r="H30" s="39">
        <f t="shared" si="3"/>
        <v>384.00000000000011</v>
      </c>
      <c r="I30" s="39" t="str">
        <f t="shared" si="3"/>
        <v/>
      </c>
      <c r="J30" s="39" t="str">
        <f t="shared" si="3"/>
        <v/>
      </c>
      <c r="K30" s="30">
        <f t="shared" ref="K30:K39" si="4">SUM(D30:J30)</f>
        <v>384.00000000000011</v>
      </c>
      <c r="L30" s="15" t="s">
        <v>39</v>
      </c>
      <c r="M30" s="18">
        <f t="shared" ref="M30:M39" si="5">24*16</f>
        <v>384</v>
      </c>
      <c r="N30" s="72">
        <f t="shared" ref="N30:N39" si="6">K30*K16</f>
        <v>7680.0000000000018</v>
      </c>
      <c r="O30" s="54">
        <f t="shared" si="2"/>
        <v>1.0000000000000002</v>
      </c>
      <c r="P30" s="69"/>
      <c r="Q30" s="69"/>
      <c r="R30" s="69"/>
    </row>
    <row r="31" spans="1:18" ht="15.75" thickBot="1" x14ac:dyDescent="0.3">
      <c r="A31" s="69"/>
      <c r="B31" s="89"/>
      <c r="C31" s="63">
        <v>3</v>
      </c>
      <c r="D31" s="58" t="str">
        <f t="shared" si="0"/>
        <v/>
      </c>
      <c r="E31" s="40">
        <f t="shared" ref="E31:J31" si="7">IF(E45&gt;0,E45*E17,"")</f>
        <v>144.46153846056953</v>
      </c>
      <c r="F31" s="40">
        <f t="shared" si="7"/>
        <v>79.538461539430543</v>
      </c>
      <c r="G31" s="40" t="str">
        <f t="shared" si="7"/>
        <v/>
      </c>
      <c r="H31" s="40" t="str">
        <f t="shared" si="7"/>
        <v/>
      </c>
      <c r="I31" s="40">
        <f t="shared" si="7"/>
        <v>160</v>
      </c>
      <c r="J31" s="40" t="str">
        <f t="shared" si="7"/>
        <v/>
      </c>
      <c r="K31" s="36">
        <f>SUM(D31:J31)</f>
        <v>384.00000000000006</v>
      </c>
      <c r="L31" s="15" t="s">
        <v>39</v>
      </c>
      <c r="M31" s="18">
        <f t="shared" si="5"/>
        <v>384</v>
      </c>
      <c r="N31" s="72">
        <f t="shared" si="6"/>
        <v>7680.0000000000009</v>
      </c>
      <c r="O31" s="54">
        <f t="shared" si="2"/>
        <v>1.0000000000000002</v>
      </c>
      <c r="P31" s="69"/>
      <c r="Q31" s="69"/>
      <c r="R31" s="69"/>
    </row>
    <row r="32" spans="1:18" x14ac:dyDescent="0.25">
      <c r="A32" s="69"/>
      <c r="B32" s="87" t="s">
        <v>12</v>
      </c>
      <c r="C32" s="62">
        <v>4</v>
      </c>
      <c r="D32" s="57">
        <f t="shared" si="0"/>
        <v>138.0000000008003</v>
      </c>
      <c r="E32" s="39" t="str">
        <f t="shared" ref="E32:J32" si="8">IF(E46&gt;0,E46*E18,"")</f>
        <v/>
      </c>
      <c r="F32" s="39" t="str">
        <f t="shared" si="8"/>
        <v/>
      </c>
      <c r="G32" s="39" t="str">
        <f t="shared" si="8"/>
        <v/>
      </c>
      <c r="H32" s="39" t="str">
        <f t="shared" si="8"/>
        <v/>
      </c>
      <c r="I32" s="39" t="str">
        <f t="shared" si="8"/>
        <v/>
      </c>
      <c r="J32" s="39">
        <f t="shared" si="8"/>
        <v>245.99999999951217</v>
      </c>
      <c r="K32" s="30">
        <f t="shared" si="4"/>
        <v>384.00000000031247</v>
      </c>
      <c r="L32" s="15" t="s">
        <v>39</v>
      </c>
      <c r="M32" s="18">
        <f t="shared" si="5"/>
        <v>384</v>
      </c>
      <c r="N32" s="72">
        <f t="shared" si="6"/>
        <v>5760.0000000046866</v>
      </c>
      <c r="O32" s="54">
        <f t="shared" si="2"/>
        <v>1.0000000000008138</v>
      </c>
      <c r="P32" s="69"/>
      <c r="Q32" s="69"/>
      <c r="R32" s="69"/>
    </row>
    <row r="33" spans="1:18" x14ac:dyDescent="0.25">
      <c r="A33" s="69"/>
      <c r="B33" s="88"/>
      <c r="C33" s="62">
        <v>5</v>
      </c>
      <c r="D33" s="57" t="str">
        <f t="shared" si="0"/>
        <v/>
      </c>
      <c r="E33" s="39" t="str">
        <f t="shared" ref="E33:J33" si="9">IF(E47&gt;0,E47*E19,"")</f>
        <v/>
      </c>
      <c r="F33" s="39" t="str">
        <f t="shared" si="9"/>
        <v/>
      </c>
      <c r="G33" s="39" t="str">
        <f t="shared" si="9"/>
        <v/>
      </c>
      <c r="H33" s="39" t="str">
        <f t="shared" si="9"/>
        <v/>
      </c>
      <c r="I33" s="39" t="str">
        <f t="shared" si="9"/>
        <v/>
      </c>
      <c r="J33" s="39">
        <f t="shared" si="9"/>
        <v>384.00000000048783</v>
      </c>
      <c r="K33" s="30">
        <f t="shared" si="4"/>
        <v>384.00000000048783</v>
      </c>
      <c r="L33" s="15" t="s">
        <v>39</v>
      </c>
      <c r="M33" s="18">
        <f t="shared" si="5"/>
        <v>384</v>
      </c>
      <c r="N33" s="72">
        <f t="shared" si="6"/>
        <v>5760.0000000073178</v>
      </c>
      <c r="O33" s="54">
        <f t="shared" si="2"/>
        <v>1.0000000000012703</v>
      </c>
      <c r="P33" s="69"/>
      <c r="Q33" s="69"/>
      <c r="R33" s="69"/>
    </row>
    <row r="34" spans="1:18" ht="15.75" thickBot="1" x14ac:dyDescent="0.3">
      <c r="A34" s="69"/>
      <c r="B34" s="89"/>
      <c r="C34" s="63">
        <v>6</v>
      </c>
      <c r="D34" s="58">
        <f t="shared" si="0"/>
        <v>384</v>
      </c>
      <c r="E34" s="40" t="str">
        <f t="shared" ref="E34:J34" si="10">IF(E48&gt;0,E48*E20,"")</f>
        <v/>
      </c>
      <c r="F34" s="40" t="str">
        <f t="shared" si="10"/>
        <v/>
      </c>
      <c r="G34" s="40" t="str">
        <f t="shared" si="10"/>
        <v/>
      </c>
      <c r="H34" s="40" t="str">
        <f t="shared" si="10"/>
        <v/>
      </c>
      <c r="I34" s="40" t="str">
        <f t="shared" si="10"/>
        <v/>
      </c>
      <c r="J34" s="40" t="str">
        <f t="shared" si="10"/>
        <v/>
      </c>
      <c r="K34" s="36">
        <f>SUM(D34:J34)</f>
        <v>384</v>
      </c>
      <c r="L34" s="15" t="s">
        <v>39</v>
      </c>
      <c r="M34" s="18">
        <f t="shared" si="5"/>
        <v>384</v>
      </c>
      <c r="N34" s="72">
        <f t="shared" si="6"/>
        <v>5760</v>
      </c>
      <c r="O34" s="54">
        <f t="shared" si="2"/>
        <v>1</v>
      </c>
      <c r="P34" s="69"/>
      <c r="Q34" s="69"/>
      <c r="R34" s="69"/>
    </row>
    <row r="35" spans="1:18" x14ac:dyDescent="0.25">
      <c r="A35" s="69"/>
      <c r="B35" s="87" t="s">
        <v>13</v>
      </c>
      <c r="C35" s="64">
        <v>7</v>
      </c>
      <c r="D35" s="57" t="str">
        <f t="shared" si="0"/>
        <v/>
      </c>
      <c r="E35" s="39" t="str">
        <f t="shared" ref="E35:J35" si="11">IF(E49&gt;0,E49*E21,"")</f>
        <v/>
      </c>
      <c r="F35" s="39">
        <f t="shared" si="11"/>
        <v>384.00000000000006</v>
      </c>
      <c r="G35" s="39" t="str">
        <f t="shared" si="11"/>
        <v/>
      </c>
      <c r="H35" s="39" t="str">
        <f t="shared" si="11"/>
        <v/>
      </c>
      <c r="I35" s="39" t="str">
        <f t="shared" si="11"/>
        <v/>
      </c>
      <c r="J35" s="39" t="str">
        <f t="shared" si="11"/>
        <v/>
      </c>
      <c r="K35" s="35">
        <f t="shared" si="4"/>
        <v>384.00000000000006</v>
      </c>
      <c r="L35" s="15" t="s">
        <v>39</v>
      </c>
      <c r="M35" s="18">
        <f t="shared" si="5"/>
        <v>384</v>
      </c>
      <c r="N35" s="72">
        <f t="shared" si="6"/>
        <v>11520.000000000002</v>
      </c>
      <c r="O35" s="54">
        <f t="shared" si="2"/>
        <v>1.0000000000000002</v>
      </c>
      <c r="P35" s="69"/>
      <c r="Q35" s="69"/>
      <c r="R35" s="69"/>
    </row>
    <row r="36" spans="1:18" ht="15.75" thickBot="1" x14ac:dyDescent="0.3">
      <c r="A36" s="69"/>
      <c r="B36" s="89"/>
      <c r="C36" s="63">
        <v>8</v>
      </c>
      <c r="D36" s="58" t="str">
        <f t="shared" si="0"/>
        <v/>
      </c>
      <c r="E36" s="40" t="str">
        <f t="shared" ref="E36:J36" si="12">IF(E50&gt;0,E50*E22,"")</f>
        <v/>
      </c>
      <c r="F36" s="40">
        <f t="shared" si="12"/>
        <v>120.32307692239863</v>
      </c>
      <c r="G36" s="40" t="str">
        <f t="shared" si="12"/>
        <v/>
      </c>
      <c r="H36" s="40" t="str">
        <f t="shared" si="12"/>
        <v/>
      </c>
      <c r="I36" s="40" t="str">
        <f t="shared" si="12"/>
        <v/>
      </c>
      <c r="J36" s="40" t="str">
        <f t="shared" si="12"/>
        <v/>
      </c>
      <c r="K36" s="34">
        <f t="shared" si="4"/>
        <v>120.32307692239863</v>
      </c>
      <c r="L36" s="15" t="s">
        <v>39</v>
      </c>
      <c r="M36" s="18">
        <f t="shared" si="5"/>
        <v>384</v>
      </c>
      <c r="N36" s="73">
        <f t="shared" si="6"/>
        <v>3609.6923076719586</v>
      </c>
      <c r="O36" s="53">
        <f t="shared" si="2"/>
        <v>0.31334134615207976</v>
      </c>
      <c r="P36" s="69"/>
      <c r="Q36" s="69"/>
      <c r="R36" s="69"/>
    </row>
    <row r="37" spans="1:18" x14ac:dyDescent="0.25">
      <c r="A37" s="69"/>
      <c r="B37" s="88" t="s">
        <v>14</v>
      </c>
      <c r="C37" s="62">
        <v>9</v>
      </c>
      <c r="D37" s="57">
        <f t="shared" si="0"/>
        <v>384</v>
      </c>
      <c r="E37" s="39" t="str">
        <f t="shared" ref="E37:J37" si="13">IF(E51&gt;0,E51*E23,"")</f>
        <v/>
      </c>
      <c r="F37" s="39" t="str">
        <f t="shared" si="13"/>
        <v/>
      </c>
      <c r="G37" s="39" t="str">
        <f t="shared" si="13"/>
        <v/>
      </c>
      <c r="H37" s="39" t="str">
        <f t="shared" si="13"/>
        <v/>
      </c>
      <c r="I37" s="39" t="str">
        <f t="shared" si="13"/>
        <v/>
      </c>
      <c r="J37" s="39" t="str">
        <f t="shared" si="13"/>
        <v/>
      </c>
      <c r="K37" s="30">
        <f t="shared" si="4"/>
        <v>384</v>
      </c>
      <c r="L37" s="15" t="s">
        <v>39</v>
      </c>
      <c r="M37" s="18">
        <f t="shared" si="5"/>
        <v>384</v>
      </c>
      <c r="N37" s="72">
        <f t="shared" si="6"/>
        <v>15360</v>
      </c>
      <c r="O37" s="54">
        <f t="shared" si="2"/>
        <v>1</v>
      </c>
      <c r="P37" s="69"/>
      <c r="Q37" s="69"/>
      <c r="R37" s="69"/>
    </row>
    <row r="38" spans="1:18" ht="15.75" thickBot="1" x14ac:dyDescent="0.3">
      <c r="A38" s="69"/>
      <c r="B38" s="89"/>
      <c r="C38" s="63">
        <v>10</v>
      </c>
      <c r="D38" s="58">
        <f t="shared" si="0"/>
        <v>290.23076923046153</v>
      </c>
      <c r="E38" s="40">
        <f t="shared" ref="E38:J38" si="14">IF(E52&gt;0,E52*E24,"")</f>
        <v>93.769230769538453</v>
      </c>
      <c r="F38" s="40" t="str">
        <f t="shared" si="14"/>
        <v/>
      </c>
      <c r="G38" s="40" t="str">
        <f t="shared" si="14"/>
        <v/>
      </c>
      <c r="H38" s="40" t="str">
        <f t="shared" si="14"/>
        <v/>
      </c>
      <c r="I38" s="40" t="str">
        <f t="shared" si="14"/>
        <v/>
      </c>
      <c r="J38" s="40" t="str">
        <f t="shared" si="14"/>
        <v/>
      </c>
      <c r="K38" s="34">
        <f t="shared" si="4"/>
        <v>384</v>
      </c>
      <c r="L38" s="15" t="s">
        <v>39</v>
      </c>
      <c r="M38" s="18">
        <f t="shared" si="5"/>
        <v>384</v>
      </c>
      <c r="N38" s="72">
        <f t="shared" si="6"/>
        <v>15360</v>
      </c>
      <c r="O38" s="54">
        <f t="shared" si="2"/>
        <v>1</v>
      </c>
      <c r="P38" s="69"/>
      <c r="Q38" s="69"/>
      <c r="R38" s="69"/>
    </row>
    <row r="39" spans="1:18" ht="15.75" thickBot="1" x14ac:dyDescent="0.3">
      <c r="A39" s="69"/>
      <c r="B39" s="4" t="s">
        <v>15</v>
      </c>
      <c r="C39" s="65">
        <v>11</v>
      </c>
      <c r="D39" s="59" t="str">
        <f t="shared" si="0"/>
        <v/>
      </c>
      <c r="E39" s="60">
        <f t="shared" ref="E39:J39" si="15">IF(E53&gt;0,E53*E25,"")</f>
        <v>64.00000000014137</v>
      </c>
      <c r="F39" s="60" t="str">
        <f t="shared" si="15"/>
        <v/>
      </c>
      <c r="G39" s="60">
        <f t="shared" si="15"/>
        <v>320</v>
      </c>
      <c r="H39" s="60" t="str">
        <f t="shared" si="15"/>
        <v/>
      </c>
      <c r="I39" s="60" t="str">
        <f t="shared" si="15"/>
        <v/>
      </c>
      <c r="J39" s="60" t="str">
        <f t="shared" si="15"/>
        <v/>
      </c>
      <c r="K39" s="31">
        <f t="shared" si="4"/>
        <v>384.00000000014137</v>
      </c>
      <c r="L39" s="19" t="s">
        <v>39</v>
      </c>
      <c r="M39" s="20">
        <f t="shared" si="5"/>
        <v>384</v>
      </c>
      <c r="N39" s="74">
        <f t="shared" si="6"/>
        <v>19200.000000007069</v>
      </c>
      <c r="O39" s="54">
        <f t="shared" si="2"/>
        <v>1.0000000000003681</v>
      </c>
      <c r="P39" s="69"/>
      <c r="Q39" s="69"/>
      <c r="R39" s="69"/>
    </row>
    <row r="40" spans="1:18" x14ac:dyDescent="0.25">
      <c r="A40" s="69"/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28" t="s">
        <v>45</v>
      </c>
      <c r="N40" s="7">
        <f>SUM(N29:N39)</f>
        <v>105369.69230769103</v>
      </c>
      <c r="P40" s="69"/>
      <c r="Q40" s="69"/>
      <c r="R40" s="69"/>
    </row>
    <row r="41" spans="1:18" ht="15" customHeight="1" x14ac:dyDescent="0.25">
      <c r="A41" s="77"/>
      <c r="B41" s="84" t="s">
        <v>37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</row>
    <row r="42" spans="1:18" ht="15.75" customHeight="1" thickBot="1" x14ac:dyDescent="0.3">
      <c r="A42" s="76"/>
      <c r="B42" s="84"/>
      <c r="C42" s="8" t="s">
        <v>34</v>
      </c>
      <c r="D42" s="8" t="s">
        <v>2</v>
      </c>
      <c r="E42" s="8" t="s">
        <v>3</v>
      </c>
      <c r="F42" s="8" t="s">
        <v>4</v>
      </c>
      <c r="G42" s="8" t="s">
        <v>5</v>
      </c>
      <c r="H42" s="8" t="s">
        <v>6</v>
      </c>
      <c r="I42" s="8" t="s">
        <v>7</v>
      </c>
      <c r="J42" s="8" t="s">
        <v>8</v>
      </c>
      <c r="K42" s="69"/>
      <c r="L42" s="90" t="s">
        <v>46</v>
      </c>
      <c r="M42" s="90"/>
      <c r="N42" s="69"/>
      <c r="O42" s="69"/>
      <c r="P42" s="69"/>
      <c r="Q42" s="69"/>
      <c r="R42" s="69"/>
    </row>
    <row r="43" spans="1:18" ht="16.5" thickTop="1" thickBot="1" x14ac:dyDescent="0.3">
      <c r="A43" s="69"/>
      <c r="B43" s="88" t="s">
        <v>11</v>
      </c>
      <c r="C43" s="8">
        <v>1</v>
      </c>
      <c r="D43" s="41">
        <v>0</v>
      </c>
      <c r="E43" s="42">
        <v>297.14285714285734</v>
      </c>
      <c r="F43" s="42">
        <v>0</v>
      </c>
      <c r="G43" s="42">
        <v>0</v>
      </c>
      <c r="H43" s="42">
        <v>251.4285714285713</v>
      </c>
      <c r="I43" s="42">
        <v>0</v>
      </c>
      <c r="J43" s="43">
        <v>0</v>
      </c>
      <c r="K43" s="69"/>
      <c r="L43" s="32" t="s">
        <v>44</v>
      </c>
      <c r="M43" s="33">
        <f>K58-N40</f>
        <v>134530.30769230897</v>
      </c>
      <c r="N43" s="69"/>
      <c r="O43" s="69"/>
      <c r="P43" s="69"/>
      <c r="Q43" s="69"/>
      <c r="R43" s="69"/>
    </row>
    <row r="44" spans="1:18" ht="15.75" thickTop="1" x14ac:dyDescent="0.25">
      <c r="A44" s="69"/>
      <c r="B44" s="88"/>
      <c r="C44" s="8">
        <v>2</v>
      </c>
      <c r="D44" s="44">
        <v>0</v>
      </c>
      <c r="E44" s="45">
        <v>0</v>
      </c>
      <c r="F44" s="45">
        <v>0</v>
      </c>
      <c r="G44" s="45">
        <v>0</v>
      </c>
      <c r="H44" s="45">
        <v>548.57142857142878</v>
      </c>
      <c r="I44" s="45">
        <v>0</v>
      </c>
      <c r="J44" s="46">
        <v>0</v>
      </c>
      <c r="K44" s="69"/>
      <c r="L44" s="69"/>
      <c r="M44" s="69"/>
      <c r="N44" s="69"/>
      <c r="O44" s="69"/>
      <c r="P44" s="69"/>
      <c r="Q44" s="69"/>
      <c r="R44" s="69"/>
    </row>
    <row r="45" spans="1:18" ht="15.75" thickBot="1" x14ac:dyDescent="0.3">
      <c r="A45" s="69"/>
      <c r="B45" s="89"/>
      <c r="C45" s="9">
        <v>3</v>
      </c>
      <c r="D45" s="47">
        <v>0</v>
      </c>
      <c r="E45" s="48">
        <v>206.3736263722422</v>
      </c>
      <c r="F45" s="48">
        <v>99.423076924288168</v>
      </c>
      <c r="G45" s="48">
        <v>0</v>
      </c>
      <c r="H45" s="48">
        <v>0</v>
      </c>
      <c r="I45" s="48">
        <v>199.99999999999997</v>
      </c>
      <c r="J45" s="49">
        <v>0</v>
      </c>
      <c r="K45" s="69"/>
      <c r="L45" s="69"/>
      <c r="M45" s="69"/>
      <c r="N45" s="69"/>
      <c r="O45" s="69"/>
      <c r="P45" s="69"/>
      <c r="Q45" s="69"/>
      <c r="R45" s="69"/>
    </row>
    <row r="46" spans="1:18" x14ac:dyDescent="0.25">
      <c r="A46" s="69"/>
      <c r="B46" s="87" t="s">
        <v>12</v>
      </c>
      <c r="C46" s="10">
        <v>4</v>
      </c>
      <c r="D46" s="44">
        <v>212.30769230892355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6">
        <v>390.47619047541616</v>
      </c>
      <c r="K46" s="69"/>
      <c r="L46" s="69"/>
      <c r="M46" s="69"/>
      <c r="N46" s="69"/>
      <c r="O46" s="69"/>
      <c r="P46" s="69"/>
      <c r="Q46" s="69"/>
      <c r="R46" s="69"/>
    </row>
    <row r="47" spans="1:18" x14ac:dyDescent="0.25">
      <c r="A47" s="69"/>
      <c r="B47" s="88"/>
      <c r="C47" s="8">
        <v>5</v>
      </c>
      <c r="D47" s="44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6">
        <v>609.52380952458384</v>
      </c>
      <c r="K47" s="69"/>
      <c r="L47" s="69"/>
      <c r="M47" s="69"/>
      <c r="N47" s="69"/>
      <c r="O47" s="69"/>
      <c r="P47" s="69"/>
      <c r="Q47" s="69"/>
      <c r="R47" s="69"/>
    </row>
    <row r="48" spans="1:18" ht="15.75" thickBot="1" x14ac:dyDescent="0.3">
      <c r="A48" s="69"/>
      <c r="B48" s="89"/>
      <c r="C48" s="9">
        <v>6</v>
      </c>
      <c r="D48" s="47">
        <v>590.76923076923072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9">
        <v>0</v>
      </c>
      <c r="K48" s="69"/>
      <c r="L48" s="69"/>
      <c r="M48" s="69"/>
      <c r="N48" s="69"/>
      <c r="O48" s="69"/>
      <c r="P48" s="69"/>
      <c r="Q48" s="69"/>
      <c r="R48" s="69"/>
    </row>
    <row r="49" spans="1:18" x14ac:dyDescent="0.25">
      <c r="A49" s="69"/>
      <c r="B49" s="87" t="s">
        <v>13</v>
      </c>
      <c r="C49" s="10">
        <v>7</v>
      </c>
      <c r="D49" s="44">
        <v>0</v>
      </c>
      <c r="E49" s="45">
        <v>0</v>
      </c>
      <c r="F49" s="45">
        <v>685.71428571428578</v>
      </c>
      <c r="G49" s="45">
        <v>0</v>
      </c>
      <c r="H49" s="45">
        <v>0</v>
      </c>
      <c r="I49" s="45">
        <v>0</v>
      </c>
      <c r="J49" s="46">
        <v>0</v>
      </c>
      <c r="K49" s="69"/>
      <c r="L49" s="69"/>
      <c r="M49" s="69"/>
      <c r="N49" s="69"/>
      <c r="O49" s="69"/>
      <c r="P49" s="69"/>
      <c r="Q49" s="69"/>
      <c r="R49" s="69"/>
    </row>
    <row r="50" spans="1:18" ht="15.75" thickBot="1" x14ac:dyDescent="0.3">
      <c r="A50" s="69"/>
      <c r="B50" s="89"/>
      <c r="C50" s="9">
        <v>8</v>
      </c>
      <c r="D50" s="47">
        <v>0</v>
      </c>
      <c r="E50" s="48">
        <v>0</v>
      </c>
      <c r="F50" s="48">
        <v>214.8626373614261</v>
      </c>
      <c r="G50" s="48">
        <v>0</v>
      </c>
      <c r="H50" s="48">
        <v>0</v>
      </c>
      <c r="I50" s="48">
        <v>0</v>
      </c>
      <c r="J50" s="49">
        <v>0</v>
      </c>
      <c r="K50" s="69"/>
      <c r="L50" s="69"/>
      <c r="M50" s="69"/>
      <c r="N50" s="69"/>
      <c r="O50" s="69"/>
      <c r="P50" s="69"/>
      <c r="Q50" s="69"/>
      <c r="R50" s="69"/>
    </row>
    <row r="51" spans="1:18" x14ac:dyDescent="0.25">
      <c r="A51" s="69"/>
      <c r="B51" s="87" t="s">
        <v>14</v>
      </c>
      <c r="C51" s="10">
        <v>9</v>
      </c>
      <c r="D51" s="44">
        <v>1536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6">
        <v>0</v>
      </c>
      <c r="K51" s="69"/>
      <c r="L51" s="69"/>
      <c r="M51" s="69"/>
      <c r="N51" s="69"/>
      <c r="O51" s="69"/>
      <c r="P51" s="69"/>
      <c r="Q51" s="69"/>
      <c r="R51" s="69"/>
    </row>
    <row r="52" spans="1:18" ht="15.75" thickBot="1" x14ac:dyDescent="0.3">
      <c r="A52" s="69"/>
      <c r="B52" s="89"/>
      <c r="C52" s="9">
        <v>10</v>
      </c>
      <c r="D52" s="47">
        <v>1160.9230769218461</v>
      </c>
      <c r="E52" s="48">
        <v>267.91208791296702</v>
      </c>
      <c r="F52" s="48">
        <v>0</v>
      </c>
      <c r="G52" s="48">
        <v>0</v>
      </c>
      <c r="H52" s="48">
        <v>0</v>
      </c>
      <c r="I52" s="48">
        <v>0</v>
      </c>
      <c r="J52" s="49">
        <v>0</v>
      </c>
      <c r="K52" s="69"/>
      <c r="L52" s="69"/>
      <c r="M52" s="69"/>
      <c r="N52" s="69"/>
      <c r="O52" s="69"/>
      <c r="P52" s="69"/>
      <c r="Q52" s="69"/>
      <c r="R52" s="69"/>
    </row>
    <row r="53" spans="1:18" ht="15.75" thickBot="1" x14ac:dyDescent="0.3">
      <c r="A53" s="69"/>
      <c r="B53" s="4" t="s">
        <v>15</v>
      </c>
      <c r="C53" s="5">
        <v>11</v>
      </c>
      <c r="D53" s="50">
        <v>0</v>
      </c>
      <c r="E53" s="51">
        <v>228.57142857193344</v>
      </c>
      <c r="F53" s="51">
        <v>0</v>
      </c>
      <c r="G53" s="51">
        <v>2000</v>
      </c>
      <c r="H53" s="51">
        <v>0</v>
      </c>
      <c r="I53" s="51">
        <v>0</v>
      </c>
      <c r="J53" s="52">
        <v>0</v>
      </c>
      <c r="K53" s="69"/>
      <c r="L53" s="69"/>
      <c r="M53" s="69"/>
      <c r="N53" s="69"/>
      <c r="O53" s="69"/>
      <c r="P53" s="69"/>
      <c r="Q53" s="69"/>
      <c r="R53" s="69"/>
    </row>
    <row r="54" spans="1:18" ht="15.75" thickBot="1" x14ac:dyDescent="0.3">
      <c r="A54" s="69"/>
      <c r="B54" s="69"/>
      <c r="C54" s="69"/>
      <c r="D54" s="3" t="s">
        <v>17</v>
      </c>
      <c r="E54" s="3" t="s">
        <v>18</v>
      </c>
      <c r="F54" s="3" t="s">
        <v>19</v>
      </c>
      <c r="G54" s="3" t="s">
        <v>20</v>
      </c>
      <c r="H54" s="3" t="s">
        <v>21</v>
      </c>
      <c r="I54" s="3" t="s">
        <v>22</v>
      </c>
      <c r="J54" s="3" t="s">
        <v>23</v>
      </c>
      <c r="K54" s="69"/>
      <c r="L54" s="69"/>
      <c r="M54" s="69"/>
      <c r="N54" s="69"/>
      <c r="O54" s="69"/>
      <c r="P54" s="69"/>
      <c r="Q54" s="69"/>
      <c r="R54" s="69"/>
    </row>
    <row r="55" spans="1:18" x14ac:dyDescent="0.25">
      <c r="A55" s="69"/>
      <c r="B55" s="69"/>
      <c r="C55" s="69"/>
      <c r="D55" s="21">
        <f t="shared" ref="D55:J55" si="16">SUM(D43:D53)</f>
        <v>3500.0000000000005</v>
      </c>
      <c r="E55" s="16">
        <f t="shared" si="16"/>
        <v>1000</v>
      </c>
      <c r="F55" s="16">
        <f t="shared" si="16"/>
        <v>1000</v>
      </c>
      <c r="G55" s="16">
        <f t="shared" si="16"/>
        <v>2000</v>
      </c>
      <c r="H55" s="16">
        <f t="shared" si="16"/>
        <v>800.00000000000011</v>
      </c>
      <c r="I55" s="16">
        <f t="shared" si="16"/>
        <v>199.99999999999997</v>
      </c>
      <c r="J55" s="22">
        <f t="shared" si="16"/>
        <v>1000</v>
      </c>
      <c r="K55" s="81" t="s">
        <v>40</v>
      </c>
      <c r="L55" s="82"/>
      <c r="M55" s="82"/>
      <c r="N55" s="69"/>
      <c r="O55" s="69"/>
      <c r="P55" s="69"/>
      <c r="Q55" s="69"/>
      <c r="R55" s="69"/>
    </row>
    <row r="56" spans="1:18" x14ac:dyDescent="0.25">
      <c r="A56" s="69"/>
      <c r="B56" s="69"/>
      <c r="C56" s="69"/>
      <c r="D56" s="23" t="s">
        <v>39</v>
      </c>
      <c r="E56" s="8" t="s">
        <v>39</v>
      </c>
      <c r="F56" s="8" t="s">
        <v>39</v>
      </c>
      <c r="G56" s="8" t="s">
        <v>39</v>
      </c>
      <c r="H56" s="8" t="s">
        <v>39</v>
      </c>
      <c r="I56" s="8" t="s">
        <v>39</v>
      </c>
      <c r="J56" s="24" t="s">
        <v>39</v>
      </c>
      <c r="K56" s="69"/>
      <c r="L56" s="69"/>
      <c r="M56" s="69"/>
      <c r="N56" s="69"/>
      <c r="O56" s="69"/>
      <c r="P56" s="69"/>
      <c r="Q56" s="69"/>
      <c r="R56" s="69"/>
    </row>
    <row r="57" spans="1:18" ht="15.75" thickBot="1" x14ac:dyDescent="0.3">
      <c r="A57" s="69"/>
      <c r="B57" s="79" t="s">
        <v>26</v>
      </c>
      <c r="C57" s="79"/>
      <c r="D57" s="25">
        <v>3500</v>
      </c>
      <c r="E57" s="26">
        <v>1000</v>
      </c>
      <c r="F57" s="26">
        <v>1000</v>
      </c>
      <c r="G57" s="26">
        <v>2000</v>
      </c>
      <c r="H57" s="26">
        <v>800</v>
      </c>
      <c r="I57" s="26">
        <v>200</v>
      </c>
      <c r="J57" s="27">
        <v>1000</v>
      </c>
      <c r="K57" s="1" t="s">
        <v>25</v>
      </c>
      <c r="L57" s="69"/>
      <c r="M57" s="69"/>
      <c r="N57" s="69"/>
      <c r="O57" s="69"/>
      <c r="P57" s="69"/>
      <c r="Q57" s="69"/>
      <c r="R57" s="69"/>
    </row>
    <row r="58" spans="1:18" ht="15.75" thickBot="1" x14ac:dyDescent="0.3">
      <c r="A58" s="69"/>
      <c r="B58" s="80" t="s">
        <v>43</v>
      </c>
      <c r="C58" s="80"/>
      <c r="D58" s="3">
        <f>D55*D11</f>
        <v>87500.000000000015</v>
      </c>
      <c r="E58" s="3">
        <f t="shared" ref="E58:J58" si="17">E55*E11</f>
        <v>26000</v>
      </c>
      <c r="F58" s="3">
        <f t="shared" si="17"/>
        <v>28000</v>
      </c>
      <c r="G58" s="3">
        <f t="shared" si="17"/>
        <v>48000</v>
      </c>
      <c r="H58" s="3">
        <f t="shared" si="17"/>
        <v>21600.000000000004</v>
      </c>
      <c r="I58" s="3">
        <f t="shared" si="17"/>
        <v>5799.9999999999991</v>
      </c>
      <c r="J58" s="3">
        <f t="shared" si="17"/>
        <v>23000</v>
      </c>
      <c r="K58" s="9">
        <f>SUM(D58:J58)</f>
        <v>239900</v>
      </c>
      <c r="L58" s="69"/>
      <c r="M58" s="69"/>
      <c r="N58" s="69"/>
      <c r="O58" s="69"/>
      <c r="P58" s="69"/>
      <c r="Q58" s="69"/>
      <c r="R58" s="69"/>
    </row>
    <row r="59" spans="1:18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5" t="s">
        <v>42</v>
      </c>
      <c r="L59" s="69"/>
      <c r="M59" s="69"/>
      <c r="N59" s="69"/>
      <c r="O59" s="69"/>
      <c r="P59" s="69"/>
      <c r="Q59" s="69"/>
      <c r="R59" s="69"/>
    </row>
    <row r="60" spans="1:18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</row>
  </sheetData>
  <mergeCells count="24">
    <mergeCell ref="B10:C10"/>
    <mergeCell ref="B11:C11"/>
    <mergeCell ref="K13:K14"/>
    <mergeCell ref="B46:B48"/>
    <mergeCell ref="B43:B45"/>
    <mergeCell ref="B32:B34"/>
    <mergeCell ref="B29:B31"/>
    <mergeCell ref="B35:B36"/>
    <mergeCell ref="B37:B38"/>
    <mergeCell ref="B15:B17"/>
    <mergeCell ref="B18:B20"/>
    <mergeCell ref="B21:B22"/>
    <mergeCell ref="B23:B24"/>
    <mergeCell ref="L42:M42"/>
    <mergeCell ref="O28:P28"/>
    <mergeCell ref="B58:C58"/>
    <mergeCell ref="K55:M55"/>
    <mergeCell ref="K28:M28"/>
    <mergeCell ref="B13:B14"/>
    <mergeCell ref="B27:B28"/>
    <mergeCell ref="B41:B42"/>
    <mergeCell ref="B49:B50"/>
    <mergeCell ref="B51:B52"/>
    <mergeCell ref="B57:C57"/>
  </mergeCells>
  <phoneticPr fontId="1" type="noConversion"/>
  <pageMargins left="0.7" right="0.7" top="0.75" bottom="0.75" header="0.3" footer="0.3"/>
  <ignoredErrors>
    <ignoredError sqref="K30 K32:K33 K35:K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Rearden</dc:creator>
  <dc:description/>
  <cp:lastModifiedBy>Rearden</cp:lastModifiedBy>
  <cp:revision>1</cp:revision>
  <dcterms:created xsi:type="dcterms:W3CDTF">2015-06-05T18:19:34Z</dcterms:created>
  <dcterms:modified xsi:type="dcterms:W3CDTF">2021-11-28T18:37:14Z</dcterms:modified>
  <dc:language>ru-RU</dc:language>
</cp:coreProperties>
</file>