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Studies\SUAI_5sem\Applied_Optimization_Models\Lab_TessierAshpoule\lab3\"/>
    </mc:Choice>
  </mc:AlternateContent>
  <xr:revisionPtr revIDLastSave="0" documentId="13_ncr:1_{3806264D-12FE-4071-9641-BF5CF377F2F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Статус кво" sheetId="6" r:id="rId2"/>
    <sheet name="Лист1" sheetId="4" r:id="rId3"/>
    <sheet name="Лист2" sheetId="5" r:id="rId4"/>
    <sheet name="Лист4" sheetId="7" r:id="rId5"/>
  </sheets>
  <definedNames>
    <definedName name="solver_adj" localSheetId="0" hidden="1">Sheet1!$B$13:$D$13</definedName>
    <definedName name="solver_adj" localSheetId="2" hidden="1">Лист1!$B$13:$D$13</definedName>
    <definedName name="solver_adj" localSheetId="3" hidden="1">Лист2!$B$13:$D$13</definedName>
    <definedName name="solver_adj" localSheetId="4" hidden="1">Лист4!$B$13:$D$13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2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Sheet1!$E$3:$E$5</definedName>
    <definedName name="solver_lhs1" localSheetId="2" hidden="1">Лист1!$C$9</definedName>
    <definedName name="solver_lhs1" localSheetId="3" hidden="1">Лист2!$E$3:$E$5</definedName>
    <definedName name="solver_lhs1" localSheetId="4" hidden="1">Лист4!$E$3:$E$5</definedName>
    <definedName name="solver_lhs2" localSheetId="0" hidden="1">Sheet1!$E$3:$E$5</definedName>
    <definedName name="solver_lhs2" localSheetId="2" hidden="1">Лист1!$E$3:$E$5</definedName>
    <definedName name="solver_lhs2" localSheetId="4" hidden="1">Лист4!$G$11</definedName>
    <definedName name="solver_lhs3" localSheetId="0" hidden="1">Sheet1!$J$35:$J$38</definedName>
    <definedName name="solver_lhs3" localSheetId="2" hidden="1">Лист1!$G$10</definedName>
    <definedName name="solver_lhs3" localSheetId="4" hidden="1">Лист4!$G$11</definedName>
    <definedName name="solver_lhs4" localSheetId="0" hidden="1">Sheet1!$J$35:$J$38</definedName>
    <definedName name="solver_lhs4" localSheetId="2" hidden="1">Лист1!$G$11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1</definedName>
    <definedName name="solver_num" localSheetId="2" hidden="1">4</definedName>
    <definedName name="solver_num" localSheetId="3" hidden="1">1</definedName>
    <definedName name="solver_num" localSheetId="4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Sheet1!$G$9</definedName>
    <definedName name="solver_opt" localSheetId="2" hidden="1">Лист1!$G$9</definedName>
    <definedName name="solver_opt" localSheetId="3" hidden="1">Лист2!$L$10</definedName>
    <definedName name="solver_opt" localSheetId="4" hidden="1">Лист4!$G$9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2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3" hidden="1">3</definedName>
    <definedName name="solver_rel1" localSheetId="4" hidden="1">3</definedName>
    <definedName name="solver_rel2" localSheetId="0" hidden="1">3</definedName>
    <definedName name="solver_rel2" localSheetId="2" hidden="1">3</definedName>
    <definedName name="solver_rel2" localSheetId="4" hidden="1">3</definedName>
    <definedName name="solver_rel3" localSheetId="0" hidden="1">2</definedName>
    <definedName name="solver_rel3" localSheetId="2" hidden="1">1</definedName>
    <definedName name="solver_rel3" localSheetId="4" hidden="1">1</definedName>
    <definedName name="solver_rel4" localSheetId="0" hidden="1">2</definedName>
    <definedName name="solver_rel4" localSheetId="2" hidden="1">3</definedName>
    <definedName name="solver_rhs1" localSheetId="0" hidden="1">Sheet1!$G$3:$G$5</definedName>
    <definedName name="solver_rhs1" localSheetId="2" hidden="1">Лист1!$E$9</definedName>
    <definedName name="solver_rhs1" localSheetId="3" hidden="1">Лист2!$G$3:$G$5</definedName>
    <definedName name="solver_rhs1" localSheetId="4" hidden="1">Лист4!$G$3:$G$5</definedName>
    <definedName name="solver_rhs2" localSheetId="0" hidden="1">Sheet1!$G$3:$G$5</definedName>
    <definedName name="solver_rhs2" localSheetId="2" hidden="1">Лист1!$G$3:$G$5</definedName>
    <definedName name="solver_rhs2" localSheetId="4" hidden="1">Лист4!$J$11</definedName>
    <definedName name="solver_rhs3" localSheetId="0" hidden="1">Sheet1!$L$35:$L$38</definedName>
    <definedName name="solver_rhs3" localSheetId="2" hidden="1">Лист1!$J$10</definedName>
    <definedName name="solver_rhs3" localSheetId="4" hidden="1">Лист4!$J$11</definedName>
    <definedName name="solver_rhs4" localSheetId="0" hidden="1">Sheet1!$L$35:$L$38</definedName>
    <definedName name="solver_rhs4" localSheetId="2" hidden="1">Лист1!$J$11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2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7" l="1"/>
  <c r="G11" i="7"/>
  <c r="J11" i="7"/>
  <c r="C9" i="7"/>
  <c r="E5" i="7"/>
  <c r="E4" i="7"/>
  <c r="E3" i="7"/>
  <c r="G11" i="6"/>
  <c r="G10" i="6"/>
  <c r="G9" i="6"/>
  <c r="C9" i="6"/>
  <c r="E5" i="6"/>
  <c r="E4" i="6"/>
  <c r="E3" i="6"/>
  <c r="G11" i="5"/>
  <c r="G10" i="5"/>
  <c r="G9" i="5"/>
  <c r="E5" i="5"/>
  <c r="E4" i="5"/>
  <c r="E3" i="5"/>
  <c r="G11" i="4"/>
  <c r="G10" i="4"/>
  <c r="G9" i="4"/>
  <c r="C9" i="4"/>
  <c r="E5" i="4"/>
  <c r="E4" i="4"/>
  <c r="E3" i="4"/>
  <c r="G11" i="1"/>
  <c r="C9" i="1"/>
  <c r="G9" i="1"/>
  <c r="E4" i="1"/>
  <c r="E5" i="1"/>
  <c r="E3" i="1"/>
  <c r="G10" i="1"/>
  <c r="L10" i="5" l="1"/>
  <c r="L10" i="4"/>
</calcChain>
</file>

<file path=xl/sharedStrings.xml><?xml version="1.0" encoding="utf-8"?>
<sst xmlns="http://schemas.openxmlformats.org/spreadsheetml/2006/main" count="138" uniqueCount="25">
  <si>
    <t xml:space="preserve">Стоимость </t>
  </si>
  <si>
    <t>D1 (x1)</t>
  </si>
  <si>
    <t>D2 (x2)</t>
  </si>
  <si>
    <t>D3 (x3)</t>
  </si>
  <si>
    <t xml:space="preserve">Тип дома </t>
  </si>
  <si>
    <t>Однокомнатных</t>
  </si>
  <si>
    <t xml:space="preserve">Двухкомнатных </t>
  </si>
  <si>
    <t xml:space="preserve">Трехкомнатных </t>
  </si>
  <si>
    <t xml:space="preserve">количество </t>
  </si>
  <si>
    <t>квартир</t>
  </si>
  <si>
    <t>&gt;=</t>
  </si>
  <si>
    <t>&lt;=</t>
  </si>
  <si>
    <t>H1</t>
  </si>
  <si>
    <t>H2</t>
  </si>
  <si>
    <t>H3</t>
  </si>
  <si>
    <t>max</t>
  </si>
  <si>
    <t>min</t>
  </si>
  <si>
    <t>строительства</t>
  </si>
  <si>
    <t>Объём</t>
  </si>
  <si>
    <t>Стоимость проекта</t>
  </si>
  <si>
    <t xml:space="preserve">Функция Нэша </t>
  </si>
  <si>
    <t>расстояние до «утопической» точки</t>
  </si>
  <si>
    <t>k*DELTA</t>
  </si>
  <si>
    <t>k</t>
  </si>
  <si>
    <t>DELAT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</si>
</sst>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 applyAlignment="1">
      <alignment horizontal="left" vertical="center"/>
    </xf>
    <xf numFmtId="164" fontId="0" fillId="0" borderId="0" xfId="0" applyNumberFormat="1" applyBorder="1"/>
    <xf numFmtId="164" fontId="0" fillId="0" borderId="1" xfId="0" applyNumberFormat="1" applyBorder="1"/>
    <xf numFmtId="0" fontId="0" fillId="0" borderId="8" xfId="0" applyBorder="1"/>
    <xf numFmtId="0" fontId="0" fillId="0" borderId="10" xfId="0" applyBorder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Лист4!$N$1</c:f>
              <c:strCache>
                <c:ptCount val="1"/>
                <c:pt idx="0">
                  <c:v>H1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Лист4!$O$2:$O$12</c:f>
              <c:numCache>
                <c:formatCode>General</c:formatCode>
                <c:ptCount val="11"/>
                <c:pt idx="0">
                  <c:v>39.159999999999997</c:v>
                </c:pt>
                <c:pt idx="1">
                  <c:v>44.673999999999999</c:v>
                </c:pt>
                <c:pt idx="2">
                  <c:v>50.19</c:v>
                </c:pt>
                <c:pt idx="3">
                  <c:v>55.7</c:v>
                </c:pt>
                <c:pt idx="4">
                  <c:v>61.2</c:v>
                </c:pt>
                <c:pt idx="5">
                  <c:v>66.73</c:v>
                </c:pt>
                <c:pt idx="6">
                  <c:v>72.239999999999995</c:v>
                </c:pt>
                <c:pt idx="7">
                  <c:v>77.75</c:v>
                </c:pt>
                <c:pt idx="8">
                  <c:v>83.27</c:v>
                </c:pt>
                <c:pt idx="9">
                  <c:v>88.78</c:v>
                </c:pt>
                <c:pt idx="10">
                  <c:v>94.3</c:v>
                </c:pt>
              </c:numCache>
            </c:numRef>
          </c:cat>
          <c:val>
            <c:numRef>
              <c:f>Лист4!$N$2:$N$12</c:f>
              <c:numCache>
                <c:formatCode>General</c:formatCode>
                <c:ptCount val="11"/>
                <c:pt idx="0" formatCode="0.0">
                  <c:v>18166.669999999998</c:v>
                </c:pt>
                <c:pt idx="1">
                  <c:v>18953.400000000001</c:v>
                </c:pt>
                <c:pt idx="2">
                  <c:v>19741.099999999999</c:v>
                </c:pt>
                <c:pt idx="3">
                  <c:v>22283</c:v>
                </c:pt>
                <c:pt idx="4">
                  <c:v>22283</c:v>
                </c:pt>
                <c:pt idx="5">
                  <c:v>23570.3</c:v>
                </c:pt>
                <c:pt idx="6">
                  <c:v>24856</c:v>
                </c:pt>
                <c:pt idx="7">
                  <c:v>26143.5</c:v>
                </c:pt>
                <c:pt idx="8">
                  <c:v>27430</c:v>
                </c:pt>
                <c:pt idx="9">
                  <c:v>28716.7</c:v>
                </c:pt>
                <c:pt idx="10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C-4083-96BB-4E9DC75A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030223"/>
        <c:axId val="19760381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Лист4!$O$1</c15:sqref>
                        </c15:formulaRef>
                      </c:ext>
                    </c:extLst>
                    <c:strCache>
                      <c:ptCount val="1"/>
                      <c:pt idx="0">
                        <c:v>H3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Лист4!$O$2:$O$12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39.159999999999997</c:v>
                      </c:pt>
                      <c:pt idx="1">
                        <c:v>44.673999999999999</c:v>
                      </c:pt>
                      <c:pt idx="2">
                        <c:v>50.19</c:v>
                      </c:pt>
                      <c:pt idx="3">
                        <c:v>55.7</c:v>
                      </c:pt>
                      <c:pt idx="4">
                        <c:v>61.2</c:v>
                      </c:pt>
                      <c:pt idx="5">
                        <c:v>66.73</c:v>
                      </c:pt>
                      <c:pt idx="6">
                        <c:v>72.239999999999995</c:v>
                      </c:pt>
                      <c:pt idx="7">
                        <c:v>77.75</c:v>
                      </c:pt>
                      <c:pt idx="8">
                        <c:v>83.27</c:v>
                      </c:pt>
                      <c:pt idx="9">
                        <c:v>88.78</c:v>
                      </c:pt>
                      <c:pt idx="10">
                        <c:v>94.3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Лист4!$O$2:$O$12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39.159999999999997</c:v>
                      </c:pt>
                      <c:pt idx="1">
                        <c:v>44.673999999999999</c:v>
                      </c:pt>
                      <c:pt idx="2">
                        <c:v>50.19</c:v>
                      </c:pt>
                      <c:pt idx="3">
                        <c:v>55.7</c:v>
                      </c:pt>
                      <c:pt idx="4">
                        <c:v>61.2</c:v>
                      </c:pt>
                      <c:pt idx="5">
                        <c:v>66.73</c:v>
                      </c:pt>
                      <c:pt idx="6">
                        <c:v>72.239999999999995</c:v>
                      </c:pt>
                      <c:pt idx="7">
                        <c:v>77.75</c:v>
                      </c:pt>
                      <c:pt idx="8">
                        <c:v>83.27</c:v>
                      </c:pt>
                      <c:pt idx="9">
                        <c:v>88.78</c:v>
                      </c:pt>
                      <c:pt idx="10">
                        <c:v>94.3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3DC-4083-96BB-4E9DC75A1334}"/>
                  </c:ext>
                </c:extLst>
              </c15:ser>
            </c15:filteredLineSeries>
          </c:ext>
        </c:extLst>
      </c:lineChart>
      <c:catAx>
        <c:axId val="19760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6038127"/>
        <c:crosses val="autoZero"/>
        <c:auto val="0"/>
        <c:lblAlgn val="ctr"/>
        <c:lblOffset val="100"/>
        <c:noMultiLvlLbl val="0"/>
      </c:catAx>
      <c:valAx>
        <c:axId val="197603812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603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338136</xdr:colOff>
      <xdr:row>0</xdr:row>
      <xdr:rowOff>171450</xdr:rowOff>
    </xdr:from>
    <xdr:to>
      <xdr:col>27</xdr:col>
      <xdr:colOff>0</xdr:colOff>
      <xdr:row>25</xdr:row>
      <xdr:rowOff>90487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5A7ED15-260D-491F-9FB7-A225DD7AF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="109" zoomScaleNormal="145" workbookViewId="0">
      <selection activeCell="I13" sqref="I13"/>
    </sheetView>
  </sheetViews>
  <sheetFormatPr defaultRowHeight="15" x14ac:dyDescent="0.25"/>
  <cols>
    <col min="1" max="1" width="16.140625" bestFit="1" customWidth="1"/>
    <col min="5" max="5" width="8.140625" customWidth="1"/>
    <col min="6" max="6" width="3.28515625" bestFit="1" customWidth="1"/>
    <col min="7" max="7" width="7.7109375" bestFit="1" customWidth="1"/>
    <col min="8" max="8" width="4.7109375" bestFit="1" customWidth="1"/>
  </cols>
  <sheetData>
    <row r="1" spans="1:8" x14ac:dyDescent="0.25">
      <c r="B1" t="s">
        <v>4</v>
      </c>
    </row>
    <row r="2" spans="1:8" ht="15.75" thickBot="1" x14ac:dyDescent="0.3">
      <c r="A2" s="4" t="s">
        <v>8</v>
      </c>
      <c r="B2" s="2" t="s">
        <v>1</v>
      </c>
      <c r="C2" s="2" t="s">
        <v>2</v>
      </c>
      <c r="D2" s="2" t="s">
        <v>3</v>
      </c>
    </row>
    <row r="3" spans="1:8" x14ac:dyDescent="0.25">
      <c r="A3" s="2" t="s">
        <v>5</v>
      </c>
      <c r="B3" s="10">
        <v>10</v>
      </c>
      <c r="C3" s="11">
        <v>20</v>
      </c>
      <c r="D3" s="12">
        <v>15</v>
      </c>
      <c r="E3">
        <f>SUMPRODUCT(B3:D3,B$13:D$13)</f>
        <v>700</v>
      </c>
      <c r="F3" t="s">
        <v>10</v>
      </c>
      <c r="G3" s="6">
        <v>700</v>
      </c>
    </row>
    <row r="4" spans="1:8" x14ac:dyDescent="0.25">
      <c r="A4" s="2" t="s">
        <v>6</v>
      </c>
      <c r="B4" s="13">
        <v>50</v>
      </c>
      <c r="C4" s="9">
        <v>60</v>
      </c>
      <c r="D4" s="14">
        <v>60</v>
      </c>
      <c r="E4">
        <f t="shared" ref="E4:E5" si="0">SUMPRODUCT(B4:D4,B$13:D$13)</f>
        <v>2266.666666666667</v>
      </c>
      <c r="F4" t="s">
        <v>10</v>
      </c>
      <c r="G4" s="7">
        <v>2000</v>
      </c>
    </row>
    <row r="5" spans="1:8" ht="15.75" thickBot="1" x14ac:dyDescent="0.3">
      <c r="A5" s="2" t="s">
        <v>7</v>
      </c>
      <c r="B5" s="15">
        <v>35</v>
      </c>
      <c r="C5" s="16">
        <v>10</v>
      </c>
      <c r="D5" s="17">
        <v>5</v>
      </c>
      <c r="E5">
        <f t="shared" si="0"/>
        <v>600</v>
      </c>
      <c r="F5" t="s">
        <v>10</v>
      </c>
      <c r="G5" s="8">
        <v>600</v>
      </c>
    </row>
    <row r="6" spans="1:8" x14ac:dyDescent="0.25">
      <c r="A6" s="4" t="s">
        <v>9</v>
      </c>
    </row>
    <row r="7" spans="1:8" x14ac:dyDescent="0.25">
      <c r="A7" s="3" t="s">
        <v>0</v>
      </c>
      <c r="B7" s="5">
        <v>700</v>
      </c>
      <c r="C7" s="9">
        <v>400</v>
      </c>
      <c r="D7" s="9">
        <v>300</v>
      </c>
    </row>
    <row r="8" spans="1:8" ht="15.75" thickBot="1" x14ac:dyDescent="0.3">
      <c r="C8" s="2"/>
    </row>
    <row r="9" spans="1:8" ht="15.75" thickBot="1" x14ac:dyDescent="0.3">
      <c r="A9" s="31" t="s">
        <v>19</v>
      </c>
      <c r="B9" s="31"/>
      <c r="C9" s="2">
        <f>SUMPRODUCT(B7:D7,B13:D13)</f>
        <v>18166.666666666664</v>
      </c>
      <c r="D9" s="4" t="s">
        <v>11</v>
      </c>
      <c r="E9" s="21">
        <v>30000</v>
      </c>
      <c r="F9" t="s">
        <v>12</v>
      </c>
      <c r="G9" s="22">
        <f>SUMPRODUCT(B7:D7,B13:D13)</f>
        <v>18166.666666666664</v>
      </c>
      <c r="H9" t="s">
        <v>16</v>
      </c>
    </row>
    <row r="10" spans="1:8" ht="15.75" thickBot="1" x14ac:dyDescent="0.3">
      <c r="E10" s="2"/>
      <c r="F10" s="2" t="s">
        <v>13</v>
      </c>
      <c r="G10" s="22">
        <f>B13</f>
        <v>8.3333333333333321</v>
      </c>
      <c r="H10" t="s">
        <v>16</v>
      </c>
    </row>
    <row r="11" spans="1:8" ht="16.5" thickTop="1" thickBot="1" x14ac:dyDescent="0.3">
      <c r="F11" t="s">
        <v>14</v>
      </c>
      <c r="G11" s="23">
        <f>SUM(B13:D13)</f>
        <v>39.166666666666671</v>
      </c>
      <c r="H11" t="s">
        <v>15</v>
      </c>
    </row>
    <row r="12" spans="1:8" ht="16.5" thickTop="1" thickBot="1" x14ac:dyDescent="0.3">
      <c r="A12" t="s">
        <v>18</v>
      </c>
      <c r="B12" s="2" t="s">
        <v>1</v>
      </c>
      <c r="C12" s="2" t="s">
        <v>2</v>
      </c>
      <c r="D12" s="2" t="s">
        <v>3</v>
      </c>
    </row>
    <row r="13" spans="1:8" ht="15.75" thickBot="1" x14ac:dyDescent="0.3">
      <c r="A13" t="s">
        <v>17</v>
      </c>
      <c r="B13" s="18">
        <v>8.3333333333333321</v>
      </c>
      <c r="C13" s="19">
        <v>30.833333333333336</v>
      </c>
      <c r="D13" s="20">
        <v>0</v>
      </c>
    </row>
    <row r="30" spans="2:7" x14ac:dyDescent="0.25">
      <c r="B30" s="1"/>
      <c r="C30" s="1"/>
      <c r="D30" s="1"/>
      <c r="E30" s="1"/>
      <c r="F30" s="1"/>
      <c r="G30" s="1"/>
    </row>
    <row r="41" spans="2:7" x14ac:dyDescent="0.25">
      <c r="B41" s="1"/>
      <c r="C41" s="1"/>
      <c r="D41" s="1"/>
      <c r="E41" s="1"/>
      <c r="F41" s="1"/>
      <c r="G41" s="1"/>
    </row>
  </sheetData>
  <mergeCells count="1"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EE5D-B521-467E-B5E6-274E00B66764}">
  <dimension ref="A1:H13"/>
  <sheetViews>
    <sheetView workbookViewId="0">
      <selection activeCell="G11" sqref="G11"/>
    </sheetView>
  </sheetViews>
  <sheetFormatPr defaultRowHeight="15" x14ac:dyDescent="0.25"/>
  <sheetData>
    <row r="1" spans="1:8" x14ac:dyDescent="0.25">
      <c r="B1" t="s">
        <v>4</v>
      </c>
    </row>
    <row r="2" spans="1:8" ht="15.75" thickBot="1" x14ac:dyDescent="0.3">
      <c r="A2" s="4" t="s">
        <v>8</v>
      </c>
      <c r="B2" s="2" t="s">
        <v>1</v>
      </c>
      <c r="C2" s="2" t="s">
        <v>2</v>
      </c>
      <c r="D2" s="2" t="s">
        <v>3</v>
      </c>
    </row>
    <row r="3" spans="1:8" x14ac:dyDescent="0.25">
      <c r="A3" s="2" t="s">
        <v>5</v>
      </c>
      <c r="B3" s="10">
        <v>10</v>
      </c>
      <c r="C3" s="11">
        <v>20</v>
      </c>
      <c r="D3" s="12">
        <v>15</v>
      </c>
      <c r="E3">
        <f>SUMPRODUCT(B3:D3,B$13:D$13)</f>
        <v>715</v>
      </c>
      <c r="F3" t="s">
        <v>10</v>
      </c>
      <c r="G3" s="6">
        <v>700</v>
      </c>
    </row>
    <row r="4" spans="1:8" x14ac:dyDescent="0.25">
      <c r="A4" s="2" t="s">
        <v>6</v>
      </c>
      <c r="B4" s="13">
        <v>50</v>
      </c>
      <c r="C4" s="9">
        <v>60</v>
      </c>
      <c r="D4" s="14">
        <v>60</v>
      </c>
      <c r="E4">
        <f t="shared" ref="E4:E5" si="0">SUMPRODUCT(B4:D4,B$13:D$13)</f>
        <v>2710</v>
      </c>
      <c r="F4" t="s">
        <v>10</v>
      </c>
      <c r="G4" s="7">
        <v>2000</v>
      </c>
    </row>
    <row r="5" spans="1:8" ht="15.75" thickBot="1" x14ac:dyDescent="0.3">
      <c r="A5" s="2" t="s">
        <v>7</v>
      </c>
      <c r="B5" s="15">
        <v>35</v>
      </c>
      <c r="C5" s="16">
        <v>10</v>
      </c>
      <c r="D5" s="17">
        <v>5</v>
      </c>
      <c r="E5">
        <f t="shared" si="0"/>
        <v>830</v>
      </c>
      <c r="F5" t="s">
        <v>10</v>
      </c>
      <c r="G5" s="8">
        <v>600</v>
      </c>
    </row>
    <row r="6" spans="1:8" x14ac:dyDescent="0.25">
      <c r="A6" s="4" t="s">
        <v>9</v>
      </c>
    </row>
    <row r="7" spans="1:8" x14ac:dyDescent="0.25">
      <c r="A7" s="3" t="s">
        <v>0</v>
      </c>
      <c r="B7" s="5">
        <v>700</v>
      </c>
      <c r="C7" s="9">
        <v>400</v>
      </c>
      <c r="D7" s="9">
        <v>300</v>
      </c>
    </row>
    <row r="8" spans="1:8" ht="15.75" thickBot="1" x14ac:dyDescent="0.3">
      <c r="C8" s="2"/>
    </row>
    <row r="9" spans="1:8" ht="15.75" thickBot="1" x14ac:dyDescent="0.3">
      <c r="A9" s="31" t="s">
        <v>19</v>
      </c>
      <c r="B9" s="31"/>
      <c r="C9" s="2">
        <f>SUMPRODUCT(B7:D7,B13:D13)</f>
        <v>22800</v>
      </c>
      <c r="D9" s="4" t="s">
        <v>11</v>
      </c>
      <c r="E9" s="21">
        <v>30000</v>
      </c>
      <c r="F9" t="s">
        <v>12</v>
      </c>
      <c r="G9" s="22">
        <f>SUMPRODUCT(B7:D7,B13:D13)</f>
        <v>22800</v>
      </c>
      <c r="H9" t="s">
        <v>16</v>
      </c>
    </row>
    <row r="10" spans="1:8" ht="15.75" thickBot="1" x14ac:dyDescent="0.3">
      <c r="E10" s="2"/>
      <c r="F10" s="2" t="s">
        <v>13</v>
      </c>
      <c r="G10" s="22">
        <f>B13</f>
        <v>17</v>
      </c>
      <c r="H10" t="s">
        <v>16</v>
      </c>
    </row>
    <row r="11" spans="1:8" ht="16.5" thickTop="1" thickBot="1" x14ac:dyDescent="0.3">
      <c r="F11" t="s">
        <v>14</v>
      </c>
      <c r="G11" s="23">
        <f>SUM(B13:D13)</f>
        <v>48</v>
      </c>
      <c r="H11" t="s">
        <v>15</v>
      </c>
    </row>
    <row r="12" spans="1:8" ht="16.5" thickTop="1" thickBot="1" x14ac:dyDescent="0.3">
      <c r="A12" t="s">
        <v>18</v>
      </c>
      <c r="B12" s="2" t="s">
        <v>1</v>
      </c>
      <c r="C12" s="2" t="s">
        <v>2</v>
      </c>
      <c r="D12" s="2" t="s">
        <v>3</v>
      </c>
    </row>
    <row r="13" spans="1:8" ht="15.75" thickBot="1" x14ac:dyDescent="0.3">
      <c r="A13" t="s">
        <v>17</v>
      </c>
      <c r="B13" s="18">
        <v>17</v>
      </c>
      <c r="C13" s="19">
        <v>16</v>
      </c>
      <c r="D13" s="20">
        <v>15</v>
      </c>
    </row>
  </sheetData>
  <mergeCells count="1">
    <mergeCell ref="A9:B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DDAE-0637-4D08-9D82-85F0620365BF}">
  <dimension ref="A1:L13"/>
  <sheetViews>
    <sheetView workbookViewId="0">
      <selection activeCell="G9" sqref="G9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7.140625" bestFit="1" customWidth="1"/>
    <col min="4" max="4" width="7.5703125" bestFit="1" customWidth="1"/>
    <col min="5" max="5" width="6" bestFit="1" customWidth="1"/>
    <col min="6" max="6" width="3.28515625" bestFit="1" customWidth="1"/>
    <col min="7" max="7" width="15.7109375" bestFit="1" customWidth="1"/>
    <col min="8" max="8" width="4.7109375" bestFit="1" customWidth="1"/>
    <col min="9" max="9" width="3" bestFit="1" customWidth="1"/>
    <col min="10" max="10" width="3.5703125" bestFit="1" customWidth="1"/>
    <col min="12" max="12" width="14.7109375" bestFit="1" customWidth="1"/>
  </cols>
  <sheetData>
    <row r="1" spans="1:12" x14ac:dyDescent="0.25">
      <c r="B1" t="s">
        <v>4</v>
      </c>
    </row>
    <row r="2" spans="1:12" ht="15.75" thickBot="1" x14ac:dyDescent="0.3">
      <c r="A2" s="4" t="s">
        <v>8</v>
      </c>
      <c r="B2" s="2" t="s">
        <v>1</v>
      </c>
      <c r="C2" s="2" t="s">
        <v>2</v>
      </c>
      <c r="D2" s="2" t="s">
        <v>3</v>
      </c>
    </row>
    <row r="3" spans="1:12" x14ac:dyDescent="0.25">
      <c r="A3" s="2" t="s">
        <v>5</v>
      </c>
      <c r="B3" s="10">
        <v>10</v>
      </c>
      <c r="C3" s="11">
        <v>20</v>
      </c>
      <c r="D3" s="12">
        <v>15</v>
      </c>
      <c r="E3">
        <f>SUMPRODUCT(B3:D3,B$13:D$13)</f>
        <v>700.00000331986894</v>
      </c>
      <c r="F3" t="s">
        <v>10</v>
      </c>
      <c r="G3" s="6">
        <v>700</v>
      </c>
    </row>
    <row r="4" spans="1:12" x14ac:dyDescent="0.25">
      <c r="A4" s="2" t="s">
        <v>6</v>
      </c>
      <c r="B4" s="13">
        <v>50</v>
      </c>
      <c r="C4" s="9">
        <v>60</v>
      </c>
      <c r="D4" s="14">
        <v>60</v>
      </c>
      <c r="E4">
        <f t="shared" ref="E4:E5" si="0">SUMPRODUCT(B4:D4,B$13:D$13)</f>
        <v>2771.4285725050431</v>
      </c>
      <c r="F4" t="s">
        <v>10</v>
      </c>
      <c r="G4" s="7">
        <v>2000</v>
      </c>
    </row>
    <row r="5" spans="1:12" ht="15.75" thickBot="1" x14ac:dyDescent="0.3">
      <c r="A5" s="2" t="s">
        <v>7</v>
      </c>
      <c r="B5" s="15">
        <v>35</v>
      </c>
      <c r="C5" s="16">
        <v>10</v>
      </c>
      <c r="D5" s="17">
        <v>5</v>
      </c>
      <c r="E5">
        <f t="shared" si="0"/>
        <v>599.99999955221597</v>
      </c>
      <c r="F5" t="s">
        <v>10</v>
      </c>
      <c r="G5" s="8">
        <v>600</v>
      </c>
    </row>
    <row r="6" spans="1:12" x14ac:dyDescent="0.25">
      <c r="A6" s="4" t="s">
        <v>9</v>
      </c>
    </row>
    <row r="7" spans="1:12" x14ac:dyDescent="0.25">
      <c r="A7" s="3" t="s">
        <v>0</v>
      </c>
      <c r="B7" s="5">
        <v>700</v>
      </c>
      <c r="C7" s="9">
        <v>400</v>
      </c>
      <c r="D7" s="9">
        <v>300</v>
      </c>
    </row>
    <row r="8" spans="1:12" ht="15.75" thickBot="1" x14ac:dyDescent="0.3">
      <c r="C8" s="2"/>
    </row>
    <row r="9" spans="1:12" ht="15.75" thickBot="1" x14ac:dyDescent="0.3">
      <c r="A9" s="31" t="s">
        <v>19</v>
      </c>
      <c r="B9" s="31"/>
      <c r="C9" s="2">
        <f>SUMPRODUCT(B7:D7,B13:D13)</f>
        <v>19428.571441145192</v>
      </c>
      <c r="D9" s="4" t="s">
        <v>11</v>
      </c>
      <c r="E9" s="21">
        <v>30000</v>
      </c>
      <c r="F9" t="s">
        <v>12</v>
      </c>
      <c r="G9" s="22">
        <f>SUMPRODUCT(B7:D7,B13:D13)</f>
        <v>19428.571441145192</v>
      </c>
      <c r="H9" t="s">
        <v>16</v>
      </c>
      <c r="J9" s="22"/>
      <c r="L9" t="s">
        <v>20</v>
      </c>
    </row>
    <row r="10" spans="1:12" ht="15.75" thickBot="1" x14ac:dyDescent="0.3">
      <c r="E10" s="2"/>
      <c r="F10" s="2" t="s">
        <v>13</v>
      </c>
      <c r="G10" s="22">
        <f>B13</f>
        <v>10.85714274949563</v>
      </c>
      <c r="H10" t="s">
        <v>16</v>
      </c>
      <c r="I10" t="s">
        <v>11</v>
      </c>
      <c r="J10" s="24">
        <v>17</v>
      </c>
      <c r="L10" s="26">
        <f>(-G9)*(-G10)*G11</f>
        <v>10125061.130653793</v>
      </c>
    </row>
    <row r="11" spans="1:12" ht="16.5" thickTop="1" thickBot="1" x14ac:dyDescent="0.3">
      <c r="F11" t="s">
        <v>14</v>
      </c>
      <c r="G11" s="23">
        <f>SUM(B13:D13)</f>
        <v>48</v>
      </c>
      <c r="H11" t="s">
        <v>15</v>
      </c>
      <c r="I11" t="s">
        <v>10</v>
      </c>
      <c r="J11" s="25">
        <v>48</v>
      </c>
    </row>
    <row r="12" spans="1:12" ht="16.5" thickTop="1" thickBot="1" x14ac:dyDescent="0.3">
      <c r="A12" t="s">
        <v>18</v>
      </c>
      <c r="B12" s="2" t="s">
        <v>1</v>
      </c>
      <c r="C12" s="2" t="s">
        <v>2</v>
      </c>
      <c r="D12" s="2" t="s">
        <v>3</v>
      </c>
    </row>
    <row r="13" spans="1:12" ht="15.75" thickBot="1" x14ac:dyDescent="0.3">
      <c r="A13" t="s">
        <v>17</v>
      </c>
      <c r="B13" s="18">
        <v>10.85714274949563</v>
      </c>
      <c r="C13" s="19">
        <v>6.8571434134694158</v>
      </c>
      <c r="D13" s="20">
        <v>30.285713837034951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D329-D989-4A93-8C43-05C7C091ED3B}">
  <dimension ref="A1:L13"/>
  <sheetViews>
    <sheetView workbookViewId="0">
      <selection activeCell="O12" sqref="O12"/>
    </sheetView>
  </sheetViews>
  <sheetFormatPr defaultRowHeight="15" x14ac:dyDescent="0.25"/>
  <cols>
    <col min="1" max="1" width="16.140625" bestFit="1" customWidth="1"/>
    <col min="4" max="4" width="7.140625" bestFit="1" customWidth="1"/>
    <col min="5" max="5" width="8" customWidth="1"/>
    <col min="6" max="6" width="3.28515625" bestFit="1" customWidth="1"/>
    <col min="7" max="7" width="7.5703125" bestFit="1" customWidth="1"/>
    <col min="8" max="8" width="4.7109375" bestFit="1" customWidth="1"/>
    <col min="9" max="10" width="3" bestFit="1" customWidth="1"/>
    <col min="12" max="12" width="14.7109375" bestFit="1" customWidth="1"/>
  </cols>
  <sheetData>
    <row r="1" spans="1:12" x14ac:dyDescent="0.25">
      <c r="B1" t="s">
        <v>4</v>
      </c>
    </row>
    <row r="2" spans="1:12" ht="15.75" thickBot="1" x14ac:dyDescent="0.3">
      <c r="A2" s="4" t="s">
        <v>8</v>
      </c>
      <c r="B2" s="2" t="s">
        <v>1</v>
      </c>
      <c r="C2" s="2" t="s">
        <v>2</v>
      </c>
      <c r="D2" s="2" t="s">
        <v>3</v>
      </c>
    </row>
    <row r="3" spans="1:12" x14ac:dyDescent="0.25">
      <c r="A3" s="2" t="s">
        <v>5</v>
      </c>
      <c r="B3" s="10">
        <v>10</v>
      </c>
      <c r="C3" s="11">
        <v>20</v>
      </c>
      <c r="D3" s="12">
        <v>15</v>
      </c>
      <c r="E3">
        <f>SUMPRODUCT(B3:D3,B$13:D$13)</f>
        <v>700.00422531084928</v>
      </c>
      <c r="F3" t="s">
        <v>10</v>
      </c>
      <c r="G3" s="6">
        <v>700</v>
      </c>
    </row>
    <row r="4" spans="1:12" x14ac:dyDescent="0.25">
      <c r="A4" s="2" t="s">
        <v>6</v>
      </c>
      <c r="B4" s="13">
        <v>50</v>
      </c>
      <c r="C4" s="9">
        <v>60</v>
      </c>
      <c r="D4" s="14">
        <v>60</v>
      </c>
      <c r="E4">
        <f t="shared" ref="E4:E5" si="0">SUMPRODUCT(B4:D4,B$13:D$13)</f>
        <v>2266.6787197028807</v>
      </c>
      <c r="F4" t="s">
        <v>10</v>
      </c>
      <c r="G4" s="7">
        <v>2000</v>
      </c>
    </row>
    <row r="5" spans="1:12" ht="15.75" thickBot="1" x14ac:dyDescent="0.3">
      <c r="A5" s="2" t="s">
        <v>7</v>
      </c>
      <c r="B5" s="15">
        <v>35</v>
      </c>
      <c r="C5" s="16">
        <v>10</v>
      </c>
      <c r="D5" s="17">
        <v>5</v>
      </c>
      <c r="E5">
        <f t="shared" si="0"/>
        <v>600.00001124367395</v>
      </c>
      <c r="F5" t="s">
        <v>10</v>
      </c>
      <c r="G5" s="8">
        <v>600</v>
      </c>
    </row>
    <row r="6" spans="1:12" x14ac:dyDescent="0.25">
      <c r="A6" s="4" t="s">
        <v>9</v>
      </c>
    </row>
    <row r="7" spans="1:12" x14ac:dyDescent="0.25">
      <c r="A7" s="3" t="s">
        <v>0</v>
      </c>
      <c r="B7" s="5">
        <v>700</v>
      </c>
      <c r="C7" s="9">
        <v>400</v>
      </c>
      <c r="D7" s="9">
        <v>300</v>
      </c>
    </row>
    <row r="8" spans="1:12" x14ac:dyDescent="0.25">
      <c r="C8" s="2"/>
    </row>
    <row r="9" spans="1:12" x14ac:dyDescent="0.25">
      <c r="A9" s="31"/>
      <c r="B9" s="31"/>
      <c r="F9" t="s">
        <v>12</v>
      </c>
      <c r="G9" s="22">
        <f>SUMPRODUCT(B7:D7,B13:D13)</f>
        <v>18166.718094466556</v>
      </c>
      <c r="H9" t="s">
        <v>16</v>
      </c>
      <c r="J9" s="22"/>
      <c r="K9" t="s">
        <v>21</v>
      </c>
    </row>
    <row r="10" spans="1:12" ht="15.75" thickBot="1" x14ac:dyDescent="0.3">
      <c r="E10" s="2"/>
      <c r="F10" s="2" t="s">
        <v>13</v>
      </c>
      <c r="G10" s="22">
        <f>B13</f>
        <v>8.3332671764991435</v>
      </c>
      <c r="H10" t="s">
        <v>16</v>
      </c>
      <c r="L10" s="26">
        <f>(G9-18166.67)^2+G10^2+(G11-49.3)^2</f>
        <v>172.12625160841853</v>
      </c>
    </row>
    <row r="11" spans="1:12" ht="16.5" thickTop="1" thickBot="1" x14ac:dyDescent="0.3">
      <c r="F11" t="s">
        <v>14</v>
      </c>
      <c r="G11" s="23">
        <f>SUM(B13:D13)</f>
        <v>39.166856524464528</v>
      </c>
      <c r="H11" t="s">
        <v>15</v>
      </c>
    </row>
    <row r="12" spans="1:12" ht="16.5" thickTop="1" thickBot="1" x14ac:dyDescent="0.3">
      <c r="A12" t="s">
        <v>18</v>
      </c>
      <c r="B12" s="2" t="s">
        <v>1</v>
      </c>
      <c r="C12" s="2" t="s">
        <v>2</v>
      </c>
      <c r="D12" s="2" t="s">
        <v>3</v>
      </c>
    </row>
    <row r="13" spans="1:12" ht="15.75" thickBot="1" x14ac:dyDescent="0.3">
      <c r="A13" t="s">
        <v>17</v>
      </c>
      <c r="B13" s="18">
        <v>8.3332671764991435</v>
      </c>
      <c r="C13" s="19">
        <v>30.833542665275402</v>
      </c>
      <c r="D13" s="20">
        <v>4.6682689985157115E-5</v>
      </c>
    </row>
  </sheetData>
  <mergeCells count="1"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816B-7A00-43EC-BF09-7B5C08CCC2A5}">
  <dimension ref="A1:O13"/>
  <sheetViews>
    <sheetView tabSelected="1" topLeftCell="M1" workbookViewId="0">
      <selection activeCell="AD8" sqref="AD8"/>
    </sheetView>
  </sheetViews>
  <sheetFormatPr defaultRowHeight="15" x14ac:dyDescent="0.25"/>
  <cols>
    <col min="1" max="1" width="16.140625" bestFit="1" customWidth="1"/>
    <col min="2" max="2" width="9.85546875" bestFit="1" customWidth="1"/>
    <col min="6" max="6" width="3.28515625" bestFit="1" customWidth="1"/>
    <col min="7" max="7" width="9.5703125" customWidth="1"/>
    <col min="8" max="8" width="4.7109375" bestFit="1" customWidth="1"/>
    <col min="9" max="9" width="3" bestFit="1" customWidth="1"/>
    <col min="10" max="10" width="8.42578125" bestFit="1" customWidth="1"/>
    <col min="11" max="11" width="6" bestFit="1" customWidth="1"/>
    <col min="12" max="12" width="2.42578125" customWidth="1"/>
    <col min="13" max="13" width="3" bestFit="1" customWidth="1"/>
    <col min="14" max="14" width="10.28515625" bestFit="1" customWidth="1"/>
  </cols>
  <sheetData>
    <row r="1" spans="1:15" x14ac:dyDescent="0.25">
      <c r="B1" t="s">
        <v>4</v>
      </c>
      <c r="M1" s="4" t="s">
        <v>23</v>
      </c>
      <c r="N1" s="4" t="s">
        <v>12</v>
      </c>
      <c r="O1" s="4" t="s">
        <v>14</v>
      </c>
    </row>
    <row r="2" spans="1:15" ht="15.75" thickBot="1" x14ac:dyDescent="0.3">
      <c r="A2" s="4" t="s">
        <v>8</v>
      </c>
      <c r="B2" s="2" t="s">
        <v>1</v>
      </c>
      <c r="C2" s="2" t="s">
        <v>2</v>
      </c>
      <c r="D2" s="2" t="s">
        <v>3</v>
      </c>
      <c r="M2" s="27">
        <v>0</v>
      </c>
      <c r="N2" s="28">
        <v>18166.669999999998</v>
      </c>
      <c r="O2" s="29">
        <v>39.159999999999997</v>
      </c>
    </row>
    <row r="3" spans="1:15" x14ac:dyDescent="0.25">
      <c r="A3" s="2" t="s">
        <v>5</v>
      </c>
      <c r="B3" s="10">
        <v>10</v>
      </c>
      <c r="C3" s="11">
        <v>20</v>
      </c>
      <c r="D3" s="12">
        <v>15</v>
      </c>
      <c r="E3">
        <f>SUMPRODUCT(B3:D3,B$13:D$13)</f>
        <v>700.00000443864724</v>
      </c>
      <c r="F3" t="s">
        <v>10</v>
      </c>
      <c r="G3" s="6">
        <v>700</v>
      </c>
      <c r="M3" s="27">
        <v>1</v>
      </c>
      <c r="N3" s="29">
        <v>18953.400000000001</v>
      </c>
      <c r="O3" s="29">
        <v>44.673999999999999</v>
      </c>
    </row>
    <row r="4" spans="1:15" x14ac:dyDescent="0.25">
      <c r="A4" s="2" t="s">
        <v>6</v>
      </c>
      <c r="B4" s="13">
        <v>50</v>
      </c>
      <c r="C4" s="9">
        <v>60</v>
      </c>
      <c r="D4" s="14">
        <v>60</v>
      </c>
      <c r="E4">
        <f t="shared" ref="E4:E5" si="0">SUMPRODUCT(B4:D4,B$13:D$13)</f>
        <v>2581.3714292800714</v>
      </c>
      <c r="F4" t="s">
        <v>10</v>
      </c>
      <c r="G4" s="7">
        <v>2000</v>
      </c>
      <c r="M4" s="27">
        <v>2</v>
      </c>
      <c r="N4" s="29">
        <v>19741.099999999999</v>
      </c>
      <c r="O4" s="29">
        <v>50.19</v>
      </c>
    </row>
    <row r="5" spans="1:15" ht="15.75" thickBot="1" x14ac:dyDescent="0.3">
      <c r="A5" s="2" t="s">
        <v>7</v>
      </c>
      <c r="B5" s="15">
        <v>35</v>
      </c>
      <c r="C5" s="16">
        <v>10</v>
      </c>
      <c r="D5" s="17">
        <v>5</v>
      </c>
      <c r="E5">
        <f t="shared" si="0"/>
        <v>600.00000195839607</v>
      </c>
      <c r="F5" t="s">
        <v>10</v>
      </c>
      <c r="G5" s="8">
        <v>600</v>
      </c>
      <c r="M5" s="27">
        <v>3</v>
      </c>
      <c r="N5" s="29">
        <v>22283</v>
      </c>
      <c r="O5" s="29">
        <v>55.7</v>
      </c>
    </row>
    <row r="6" spans="1:15" x14ac:dyDescent="0.25">
      <c r="A6" s="4" t="s">
        <v>9</v>
      </c>
      <c r="M6" s="27">
        <v>4</v>
      </c>
      <c r="N6" s="29">
        <v>22283</v>
      </c>
      <c r="O6" s="29">
        <v>61.2</v>
      </c>
    </row>
    <row r="7" spans="1:15" x14ac:dyDescent="0.25">
      <c r="A7" s="3" t="s">
        <v>0</v>
      </c>
      <c r="B7" s="5">
        <v>700</v>
      </c>
      <c r="C7" s="9">
        <v>400</v>
      </c>
      <c r="D7" s="9">
        <v>300</v>
      </c>
      <c r="J7" t="s">
        <v>23</v>
      </c>
      <c r="K7">
        <v>1</v>
      </c>
      <c r="M7" s="27">
        <v>5</v>
      </c>
      <c r="N7" s="29">
        <v>23570.3</v>
      </c>
      <c r="O7" s="29">
        <v>66.73</v>
      </c>
    </row>
    <row r="8" spans="1:15" ht="17.25" customHeight="1" thickBot="1" x14ac:dyDescent="0.3">
      <c r="C8" s="2"/>
      <c r="J8" t="s">
        <v>24</v>
      </c>
      <c r="K8">
        <v>5.5140000000000002</v>
      </c>
      <c r="M8" s="27">
        <v>6</v>
      </c>
      <c r="N8" s="29">
        <v>24856</v>
      </c>
      <c r="O8" s="29">
        <v>72.239999999999995</v>
      </c>
    </row>
    <row r="9" spans="1:15" ht="15.75" thickBot="1" x14ac:dyDescent="0.3">
      <c r="A9" s="31" t="s">
        <v>19</v>
      </c>
      <c r="B9" s="31"/>
      <c r="C9" s="2">
        <f>SUMPRODUCT(B7:D7,B13:D13)</f>
        <v>18953.428624769356</v>
      </c>
      <c r="D9" s="4" t="s">
        <v>11</v>
      </c>
      <c r="E9" s="21">
        <v>30000</v>
      </c>
      <c r="F9" t="s">
        <v>12</v>
      </c>
      <c r="G9" s="22">
        <f>SUMPRODUCT(B7:D7,B13:D13)</f>
        <v>18953.428624769356</v>
      </c>
      <c r="H9" t="s">
        <v>16</v>
      </c>
      <c r="J9" t="s">
        <v>16</v>
      </c>
      <c r="K9">
        <v>39.159999999999997</v>
      </c>
      <c r="M9" s="27">
        <v>7</v>
      </c>
      <c r="N9" s="29">
        <v>26143.5</v>
      </c>
      <c r="O9" s="29">
        <v>77.75</v>
      </c>
    </row>
    <row r="10" spans="1:15" ht="15.75" thickBot="1" x14ac:dyDescent="0.3">
      <c r="E10" s="2"/>
      <c r="J10" t="s">
        <v>22</v>
      </c>
      <c r="M10" s="27">
        <v>8</v>
      </c>
      <c r="N10" s="29">
        <v>27430</v>
      </c>
      <c r="O10" s="29">
        <v>83.27</v>
      </c>
    </row>
    <row r="11" spans="1:15" ht="15.75" thickBot="1" x14ac:dyDescent="0.3">
      <c r="F11" t="s">
        <v>14</v>
      </c>
      <c r="G11">
        <f>SUM(B13:D13)</f>
        <v>44.673999999999999</v>
      </c>
      <c r="H11" t="s">
        <v>15</v>
      </c>
      <c r="I11" t="s">
        <v>10</v>
      </c>
      <c r="J11" s="21">
        <f>K9+K7*K8</f>
        <v>44.673999999999999</v>
      </c>
      <c r="M11" s="27">
        <v>9</v>
      </c>
      <c r="N11" s="29">
        <v>28716.7</v>
      </c>
      <c r="O11" s="29">
        <v>88.78</v>
      </c>
    </row>
    <row r="12" spans="1:15" ht="15.75" thickBot="1" x14ac:dyDescent="0.3">
      <c r="A12" t="s">
        <v>18</v>
      </c>
      <c r="B12" s="2" t="s">
        <v>1</v>
      </c>
      <c r="C12" s="2" t="s">
        <v>2</v>
      </c>
      <c r="D12" s="2" t="s">
        <v>3</v>
      </c>
      <c r="M12" s="27">
        <v>10</v>
      </c>
      <c r="N12" s="30">
        <v>30000</v>
      </c>
      <c r="O12" s="29">
        <v>94.3</v>
      </c>
    </row>
    <row r="13" spans="1:15" ht="15.75" thickBot="1" x14ac:dyDescent="0.3">
      <c r="A13" t="s">
        <v>17</v>
      </c>
      <c r="B13" s="18">
        <v>9.9068570719928228</v>
      </c>
      <c r="C13" s="19">
        <v>15.884857959722273</v>
      </c>
      <c r="D13" s="20">
        <v>18.882284968284903</v>
      </c>
      <c r="N13" s="29"/>
      <c r="O13" s="29"/>
    </row>
  </sheetData>
  <mergeCells count="1"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Статус кво</vt:lpstr>
      <vt:lpstr>Лист1</vt:lpstr>
      <vt:lpstr>Лист2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limenitis</dc:creator>
  <cp:lastModifiedBy>Rearden</cp:lastModifiedBy>
  <dcterms:created xsi:type="dcterms:W3CDTF">2015-06-05T18:17:20Z</dcterms:created>
  <dcterms:modified xsi:type="dcterms:W3CDTF">2021-11-24T08:38:00Z</dcterms:modified>
</cp:coreProperties>
</file>