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gebra 1 Survey Summary" sheetId="1" r:id="rId4"/>
    <sheet state="visible" name="Algebra 1 Percentile Analysis" sheetId="2" r:id="rId5"/>
    <sheet state="visible" name="Q1" sheetId="3" r:id="rId6"/>
    <sheet state="visible" name="Q2" sheetId="4" r:id="rId7"/>
    <sheet state="visible" name="Q3" sheetId="5" r:id="rId8"/>
    <sheet state="visible" name="Q4" sheetId="6" r:id="rId9"/>
  </sheets>
  <definedNames/>
  <calcPr/>
  <extLst>
    <ext uri="GoogleSheetsCustomDataVersion2">
      <go:sheetsCustomData xmlns:go="http://customooxmlschemas.google.com/" r:id="rId10" roundtripDataChecksum="YzxakxZJY1ZMgklLdCzPN+zsWWXTy6Gb0coWdFXuOQY="/>
    </ext>
  </extLst>
</workbook>
</file>

<file path=xl/sharedStrings.xml><?xml version="1.0" encoding="utf-8"?>
<sst xmlns="http://schemas.openxmlformats.org/spreadsheetml/2006/main" count="580" uniqueCount="104">
  <si>
    <t>Lower Ave Lessons Time per Week</t>
  </si>
  <si>
    <t>Ave Lessons Time per Week</t>
  </si>
  <si>
    <t>Upper Ave Lessons Time per Week</t>
  </si>
  <si>
    <t>Lower Ave Proof Time per Week</t>
  </si>
  <si>
    <t>Average Proofs Time per Week</t>
  </si>
  <si>
    <t>Upper Ave Proof Time per Week</t>
  </si>
  <si>
    <t>Lower Ave Project Time per Week</t>
  </si>
  <si>
    <t>Average Project Time per Week</t>
  </si>
  <si>
    <t>Upper Ave Project Time per Week</t>
  </si>
  <si>
    <t>Difficulty of Understanding Class</t>
  </si>
  <si>
    <t>Difficulting of Participating Calss</t>
  </si>
  <si>
    <t>Difficulty of Understanding Lessons</t>
  </si>
  <si>
    <t>Difficulty of Doing Lessons</t>
  </si>
  <si>
    <t>Difficulty of Understanding Proofs</t>
  </si>
  <si>
    <t>Difficulty of Doing Proofs</t>
  </si>
  <si>
    <t>Difficulty of Understanding Projects</t>
  </si>
  <si>
    <t>Difficulty of Doing Projects</t>
  </si>
  <si>
    <t>Difficulty of Understanding Overall</t>
  </si>
  <si>
    <t>Difficulty of Doing Assignments Overall</t>
  </si>
  <si>
    <t>Algebra 1 Quarter</t>
  </si>
  <si>
    <t>Year</t>
  </si>
  <si>
    <t>Slope</t>
  </si>
  <si>
    <t>y-intercept</t>
  </si>
  <si>
    <t>Preferred value</t>
  </si>
  <si>
    <t>Increasing or decreasing</t>
  </si>
  <si>
    <t>Preferred how often?</t>
  </si>
  <si>
    <t>Q1</t>
  </si>
  <si>
    <t>Decreasing</t>
  </si>
  <si>
    <t>Rarely</t>
  </si>
  <si>
    <t>Q2</t>
  </si>
  <si>
    <t>Q3</t>
  </si>
  <si>
    <t>Q4</t>
  </si>
  <si>
    <t>Often</t>
  </si>
  <si>
    <t>Sometimes</t>
  </si>
  <si>
    <t>Little change</t>
  </si>
  <si>
    <t>Never</t>
  </si>
  <si>
    <t>Lower Ave Time per Week</t>
  </si>
  <si>
    <t>Average Time per Week</t>
  </si>
  <si>
    <t>Upper Ave Time per Week</t>
  </si>
  <si>
    <t>Less than preferred value</t>
  </si>
  <si>
    <t>Decreased</t>
  </si>
  <si>
    <t>Greater than preferred value</t>
  </si>
  <si>
    <t>Increased</t>
  </si>
  <si>
    <t>Difficulty?</t>
  </si>
  <si>
    <t>Increasing</t>
  </si>
  <si>
    <t>Easy</t>
  </si>
  <si>
    <t>Difficulty of Participating Calss</t>
  </si>
  <si>
    <t>No change.</t>
  </si>
  <si>
    <t>Hard</t>
  </si>
  <si>
    <t>Easier</t>
  </si>
  <si>
    <t>Decrease</t>
  </si>
  <si>
    <t>Harder</t>
  </si>
  <si>
    <t>Increase</t>
  </si>
  <si>
    <t>How difficulty is it to understand class?</t>
  </si>
  <si>
    <t>How difficult is it to participate in class?</t>
  </si>
  <si>
    <t>How difficult is it to understand the lessons?</t>
  </si>
  <si>
    <t>How difficult is it to complete the lessons?</t>
  </si>
  <si>
    <t>How difficult is it to understand the proof?</t>
  </si>
  <si>
    <t>How difficult is it to complete the proof?</t>
  </si>
  <si>
    <t>How difficult is it to understand the project step?</t>
  </si>
  <si>
    <t>How difficult is it to completed the project step?</t>
  </si>
  <si>
    <t>Overall how difficult is it to understand the work?</t>
  </si>
  <si>
    <t>Overall how difficult is it to complete the work?</t>
  </si>
  <si>
    <t>Very Easy</t>
  </si>
  <si>
    <t>Somewhat Easy</t>
  </si>
  <si>
    <t>Moderate</t>
  </si>
  <si>
    <t>Somewhat Hard</t>
  </si>
  <si>
    <t>Very Hard</t>
  </si>
  <si>
    <t>VEasy</t>
  </si>
  <si>
    <t>Mod</t>
  </si>
  <si>
    <t>VHard</t>
  </si>
  <si>
    <t>Total</t>
  </si>
  <si>
    <t>Difficulty:</t>
  </si>
  <si>
    <t>Very easy</t>
  </si>
  <si>
    <t>Change:</t>
  </si>
  <si>
    <t>Slightly easier</t>
  </si>
  <si>
    <t>Slightly harder</t>
  </si>
  <si>
    <t>Little</t>
  </si>
  <si>
    <t>Narrowed toward moderate</t>
  </si>
  <si>
    <t>Some harder some easier</t>
  </si>
  <si>
    <t>How difficult is it to UNDERSTAND what we work on in class on Monday?</t>
  </si>
  <si>
    <t>1 = easy, 0 = hard</t>
  </si>
  <si>
    <t>How difficult is it to PARTICIPATE in the work we do in class on Mondays?</t>
  </si>
  <si>
    <t>Lower</t>
  </si>
  <si>
    <t>Upper</t>
  </si>
  <si>
    <t>How difficult is it to UNDERSTAND the Teaching Textbooks lessons each week?</t>
  </si>
  <si>
    <t>How difficult is it to COMPLETE the Teaching Textbooks lessons each week?</t>
  </si>
  <si>
    <t>Proofs:
How much time do you spend working on the proof each week? If it's a time range, then please put the lower time and the higher time.</t>
  </si>
  <si>
    <t>How difficult is it to UNDERSTAND how to do the proof each week?</t>
  </si>
  <si>
    <t>How difficult is it to COMPLETE the proof each week?</t>
  </si>
  <si>
    <t>How difficult is it to UNDERSTAND how to do the project step each week?</t>
  </si>
  <si>
    <t>How difficult is it to COMPLETE the project step each week?</t>
  </si>
  <si>
    <t>Overall:
How difficult is it to UNDERSTAND the work each week?</t>
  </si>
  <si>
    <t>Overall:
How difficult is it to COMPLETE the work each week?</t>
  </si>
  <si>
    <t>Somewhat easy</t>
  </si>
  <si>
    <t>Um usually like an hour</t>
  </si>
  <si>
    <t>Very hard</t>
  </si>
  <si>
    <t>30-45 minutes</t>
  </si>
  <si>
    <t>Somewhat hard</t>
  </si>
  <si>
    <t>1 hour or more</t>
  </si>
  <si>
    <t>around 1-2.5 hours</t>
  </si>
  <si>
    <t>1-2</t>
  </si>
  <si>
    <t>I don't do those</t>
  </si>
  <si>
    <t>1hr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</si>
</sst>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</font>
    <font>
      <color rgb="FF232629"/>
      <name val="Ui-monospace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1" fillId="0" fontId="1" numFmtId="2" xfId="0" applyAlignment="1" applyBorder="1" applyFont="1" applyNumberFormat="1">
      <alignment vertical="bottom"/>
    </xf>
    <xf borderId="0" fillId="0" fontId="1" numFmtId="0" xfId="0" applyFont="1"/>
    <xf borderId="0" fillId="0" fontId="1" numFmtId="2" xfId="0" applyFont="1" applyNumberFormat="1"/>
    <xf borderId="0" fillId="0" fontId="1" numFmtId="2" xfId="0" applyAlignment="1" applyFont="1" applyNumberFormat="1">
      <alignment vertical="bottom"/>
    </xf>
    <xf borderId="2" fillId="0" fontId="1" numFmtId="0" xfId="0" applyAlignment="1" applyBorder="1" applyFont="1">
      <alignment vertical="bottom"/>
    </xf>
    <xf borderId="2" fillId="0" fontId="1" numFmtId="2" xfId="0" applyBorder="1" applyFont="1" applyNumberFormat="1"/>
    <xf borderId="2" fillId="0" fontId="1" numFmtId="2" xfId="0" applyAlignment="1" applyBorder="1" applyFont="1" applyNumberFormat="1">
      <alignment vertical="bottom"/>
    </xf>
    <xf borderId="3" fillId="0" fontId="1" numFmtId="2" xfId="0" applyAlignment="1" applyBorder="1" applyFont="1" applyNumberFormat="1">
      <alignment vertical="bottom"/>
    </xf>
    <xf borderId="0" fillId="2" fontId="1" numFmtId="0" xfId="0" applyAlignment="1" applyFill="1" applyFont="1">
      <alignment vertical="bottom"/>
    </xf>
    <xf borderId="1" fillId="2" fontId="1" numFmtId="2" xfId="0" applyAlignment="1" applyBorder="1" applyFont="1" applyNumberFormat="1">
      <alignment vertical="bottom"/>
    </xf>
    <xf borderId="0" fillId="3" fontId="1" numFmtId="0" xfId="0" applyAlignment="1" applyFill="1" applyFont="1">
      <alignment shrinkToFit="0" vertical="bottom" wrapText="0"/>
    </xf>
    <xf borderId="1" fillId="3" fontId="1" numFmtId="2" xfId="0" applyAlignment="1" applyBorder="1" applyFont="1" applyNumberFormat="1">
      <alignment vertical="bottom"/>
    </xf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shrinkToFit="0" vertical="bottom" wrapText="0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1" fillId="0" fontId="1" numFmtId="0" xfId="0" applyBorder="1" applyFont="1"/>
    <xf borderId="2" fillId="0" fontId="1" numFmtId="0" xfId="0" applyBorder="1" applyFont="1"/>
    <xf borderId="3" fillId="0" fontId="1" numFmtId="2" xfId="0" applyBorder="1" applyFont="1" applyNumberFormat="1"/>
    <xf borderId="1" fillId="0" fontId="1" numFmtId="2" xfId="0" applyBorder="1" applyFont="1" applyNumberFormat="1"/>
    <xf borderId="0" fillId="6" fontId="2" numFmtId="0" xfId="0" applyAlignment="1" applyFill="1" applyFont="1">
      <alignment horizontal="left"/>
    </xf>
    <xf borderId="2" fillId="6" fontId="2" numFmtId="0" xfId="0" applyAlignment="1" applyBorder="1" applyFont="1">
      <alignment horizontal="left"/>
    </xf>
    <xf borderId="0" fillId="0" fontId="1" numFmtId="2" xfId="0" applyAlignment="1" applyFont="1" applyNumberFormat="1">
      <alignment shrinkToFit="0" vertical="bottom" wrapText="0"/>
    </xf>
    <xf borderId="0" fillId="0" fontId="1" numFmtId="164" xfId="0" applyFont="1" applyNumberFormat="1"/>
    <xf quotePrefix="1"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hidden="1" min="1" max="20" width="12.63"/>
    <col customWidth="1" min="21" max="21" width="29.63"/>
    <col customWidth="1" min="22" max="25" width="4.25"/>
    <col customWidth="1" min="26" max="26" width="4.38"/>
    <col customWidth="1" min="27" max="27" width="5.25"/>
    <col customWidth="1" hidden="1" min="28" max="28" width="11.63"/>
    <col customWidth="1" min="29" max="29" width="4.25"/>
    <col customWidth="1" min="30" max="30" width="19.38"/>
    <col customWidth="1" min="31" max="31" width="17.25"/>
    <col customWidth="1" min="32" max="38" width="7.0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2" t="s">
        <v>17</v>
      </c>
      <c r="T1" s="2" t="s">
        <v>18</v>
      </c>
      <c r="U1" s="1" t="s">
        <v>19</v>
      </c>
      <c r="V1" s="3">
        <v>1.0</v>
      </c>
      <c r="W1" s="3">
        <v>2.0</v>
      </c>
      <c r="X1" s="3">
        <v>3.0</v>
      </c>
      <c r="Y1" s="3">
        <v>4.0</v>
      </c>
      <c r="Z1" s="1" t="s">
        <v>20</v>
      </c>
      <c r="AA1" s="4" t="s">
        <v>21</v>
      </c>
      <c r="AB1" s="1" t="s">
        <v>22</v>
      </c>
      <c r="AC1" s="1" t="s">
        <v>23</v>
      </c>
      <c r="AD1" s="5" t="s">
        <v>24</v>
      </c>
      <c r="AE1" s="5" t="s">
        <v>25</v>
      </c>
      <c r="AF1" s="1"/>
      <c r="AG1" s="1"/>
      <c r="AH1" s="1"/>
      <c r="AI1" s="1"/>
      <c r="AJ1" s="1"/>
      <c r="AK1" s="1"/>
      <c r="AL1" s="1"/>
    </row>
    <row r="2" ht="15.75" customHeight="1">
      <c r="A2" s="1" t="s">
        <v>26</v>
      </c>
      <c r="B2" s="6">
        <f t="shared" ref="B2:B5" si="1">INDIRECT("'"&amp;$A2&amp;"'!J$2")</f>
        <v>4.5</v>
      </c>
      <c r="C2" s="7">
        <f t="shared" ref="C2:C5" si="2">average(B2,D2)</f>
        <v>5.083333333</v>
      </c>
      <c r="D2" s="6">
        <f t="shared" ref="D2:D5" si="3">INDIRECT("'"&amp;$A2&amp;"'!K$2")</f>
        <v>5.666666667</v>
      </c>
      <c r="E2" s="6">
        <f t="shared" ref="E2:E5" si="4">INDIRECT("'"&amp;$A2&amp;"'!Q$2")</f>
        <v>0.9166666667</v>
      </c>
      <c r="F2" s="7">
        <f t="shared" ref="F2:F5" si="5">average(E2,G2)</f>
        <v>1.145833333</v>
      </c>
      <c r="G2" s="6">
        <f t="shared" ref="G2:G5" si="6">INDIRECT("'"&amp;$A2&amp;"'!R$2")</f>
        <v>1.375</v>
      </c>
      <c r="H2" s="6">
        <f t="shared" ref="H2:H5" si="7">INDIRECT("'"&amp;$A2&amp;"'!Z$2")</f>
        <v>1.625</v>
      </c>
      <c r="I2" s="7">
        <f t="shared" ref="I2:I5" si="8">average(H2,J2)</f>
        <v>1.78125</v>
      </c>
      <c r="J2" s="6">
        <f t="shared" ref="J2:J5" si="9">INDIRECT("'"&amp;$A2&amp;"'!AA$2")</f>
        <v>1.9375</v>
      </c>
      <c r="K2" s="6">
        <f t="shared" ref="K2:K5" si="10">INDIRECT("'"&amp;$A2&amp;"'!D$2")</f>
        <v>0.5714285714</v>
      </c>
      <c r="L2" s="6">
        <f t="shared" ref="L2:L5" si="11">INDIRECT("'"&amp;$A2&amp;"'!F$2")</f>
        <v>0.9285714286</v>
      </c>
      <c r="M2" s="6">
        <f t="shared" ref="M2:M5" si="12">INDIRECT("'"&amp;$A2&amp;"'!M$2")</f>
        <v>0.7857142857</v>
      </c>
      <c r="N2" s="6">
        <f t="shared" ref="N2:N5" si="13">INDIRECT("'"&amp;$A2&amp;"'!O$2")</f>
        <v>0.7857142857</v>
      </c>
      <c r="O2" s="6">
        <f t="shared" ref="O2:O5" si="14">INDIRECT("'"&amp;$A2&amp;"'!T$2")</f>
        <v>0.6428571429</v>
      </c>
      <c r="P2" s="6">
        <f t="shared" ref="P2:P5" si="15">INDIRECT("'"&amp;$A2&amp;"'!V$2")</f>
        <v>0.5714285714</v>
      </c>
      <c r="Q2" s="6">
        <f t="shared" ref="Q2:Q5" si="16">INDIRECT("'"&amp;$A2&amp;"'!AC$2")</f>
        <v>0.2142857143</v>
      </c>
      <c r="R2" s="6">
        <f t="shared" ref="R2:R5" si="17">INDIRECT("'"&amp;$A2&amp;"'!AE$2")</f>
        <v>0.3571428571</v>
      </c>
      <c r="S2" s="6">
        <f t="shared" ref="S2:S5" si="18">INDIRECT("'"&amp;$A2&amp;"'!AI$2")</f>
        <v>0.7857142857</v>
      </c>
      <c r="T2" s="6">
        <f t="shared" ref="T2:T5" si="19">INDIRECT("'"&amp;$A2&amp;"'!AK$2")</f>
        <v>0.6428571429</v>
      </c>
      <c r="U2" s="1" t="s">
        <v>0</v>
      </c>
      <c r="V2" s="6">
        <f>INDIRECT("'"&amp;$A2&amp;"'!J$2")</f>
        <v>4.5</v>
      </c>
      <c r="W2" s="6">
        <f>INDIRECT("'"&amp;$A3&amp;"'!J$2")</f>
        <v>4.666666667</v>
      </c>
      <c r="X2" s="6">
        <f>INDIRECT("'"&amp;$A4&amp;"'!J$2")</f>
        <v>2.666666667</v>
      </c>
      <c r="Y2" s="6">
        <f>INDIRECT("'"&amp;$A5&amp;"'!J$2")</f>
        <v>4</v>
      </c>
      <c r="Z2" s="7">
        <f t="shared" ref="Z2:Z10" si="21">AVERAGE(V2:Y2)</f>
        <v>3.958333333</v>
      </c>
      <c r="AA2" s="4">
        <f t="shared" ref="AA2:AA13" si="22">linest(V2:Y2,$V$1:$Y$1,True,False)</f>
        <v>-0.35</v>
      </c>
      <c r="AB2" s="1">
        <v>4.833333333333334</v>
      </c>
      <c r="AC2" s="1">
        <v>4.0</v>
      </c>
      <c r="AD2" s="1" t="s">
        <v>27</v>
      </c>
      <c r="AE2" s="1" t="s">
        <v>28</v>
      </c>
      <c r="AF2" s="1"/>
      <c r="AG2" s="1"/>
      <c r="AH2" s="1"/>
      <c r="AI2" s="1"/>
      <c r="AJ2" s="1"/>
      <c r="AK2" s="1"/>
      <c r="AL2" s="1"/>
    </row>
    <row r="3" ht="15.75" customHeight="1">
      <c r="A3" s="1" t="s">
        <v>29</v>
      </c>
      <c r="B3" s="6">
        <f t="shared" si="1"/>
        <v>4.666666667</v>
      </c>
      <c r="C3" s="7">
        <f t="shared" si="2"/>
        <v>5.5</v>
      </c>
      <c r="D3" s="6">
        <f t="shared" si="3"/>
        <v>6.333333333</v>
      </c>
      <c r="E3" s="6">
        <f t="shared" si="4"/>
        <v>0.4433333333</v>
      </c>
      <c r="F3" s="7">
        <f t="shared" si="5"/>
        <v>0.7216666667</v>
      </c>
      <c r="G3" s="6">
        <f t="shared" si="6"/>
        <v>1</v>
      </c>
      <c r="H3" s="6">
        <f t="shared" si="7"/>
        <v>1</v>
      </c>
      <c r="I3" s="7">
        <f t="shared" si="8"/>
        <v>1.5</v>
      </c>
      <c r="J3" s="6">
        <f t="shared" si="9"/>
        <v>2</v>
      </c>
      <c r="K3" s="6">
        <f t="shared" si="10"/>
        <v>1</v>
      </c>
      <c r="L3" s="6">
        <f t="shared" si="11"/>
        <v>0.8333333333</v>
      </c>
      <c r="M3" s="6">
        <f t="shared" si="12"/>
        <v>0.6666666667</v>
      </c>
      <c r="N3" s="6">
        <f t="shared" si="13"/>
        <v>0.6666666667</v>
      </c>
      <c r="O3" s="6">
        <f t="shared" si="14"/>
        <v>0.8333333333</v>
      </c>
      <c r="P3" s="6">
        <f t="shared" si="15"/>
        <v>0.8333333333</v>
      </c>
      <c r="Q3" s="6">
        <f t="shared" si="16"/>
        <v>0.3333333333</v>
      </c>
      <c r="R3" s="6">
        <f t="shared" si="17"/>
        <v>0.3333333333</v>
      </c>
      <c r="S3" s="6">
        <f t="shared" si="18"/>
        <v>0.5</v>
      </c>
      <c r="T3" s="6">
        <f t="shared" si="19"/>
        <v>0.6666666667</v>
      </c>
      <c r="U3" s="1" t="s">
        <v>1</v>
      </c>
      <c r="V3" s="7">
        <f t="shared" ref="V3:Y3" si="20">average(V2,V4)</f>
        <v>5.083333333</v>
      </c>
      <c r="W3" s="7">
        <f t="shared" si="20"/>
        <v>5.5</v>
      </c>
      <c r="X3" s="7">
        <f t="shared" si="20"/>
        <v>3.333333333</v>
      </c>
      <c r="Y3" s="7">
        <f t="shared" si="20"/>
        <v>4.833333333</v>
      </c>
      <c r="Z3" s="7">
        <f t="shared" si="21"/>
        <v>4.6875</v>
      </c>
      <c r="AA3" s="4">
        <f t="shared" si="22"/>
        <v>-0.2916666667</v>
      </c>
      <c r="AB3" s="1">
        <v>5.416666666666664</v>
      </c>
      <c r="AC3" s="1">
        <v>4.0</v>
      </c>
      <c r="AD3" s="1" t="s">
        <v>27</v>
      </c>
      <c r="AE3" s="1" t="s">
        <v>28</v>
      </c>
      <c r="AF3" s="1"/>
      <c r="AG3" s="1"/>
      <c r="AH3" s="1"/>
      <c r="AI3" s="1"/>
      <c r="AJ3" s="1"/>
      <c r="AK3" s="1"/>
      <c r="AL3" s="1"/>
    </row>
    <row r="4" ht="15.75" customHeight="1">
      <c r="A4" s="8" t="s">
        <v>30</v>
      </c>
      <c r="B4" s="9">
        <f t="shared" si="1"/>
        <v>2.666666667</v>
      </c>
      <c r="C4" s="10">
        <f t="shared" si="2"/>
        <v>3.333333333</v>
      </c>
      <c r="D4" s="9">
        <f t="shared" si="3"/>
        <v>4</v>
      </c>
      <c r="E4" s="9">
        <f t="shared" si="4"/>
        <v>0.44</v>
      </c>
      <c r="F4" s="10">
        <f t="shared" si="5"/>
        <v>0.4683333333</v>
      </c>
      <c r="G4" s="9">
        <f t="shared" si="6"/>
        <v>0.4966666667</v>
      </c>
      <c r="H4" s="9">
        <f t="shared" si="7"/>
        <v>3</v>
      </c>
      <c r="I4" s="10">
        <f t="shared" si="8"/>
        <v>4</v>
      </c>
      <c r="J4" s="9">
        <f t="shared" si="9"/>
        <v>5</v>
      </c>
      <c r="K4" s="9">
        <f t="shared" si="10"/>
        <v>0.8333333333</v>
      </c>
      <c r="L4" s="9">
        <f t="shared" si="11"/>
        <v>0.6666666667</v>
      </c>
      <c r="M4" s="9">
        <f t="shared" si="12"/>
        <v>0.5</v>
      </c>
      <c r="N4" s="9">
        <f t="shared" si="13"/>
        <v>0.5</v>
      </c>
      <c r="O4" s="9">
        <f t="shared" si="14"/>
        <v>0.6666666667</v>
      </c>
      <c r="P4" s="9">
        <f t="shared" si="15"/>
        <v>0.6666666667</v>
      </c>
      <c r="Q4" s="9">
        <f t="shared" si="16"/>
        <v>0.3333333333</v>
      </c>
      <c r="R4" s="9">
        <f t="shared" si="17"/>
        <v>0.5</v>
      </c>
      <c r="S4" s="9">
        <f t="shared" si="18"/>
        <v>0.8333333333</v>
      </c>
      <c r="T4" s="9">
        <f t="shared" si="19"/>
        <v>0.6666666667</v>
      </c>
      <c r="U4" s="8" t="s">
        <v>2</v>
      </c>
      <c r="V4" s="9">
        <f>INDIRECT("'"&amp;$A2&amp;"'!K$2")</f>
        <v>5.666666667</v>
      </c>
      <c r="W4" s="9">
        <f>INDIRECT("'"&amp;$A3&amp;"'!K$2")</f>
        <v>6.333333333</v>
      </c>
      <c r="X4" s="9">
        <f>INDIRECT("'"&amp;$A4&amp;"'!K$2")</f>
        <v>4</v>
      </c>
      <c r="Y4" s="9">
        <f>INDIRECT("'"&amp;$A5&amp;"'!K$2")</f>
        <v>5.666666667</v>
      </c>
      <c r="Z4" s="10">
        <f t="shared" si="21"/>
        <v>5.416666667</v>
      </c>
      <c r="AA4" s="11">
        <f t="shared" si="22"/>
        <v>-0.2333333333</v>
      </c>
      <c r="AB4" s="8">
        <v>5.999999999999999</v>
      </c>
      <c r="AC4" s="8">
        <v>4.0</v>
      </c>
      <c r="AD4" s="1" t="s">
        <v>27</v>
      </c>
      <c r="AE4" s="1" t="s">
        <v>28</v>
      </c>
      <c r="AF4" s="8"/>
      <c r="AG4" s="8"/>
      <c r="AH4" s="8"/>
      <c r="AI4" s="8"/>
      <c r="AJ4" s="8"/>
      <c r="AK4" s="8"/>
      <c r="AL4" s="8"/>
    </row>
    <row r="5" ht="15.75" customHeight="1">
      <c r="A5" s="1" t="s">
        <v>31</v>
      </c>
      <c r="B5" s="6">
        <f t="shared" si="1"/>
        <v>4</v>
      </c>
      <c r="C5" s="7">
        <f t="shared" si="2"/>
        <v>4.833333333</v>
      </c>
      <c r="D5" s="6">
        <f t="shared" si="3"/>
        <v>5.666666667</v>
      </c>
      <c r="E5" s="6">
        <f t="shared" si="4"/>
        <v>0.25</v>
      </c>
      <c r="F5" s="7">
        <f t="shared" si="5"/>
        <v>0.25</v>
      </c>
      <c r="G5" s="6">
        <f t="shared" si="6"/>
        <v>0.25</v>
      </c>
      <c r="H5" s="6">
        <f t="shared" si="7"/>
        <v>1</v>
      </c>
      <c r="I5" s="7">
        <f t="shared" si="8"/>
        <v>1.5</v>
      </c>
      <c r="J5" s="6">
        <f t="shared" si="9"/>
        <v>2</v>
      </c>
      <c r="K5" s="6">
        <f t="shared" si="10"/>
        <v>0.8333333333</v>
      </c>
      <c r="L5" s="6">
        <f t="shared" si="11"/>
        <v>0.8333333333</v>
      </c>
      <c r="M5" s="6">
        <f t="shared" si="12"/>
        <v>0.6666666667</v>
      </c>
      <c r="N5" s="6">
        <f t="shared" si="13"/>
        <v>0.5</v>
      </c>
      <c r="O5" s="6">
        <f t="shared" si="14"/>
        <v>0.6666666667</v>
      </c>
      <c r="P5" s="6">
        <f t="shared" si="15"/>
        <v>0.8333333333</v>
      </c>
      <c r="Q5" s="6">
        <f t="shared" si="16"/>
        <v>0.3333333333</v>
      </c>
      <c r="R5" s="6">
        <f t="shared" si="17"/>
        <v>0.5</v>
      </c>
      <c r="S5" s="6">
        <f t="shared" si="18"/>
        <v>0.6666666667</v>
      </c>
      <c r="T5" s="6">
        <f t="shared" si="19"/>
        <v>0.6666666667</v>
      </c>
      <c r="U5" s="1" t="s">
        <v>3</v>
      </c>
      <c r="V5" s="6">
        <f>INDIRECT("'"&amp;$A2&amp;"'!Q$2")</f>
        <v>0.9166666667</v>
      </c>
      <c r="W5" s="6">
        <f>INDIRECT("'"&amp;$A3&amp;"'!Q$2")</f>
        <v>0.4433333333</v>
      </c>
      <c r="X5" s="6">
        <f>INDIRECT("'"&amp;$A4&amp;"'!Q$2")</f>
        <v>0.44</v>
      </c>
      <c r="Y5" s="6">
        <f>INDIRECT("'"&amp;$A5&amp;"'!Q$2")</f>
        <v>0.25</v>
      </c>
      <c r="Z5" s="7">
        <f t="shared" si="21"/>
        <v>0.5125</v>
      </c>
      <c r="AA5" s="4">
        <f t="shared" si="22"/>
        <v>-0.2003333333</v>
      </c>
      <c r="AB5" s="1">
        <v>1.0133333333333336</v>
      </c>
      <c r="AC5" s="1">
        <v>0.5</v>
      </c>
      <c r="AD5" s="1" t="s">
        <v>27</v>
      </c>
      <c r="AE5" s="1" t="s">
        <v>32</v>
      </c>
      <c r="AF5" s="1"/>
      <c r="AG5" s="1"/>
      <c r="AH5" s="1"/>
      <c r="AI5" s="1"/>
      <c r="AJ5" s="1"/>
      <c r="AK5" s="1"/>
      <c r="AL5" s="1"/>
    </row>
    <row r="6" ht="15.75" customHeight="1">
      <c r="A6" s="1" t="s">
        <v>20</v>
      </c>
      <c r="B6" s="7">
        <f t="shared" ref="B6:T6" si="23">AVERAGE(B2:B5)</f>
        <v>3.958333333</v>
      </c>
      <c r="C6" s="7">
        <f t="shared" si="23"/>
        <v>4.6875</v>
      </c>
      <c r="D6" s="7">
        <f t="shared" si="23"/>
        <v>5.416666667</v>
      </c>
      <c r="E6" s="7">
        <f t="shared" si="23"/>
        <v>0.5125</v>
      </c>
      <c r="F6" s="7">
        <f t="shared" si="23"/>
        <v>0.6464583333</v>
      </c>
      <c r="G6" s="7">
        <f t="shared" si="23"/>
        <v>0.7804166667</v>
      </c>
      <c r="H6" s="7">
        <f t="shared" si="23"/>
        <v>1.65625</v>
      </c>
      <c r="I6" s="7">
        <f t="shared" si="23"/>
        <v>2.1953125</v>
      </c>
      <c r="J6" s="7">
        <f t="shared" si="23"/>
        <v>2.734375</v>
      </c>
      <c r="K6" s="7">
        <f t="shared" si="23"/>
        <v>0.8095238095</v>
      </c>
      <c r="L6" s="7">
        <f t="shared" si="23"/>
        <v>0.8154761905</v>
      </c>
      <c r="M6" s="7">
        <f t="shared" si="23"/>
        <v>0.6547619048</v>
      </c>
      <c r="N6" s="7">
        <f t="shared" si="23"/>
        <v>0.6130952381</v>
      </c>
      <c r="O6" s="7">
        <f t="shared" si="23"/>
        <v>0.7023809524</v>
      </c>
      <c r="P6" s="7">
        <f t="shared" si="23"/>
        <v>0.7261904762</v>
      </c>
      <c r="Q6" s="7">
        <f t="shared" si="23"/>
        <v>0.3035714286</v>
      </c>
      <c r="R6" s="7">
        <f t="shared" si="23"/>
        <v>0.4226190476</v>
      </c>
      <c r="S6" s="7">
        <f t="shared" si="23"/>
        <v>0.6964285714</v>
      </c>
      <c r="T6" s="7">
        <f t="shared" si="23"/>
        <v>0.6607142857</v>
      </c>
      <c r="U6" s="1" t="s">
        <v>4</v>
      </c>
      <c r="V6" s="7">
        <f t="shared" ref="V6:Y6" si="24">average(V5,V7)</f>
        <v>1.145833333</v>
      </c>
      <c r="W6" s="7">
        <f t="shared" si="24"/>
        <v>0.7216666667</v>
      </c>
      <c r="X6" s="7">
        <f t="shared" si="24"/>
        <v>0.4683333333</v>
      </c>
      <c r="Y6" s="7">
        <f t="shared" si="24"/>
        <v>0.25</v>
      </c>
      <c r="Z6" s="7">
        <f t="shared" si="21"/>
        <v>0.6464583333</v>
      </c>
      <c r="AA6" s="4">
        <f t="shared" si="22"/>
        <v>-0.2940833333</v>
      </c>
      <c r="AB6" s="1">
        <v>1.3816666666666664</v>
      </c>
      <c r="AC6" s="1">
        <v>0.5</v>
      </c>
      <c r="AD6" s="1" t="s">
        <v>27</v>
      </c>
      <c r="AE6" s="1" t="s">
        <v>33</v>
      </c>
      <c r="AF6" s="1"/>
      <c r="AG6" s="1"/>
      <c r="AH6" s="1"/>
      <c r="AI6" s="1"/>
      <c r="AJ6" s="1"/>
      <c r="AK6" s="1"/>
      <c r="AL6" s="1"/>
    </row>
    <row r="7" ht="15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 t="s">
        <v>5</v>
      </c>
      <c r="V7" s="9">
        <f>INDIRECT("'"&amp;$A2&amp;"'!R$2")</f>
        <v>1.375</v>
      </c>
      <c r="W7" s="9">
        <f>INDIRECT("'"&amp;$A3&amp;"'!R$2")</f>
        <v>1</v>
      </c>
      <c r="X7" s="9">
        <f>INDIRECT("'"&amp;$A4&amp;"'!R$2")</f>
        <v>0.4966666667</v>
      </c>
      <c r="Y7" s="9">
        <f>INDIRECT("'"&amp;$A5&amp;"'!R$2")</f>
        <v>0.25</v>
      </c>
      <c r="Z7" s="10">
        <f t="shared" si="21"/>
        <v>0.7804166667</v>
      </c>
      <c r="AA7" s="11">
        <f t="shared" si="22"/>
        <v>-0.3878333333</v>
      </c>
      <c r="AB7" s="8">
        <v>1.75</v>
      </c>
      <c r="AC7" s="8">
        <v>0.5</v>
      </c>
      <c r="AD7" s="1" t="s">
        <v>27</v>
      </c>
      <c r="AE7" s="1" t="s">
        <v>28</v>
      </c>
      <c r="AF7" s="8"/>
      <c r="AG7" s="8"/>
      <c r="AH7" s="8"/>
      <c r="AI7" s="8"/>
      <c r="AJ7" s="8"/>
      <c r="AK7" s="8"/>
      <c r="AL7" s="8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 t="s">
        <v>6</v>
      </c>
      <c r="V8" s="6">
        <f>INDIRECT("'"&amp;$A2&amp;"'!Z$2")</f>
        <v>1.625</v>
      </c>
      <c r="W8" s="6">
        <f>INDIRECT("'"&amp;$A3&amp;"'!Z$2")</f>
        <v>1</v>
      </c>
      <c r="X8" s="6">
        <f>INDIRECT("'"&amp;$A4&amp;"'!Z$2")</f>
        <v>3</v>
      </c>
      <c r="Y8" s="6">
        <f>INDIRECT("'"&amp;$A5&amp;"'!Z$2")</f>
        <v>1</v>
      </c>
      <c r="Z8" s="7">
        <f t="shared" si="21"/>
        <v>1.65625</v>
      </c>
      <c r="AA8" s="4">
        <f t="shared" si="22"/>
        <v>0.0125</v>
      </c>
      <c r="AB8" s="1">
        <v>1.6249999999999998</v>
      </c>
      <c r="AC8" s="1">
        <v>0.5</v>
      </c>
      <c r="AD8" s="1" t="s">
        <v>34</v>
      </c>
      <c r="AE8" s="1" t="s">
        <v>35</v>
      </c>
      <c r="AF8" s="1"/>
      <c r="AG8" s="1"/>
      <c r="AH8" s="1"/>
      <c r="AI8" s="1"/>
      <c r="AJ8" s="1"/>
      <c r="AK8" s="1"/>
      <c r="AL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 t="s">
        <v>7</v>
      </c>
      <c r="V9" s="7">
        <f t="shared" ref="V9:Y9" si="25">average(V8,V10)</f>
        <v>1.78125</v>
      </c>
      <c r="W9" s="7">
        <f t="shared" si="25"/>
        <v>1.5</v>
      </c>
      <c r="X9" s="7">
        <f t="shared" si="25"/>
        <v>4</v>
      </c>
      <c r="Y9" s="7">
        <f t="shared" si="25"/>
        <v>1.5</v>
      </c>
      <c r="Z9" s="7">
        <f t="shared" si="21"/>
        <v>2.1953125</v>
      </c>
      <c r="AA9" s="4">
        <f t="shared" si="22"/>
        <v>0.165625</v>
      </c>
      <c r="AB9" s="1">
        <v>1.78125</v>
      </c>
      <c r="AC9" s="1">
        <v>0.5</v>
      </c>
      <c r="AD9" s="1" t="s">
        <v>34</v>
      </c>
      <c r="AE9" s="1" t="s">
        <v>35</v>
      </c>
      <c r="AF9" s="1"/>
      <c r="AG9" s="1"/>
      <c r="AH9" s="1"/>
      <c r="AI9" s="1"/>
      <c r="AJ9" s="1"/>
      <c r="AK9" s="1"/>
      <c r="AL9" s="1"/>
    </row>
    <row r="10" ht="15.7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 t="s">
        <v>8</v>
      </c>
      <c r="V10" s="9">
        <f>INDIRECT("'"&amp;$A2&amp;"'!AA$2")</f>
        <v>1.9375</v>
      </c>
      <c r="W10" s="9">
        <f>INDIRECT("'"&amp;$A3&amp;"'!AA$2")</f>
        <v>2</v>
      </c>
      <c r="X10" s="9">
        <f>INDIRECT("'"&amp;$A4&amp;"'!AA$2")</f>
        <v>5</v>
      </c>
      <c r="Y10" s="9">
        <f>INDIRECT("'"&amp;$A5&amp;"'!AA$2")</f>
        <v>2</v>
      </c>
      <c r="Z10" s="10">
        <f t="shared" si="21"/>
        <v>2.734375</v>
      </c>
      <c r="AA10" s="11">
        <f t="shared" si="22"/>
        <v>0.31875</v>
      </c>
      <c r="AB10" s="8">
        <v>1.9375</v>
      </c>
      <c r="AC10" s="8">
        <v>0.5</v>
      </c>
      <c r="AD10" s="1" t="s">
        <v>34</v>
      </c>
      <c r="AE10" s="1" t="s">
        <v>35</v>
      </c>
      <c r="AF10" s="8"/>
      <c r="AG10" s="8"/>
      <c r="AH10" s="8"/>
      <c r="AI10" s="8"/>
      <c r="AJ10" s="8"/>
      <c r="AK10" s="8"/>
      <c r="AL10" s="8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 t="s">
        <v>36</v>
      </c>
      <c r="V11" s="6">
        <f t="shared" ref="V11:Z11" si="26">sum(V2,V5,V8)</f>
        <v>7.041666667</v>
      </c>
      <c r="W11" s="6">
        <f t="shared" si="26"/>
        <v>6.11</v>
      </c>
      <c r="X11" s="6">
        <f t="shared" si="26"/>
        <v>6.106666667</v>
      </c>
      <c r="Y11" s="6">
        <f t="shared" si="26"/>
        <v>5.25</v>
      </c>
      <c r="Z11" s="6">
        <f t="shared" si="26"/>
        <v>6.127083333</v>
      </c>
      <c r="AA11" s="4">
        <f t="shared" si="22"/>
        <v>-0.5378333333</v>
      </c>
      <c r="AB11" s="1">
        <v>7.471666666666666</v>
      </c>
      <c r="AC11" s="1">
        <v>5.0</v>
      </c>
      <c r="AD11" s="1" t="s">
        <v>27</v>
      </c>
      <c r="AE11" s="1" t="s">
        <v>35</v>
      </c>
      <c r="AF11" s="1"/>
      <c r="AG11" s="1"/>
      <c r="AH11" s="1"/>
      <c r="AI11" s="1"/>
      <c r="AJ11" s="1"/>
      <c r="AK11" s="1"/>
      <c r="AL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 t="s">
        <v>37</v>
      </c>
      <c r="V12" s="6">
        <f t="shared" ref="V12:Z12" si="27">sum(V3,V6,V9)</f>
        <v>8.010416667</v>
      </c>
      <c r="W12" s="6">
        <f t="shared" si="27"/>
        <v>7.721666667</v>
      </c>
      <c r="X12" s="6">
        <f t="shared" si="27"/>
        <v>7.801666667</v>
      </c>
      <c r="Y12" s="6">
        <f t="shared" si="27"/>
        <v>6.583333333</v>
      </c>
      <c r="Z12" s="6">
        <f t="shared" si="27"/>
        <v>7.529270833</v>
      </c>
      <c r="AA12" s="4">
        <f t="shared" si="22"/>
        <v>-0.420125</v>
      </c>
      <c r="AB12" s="1">
        <v>8.579583333333337</v>
      </c>
      <c r="AC12" s="1">
        <v>5.0</v>
      </c>
      <c r="AD12" s="1" t="s">
        <v>27</v>
      </c>
      <c r="AE12" s="1" t="s">
        <v>35</v>
      </c>
      <c r="AF12" s="1"/>
      <c r="AG12" s="1"/>
      <c r="AH12" s="1"/>
      <c r="AI12" s="1"/>
      <c r="AJ12" s="1"/>
      <c r="AK12" s="1"/>
      <c r="AL12" s="1"/>
    </row>
    <row r="13" ht="15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 t="s">
        <v>38</v>
      </c>
      <c r="V13" s="9">
        <f t="shared" ref="V13:Z13" si="28">sum(V4,V7,V10)</f>
        <v>8.979166667</v>
      </c>
      <c r="W13" s="9">
        <f t="shared" si="28"/>
        <v>9.333333333</v>
      </c>
      <c r="X13" s="9">
        <f t="shared" si="28"/>
        <v>9.496666667</v>
      </c>
      <c r="Y13" s="9">
        <f t="shared" si="28"/>
        <v>7.916666667</v>
      </c>
      <c r="Z13" s="9">
        <f t="shared" si="28"/>
        <v>8.931458333</v>
      </c>
      <c r="AA13" s="11">
        <f t="shared" si="22"/>
        <v>-0.3024166667</v>
      </c>
      <c r="AB13" s="8">
        <v>9.687499999999996</v>
      </c>
      <c r="AC13" s="8">
        <v>5.0</v>
      </c>
      <c r="AD13" s="1" t="s">
        <v>27</v>
      </c>
      <c r="AE13" s="1" t="s">
        <v>35</v>
      </c>
      <c r="AF13" s="8"/>
      <c r="AG13" s="8"/>
      <c r="AH13" s="8"/>
      <c r="AI13" s="8"/>
      <c r="AJ13" s="8"/>
      <c r="AK13" s="8"/>
      <c r="AL13" s="8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2" t="s">
        <v>39</v>
      </c>
      <c r="X14" s="6"/>
      <c r="Y14" s="6"/>
      <c r="Z14" s="1"/>
      <c r="AA14" s="13" t="s">
        <v>40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4" t="s">
        <v>41</v>
      </c>
      <c r="W15" s="6"/>
      <c r="X15" s="6"/>
      <c r="Y15" s="6"/>
      <c r="Z15" s="1"/>
      <c r="AA15" s="15" t="s">
        <v>42</v>
      </c>
      <c r="AB15" s="1"/>
      <c r="AC15" s="1"/>
      <c r="AD15" s="5" t="s">
        <v>24</v>
      </c>
      <c r="AE15" s="1" t="s">
        <v>43</v>
      </c>
      <c r="AF15" s="1"/>
      <c r="AG15" s="1"/>
      <c r="AH15" s="1"/>
      <c r="AI15" s="1"/>
      <c r="AJ15" s="1"/>
      <c r="AK15" s="1"/>
      <c r="AL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9</v>
      </c>
      <c r="V16" s="6">
        <f>INDIRECT("'"&amp;$A2&amp;"'!D$2")</f>
        <v>0.5714285714</v>
      </c>
      <c r="W16" s="6">
        <f>INDIRECT("'"&amp;$A3&amp;"'!D$2")</f>
        <v>1</v>
      </c>
      <c r="X16" s="6">
        <f>INDIRECT("'"&amp;$A4&amp;"'!D$2")</f>
        <v>0.8333333333</v>
      </c>
      <c r="Y16" s="6">
        <f>INDIRECT("'"&amp;$A5&amp;"'!D$2")</f>
        <v>0.8333333333</v>
      </c>
      <c r="Z16" s="7">
        <f t="shared" ref="Z16:Z25" si="29">AVERAGE(V16:Y16)</f>
        <v>0.8095238095</v>
      </c>
      <c r="AA16" s="4">
        <f t="shared" ref="AA16:AA25" si="30">linest(V16:Y16,$V$1:$Y$1,True,False)</f>
        <v>0.0619047619</v>
      </c>
      <c r="AB16" s="1">
        <v>0.6547619047619049</v>
      </c>
      <c r="AC16" s="3">
        <v>1.0</v>
      </c>
      <c r="AD16" s="1" t="s">
        <v>44</v>
      </c>
      <c r="AE16" s="1" t="s">
        <v>45</v>
      </c>
      <c r="AF16" s="1"/>
      <c r="AG16" s="1"/>
      <c r="AH16" s="1"/>
      <c r="AI16" s="1"/>
      <c r="AJ16" s="1"/>
      <c r="AK16" s="1"/>
      <c r="AL16" s="1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 t="s">
        <v>46</v>
      </c>
      <c r="V17" s="9">
        <f>INDIRECT("'"&amp;$A2&amp;"'!F$2")</f>
        <v>0.9285714286</v>
      </c>
      <c r="W17" s="9">
        <f>INDIRECT("'"&amp;$A3&amp;"'!F$2")</f>
        <v>0.8333333333</v>
      </c>
      <c r="X17" s="9">
        <f>INDIRECT("'"&amp;$A4&amp;"'!F$2")</f>
        <v>0.6666666667</v>
      </c>
      <c r="Y17" s="9">
        <f>INDIRECT("'"&amp;$A5&amp;"'!F$2")</f>
        <v>0.8333333333</v>
      </c>
      <c r="Z17" s="10">
        <f t="shared" si="29"/>
        <v>0.8154761905</v>
      </c>
      <c r="AA17" s="11">
        <f t="shared" si="30"/>
        <v>-0.04523809524</v>
      </c>
      <c r="AB17" s="8">
        <v>0.9285714285714284</v>
      </c>
      <c r="AC17" s="16">
        <v>1.0</v>
      </c>
      <c r="AD17" s="1" t="s">
        <v>34</v>
      </c>
      <c r="AE17" s="1" t="s">
        <v>45</v>
      </c>
      <c r="AF17" s="8"/>
      <c r="AG17" s="8"/>
      <c r="AH17" s="8"/>
      <c r="AI17" s="8"/>
      <c r="AJ17" s="8"/>
      <c r="AK17" s="8"/>
      <c r="AL17" s="8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 t="s">
        <v>11</v>
      </c>
      <c r="V18" s="6">
        <f>INDIRECT("'"&amp;$A2&amp;"'!M$2")</f>
        <v>0.7857142857</v>
      </c>
      <c r="W18" s="6">
        <f>INDIRECT("'"&amp;$A3&amp;"'!M$2")</f>
        <v>0.6666666667</v>
      </c>
      <c r="X18" s="6">
        <f>INDIRECT("'"&amp;$A4&amp;"'!M$2")</f>
        <v>0.5</v>
      </c>
      <c r="Y18" s="6">
        <f>INDIRECT("'"&amp;$A5&amp;"'!M$2")</f>
        <v>0.6666666667</v>
      </c>
      <c r="Z18" s="7">
        <f t="shared" si="29"/>
        <v>0.6547619048</v>
      </c>
      <c r="AA18" s="4">
        <f t="shared" si="30"/>
        <v>-0.05238095238</v>
      </c>
      <c r="AB18" s="1">
        <v>0.7857142857142859</v>
      </c>
      <c r="AC18" s="3">
        <v>1.0</v>
      </c>
      <c r="AD18" s="1" t="s">
        <v>34</v>
      </c>
      <c r="AE18" s="1" t="s">
        <v>45</v>
      </c>
      <c r="AF18" s="1"/>
      <c r="AG18" s="1"/>
      <c r="AH18" s="1"/>
      <c r="AI18" s="1"/>
      <c r="AJ18" s="1"/>
      <c r="AK18" s="1"/>
      <c r="AL18" s="1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 t="s">
        <v>12</v>
      </c>
      <c r="V19" s="9">
        <f>INDIRECT("'"&amp;$A2&amp;"'!O$2")</f>
        <v>0.7857142857</v>
      </c>
      <c r="W19" s="9">
        <f>INDIRECT("'"&amp;$A3&amp;"'!O$2")</f>
        <v>0.6666666667</v>
      </c>
      <c r="X19" s="9">
        <f>INDIRECT("'"&amp;$A4&amp;"'!O$2")</f>
        <v>0.5</v>
      </c>
      <c r="Y19" s="9">
        <f>INDIRECT("'"&amp;$A5&amp;"'!O$2")</f>
        <v>0.5</v>
      </c>
      <c r="Z19" s="10">
        <f t="shared" si="29"/>
        <v>0.6130952381</v>
      </c>
      <c r="AA19" s="11">
        <f t="shared" si="30"/>
        <v>-0.1023809524</v>
      </c>
      <c r="AB19" s="8">
        <v>0.869047619047619</v>
      </c>
      <c r="AC19" s="16">
        <v>1.0</v>
      </c>
      <c r="AD19" s="1" t="s">
        <v>27</v>
      </c>
      <c r="AE19" s="1" t="s">
        <v>45</v>
      </c>
      <c r="AF19" s="8"/>
      <c r="AG19" s="8"/>
      <c r="AH19" s="8"/>
      <c r="AI19" s="8"/>
      <c r="AJ19" s="8"/>
      <c r="AK19" s="8"/>
      <c r="AL19" s="8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13</v>
      </c>
      <c r="V20" s="6">
        <f>INDIRECT("'"&amp;$A2&amp;"'!T$2")</f>
        <v>0.6428571429</v>
      </c>
      <c r="W20" s="6">
        <f>INDIRECT("'"&amp;$A3&amp;"'!T$2")</f>
        <v>0.8333333333</v>
      </c>
      <c r="X20" s="6">
        <f>INDIRECT("'"&amp;$A4&amp;"'!T$2")</f>
        <v>0.6666666667</v>
      </c>
      <c r="Y20" s="6">
        <f>INDIRECT("'"&amp;$A5&amp;"'!T$2")</f>
        <v>0.6666666667</v>
      </c>
      <c r="Z20" s="7">
        <f t="shared" si="29"/>
        <v>0.7023809524</v>
      </c>
      <c r="AA20" s="4">
        <f t="shared" si="30"/>
        <v>-0.009523809524</v>
      </c>
      <c r="AB20" s="1">
        <v>0.7261904761904766</v>
      </c>
      <c r="AC20" s="3">
        <v>1.0</v>
      </c>
      <c r="AD20" s="1" t="s">
        <v>47</v>
      </c>
      <c r="AE20" s="1" t="s">
        <v>45</v>
      </c>
      <c r="AF20" s="1"/>
      <c r="AG20" s="1"/>
      <c r="AH20" s="1"/>
      <c r="AI20" s="1"/>
      <c r="AJ20" s="1"/>
      <c r="AK20" s="1"/>
      <c r="AL20" s="1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 t="s">
        <v>14</v>
      </c>
      <c r="V21" s="9">
        <f>INDIRECT("'"&amp;$A2&amp;"'!V$2")</f>
        <v>0.5714285714</v>
      </c>
      <c r="W21" s="9">
        <f>INDIRECT("'"&amp;$A3&amp;"'!V$2")</f>
        <v>0.8333333333</v>
      </c>
      <c r="X21" s="9">
        <f>INDIRECT("'"&amp;$A4&amp;"'!V$2")</f>
        <v>0.6666666667</v>
      </c>
      <c r="Y21" s="9">
        <f>INDIRECT("'"&amp;$A5&amp;"'!V$2")</f>
        <v>0.8333333333</v>
      </c>
      <c r="Z21" s="10">
        <f t="shared" si="29"/>
        <v>0.7261904762</v>
      </c>
      <c r="AA21" s="11">
        <f t="shared" si="30"/>
        <v>0.0619047619</v>
      </c>
      <c r="AB21" s="8">
        <v>0.5714285714285713</v>
      </c>
      <c r="AC21" s="16">
        <v>1.0</v>
      </c>
      <c r="AD21" s="1" t="s">
        <v>44</v>
      </c>
      <c r="AE21" s="1" t="s">
        <v>45</v>
      </c>
      <c r="AF21" s="8"/>
      <c r="AG21" s="8"/>
      <c r="AH21" s="8"/>
      <c r="AI21" s="8"/>
      <c r="AJ21" s="8"/>
      <c r="AK21" s="8"/>
      <c r="AL21" s="8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 t="s">
        <v>15</v>
      </c>
      <c r="V22" s="6">
        <f>INDIRECT("'"&amp;$A2&amp;"'!AC$2")</f>
        <v>0.2142857143</v>
      </c>
      <c r="W22" s="6">
        <f>INDIRECT("'"&amp;$A3&amp;"'!AC$2")</f>
        <v>0.3333333333</v>
      </c>
      <c r="X22" s="6">
        <f>INDIRECT("'"&amp;$A4&amp;"'!AC$2")</f>
        <v>0.3333333333</v>
      </c>
      <c r="Y22" s="6">
        <f>INDIRECT("'"&amp;$A5&amp;"'!AC$2")</f>
        <v>0.3333333333</v>
      </c>
      <c r="Z22" s="7">
        <f t="shared" si="29"/>
        <v>0.3035714286</v>
      </c>
      <c r="AA22" s="4">
        <f t="shared" si="30"/>
        <v>0.03571428571</v>
      </c>
      <c r="AB22" s="1">
        <v>0.21428571428571427</v>
      </c>
      <c r="AC22" s="3">
        <v>1.0</v>
      </c>
      <c r="AD22" s="1" t="s">
        <v>34</v>
      </c>
      <c r="AE22" s="1" t="s">
        <v>48</v>
      </c>
      <c r="AF22" s="1"/>
      <c r="AG22" s="1"/>
      <c r="AH22" s="1"/>
      <c r="AI22" s="1"/>
      <c r="AJ22" s="1"/>
      <c r="AK22" s="1"/>
      <c r="AL22" s="1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17" t="s">
        <v>16</v>
      </c>
      <c r="V23" s="9">
        <f>INDIRECT("'"&amp;$A2&amp;"'!AE$2")</f>
        <v>0.3571428571</v>
      </c>
      <c r="W23" s="9">
        <f>INDIRECT("'"&amp;$A3&amp;"'!AE$2")</f>
        <v>0.3333333333</v>
      </c>
      <c r="X23" s="9">
        <f>INDIRECT("'"&amp;$A4&amp;"'!AE$2")</f>
        <v>0.5</v>
      </c>
      <c r="Y23" s="9">
        <f>INDIRECT("'"&amp;$A5&amp;"'!AE$2")</f>
        <v>0.5</v>
      </c>
      <c r="Z23" s="10">
        <f t="shared" si="29"/>
        <v>0.4226190476</v>
      </c>
      <c r="AA23" s="11">
        <f t="shared" si="30"/>
        <v>0.05952380952</v>
      </c>
      <c r="AB23" s="8">
        <v>0.2738095238095237</v>
      </c>
      <c r="AC23" s="16">
        <v>1.0</v>
      </c>
      <c r="AD23" s="1" t="s">
        <v>44</v>
      </c>
      <c r="AE23" s="1" t="s">
        <v>48</v>
      </c>
      <c r="AF23" s="8"/>
      <c r="AG23" s="8"/>
      <c r="AH23" s="8"/>
      <c r="AI23" s="8"/>
      <c r="AJ23" s="8"/>
      <c r="AK23" s="8"/>
      <c r="AL23" s="8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2" t="s">
        <v>17</v>
      </c>
      <c r="V24" s="6">
        <f>INDIRECT("'"&amp;$A2&amp;"'!AI$2")</f>
        <v>0.7857142857</v>
      </c>
      <c r="W24" s="6">
        <f>INDIRECT("'"&amp;$A3&amp;"'!AI$2")</f>
        <v>0.5</v>
      </c>
      <c r="X24" s="6">
        <f>INDIRECT("'"&amp;$A4&amp;"'!AI$2")</f>
        <v>0.8333333333</v>
      </c>
      <c r="Y24" s="6">
        <f>INDIRECT("'"&amp;$A5&amp;"'!AI$2")</f>
        <v>0.6666666667</v>
      </c>
      <c r="Z24" s="7">
        <f t="shared" si="29"/>
        <v>0.6964285714</v>
      </c>
      <c r="AA24" s="4">
        <f t="shared" si="30"/>
        <v>-0.002380952381</v>
      </c>
      <c r="AB24" s="1">
        <v>0.7023809523809528</v>
      </c>
      <c r="AC24" s="3">
        <v>1.0</v>
      </c>
      <c r="AD24" s="1" t="s">
        <v>34</v>
      </c>
      <c r="AE24" s="1" t="s">
        <v>45</v>
      </c>
      <c r="AF24" s="1"/>
      <c r="AG24" s="1"/>
      <c r="AH24" s="1"/>
      <c r="AI24" s="1"/>
      <c r="AJ24" s="1"/>
      <c r="AK24" s="1"/>
      <c r="AL24" s="1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17" t="s">
        <v>18</v>
      </c>
      <c r="V25" s="9">
        <f>INDIRECT("'"&amp;$A2&amp;"'!AK$2")</f>
        <v>0.6428571429</v>
      </c>
      <c r="W25" s="9">
        <f>INDIRECT("'"&amp;$A3&amp;"'!AK$2")</f>
        <v>0.6666666667</v>
      </c>
      <c r="X25" s="9">
        <f>INDIRECT("'"&amp;$A4&amp;"'!AK$2")</f>
        <v>0.6666666667</v>
      </c>
      <c r="Y25" s="9">
        <f>INDIRECT("'"&amp;$A5&amp;"'!AK$2")</f>
        <v>0.6666666667</v>
      </c>
      <c r="Z25" s="10">
        <f t="shared" si="29"/>
        <v>0.6607142857</v>
      </c>
      <c r="AA25" s="11">
        <f t="shared" si="30"/>
        <v>0.007142857143</v>
      </c>
      <c r="AB25" s="8">
        <v>0.642857142857143</v>
      </c>
      <c r="AC25" s="16">
        <v>1.0</v>
      </c>
      <c r="AD25" s="1" t="s">
        <v>34</v>
      </c>
      <c r="AE25" s="1" t="s">
        <v>45</v>
      </c>
      <c r="AF25" s="8"/>
      <c r="AG25" s="8"/>
      <c r="AH25" s="8"/>
      <c r="AI25" s="8"/>
      <c r="AJ25" s="8"/>
      <c r="AK25" s="8"/>
      <c r="AL25" s="8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2"/>
      <c r="V26" s="18" t="s">
        <v>49</v>
      </c>
      <c r="X26" s="1"/>
      <c r="Y26" s="1"/>
      <c r="Z26" s="1"/>
      <c r="AA26" s="18" t="s">
        <v>50</v>
      </c>
      <c r="AB26" s="1"/>
      <c r="AF26" s="1"/>
      <c r="AG26" s="1"/>
      <c r="AH26" s="1"/>
      <c r="AI26" s="1"/>
      <c r="AJ26" s="1"/>
      <c r="AK26" s="1"/>
      <c r="AL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9" t="s">
        <v>51</v>
      </c>
      <c r="W27" s="1"/>
      <c r="X27" s="1"/>
      <c r="Y27" s="1"/>
      <c r="Z27" s="1"/>
      <c r="AA27" s="19" t="s">
        <v>52</v>
      </c>
      <c r="AB27" s="1"/>
      <c r="AD27" s="1"/>
      <c r="AE27" s="1"/>
      <c r="AF27" s="1"/>
      <c r="AG27" s="1"/>
      <c r="AH27" s="1"/>
      <c r="AI27" s="1"/>
      <c r="AJ27" s="1"/>
      <c r="AK27" s="1"/>
      <c r="AL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4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4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4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4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4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4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4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4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4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4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4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4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4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4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4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4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4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4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4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4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4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4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4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4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4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4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4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4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4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4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4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4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4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4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4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4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4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4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4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4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4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4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4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4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4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4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4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4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4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4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4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4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4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4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4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4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4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4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4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4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4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4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4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4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4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4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4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4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4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4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4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4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4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4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4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4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4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4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4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4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4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4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4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4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4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4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4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4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4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4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4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4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4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4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4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4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4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4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4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4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4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4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4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4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4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4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4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4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4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4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4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4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4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4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4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4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4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4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4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4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4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4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4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4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4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4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4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4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4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4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4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4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4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4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4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4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4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4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4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4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4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4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4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4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4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4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4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4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4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4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4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4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4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4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4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4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4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4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4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4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4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4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4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4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4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4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4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4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4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4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4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4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4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4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4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4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4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4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4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4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4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4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4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4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4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4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4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4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4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4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4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4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4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4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4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4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4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4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4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4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A14:AA25">
    <cfRule type="colorScale" priority="1">
      <colorScale>
        <cfvo type="min"/>
        <cfvo type="formula" val="0"/>
        <cfvo type="max"/>
        <color rgb="FF00FFFF"/>
        <color rgb="FFFFFFFF"/>
        <color rgb="FFFF00FF"/>
      </colorScale>
    </cfRule>
  </conditionalFormatting>
  <conditionalFormatting sqref="V2:Z4">
    <cfRule type="colorScale" priority="2">
      <colorScale>
        <cfvo type="min"/>
        <cfvo type="formula" val="4"/>
        <cfvo type="max"/>
        <color rgb="FF00FF00"/>
        <color rgb="FFFFFFFF"/>
        <color rgb="FFFF0000"/>
      </colorScale>
    </cfRule>
  </conditionalFormatting>
  <conditionalFormatting sqref="V11:Z13">
    <cfRule type="colorScale" priority="3">
      <colorScale>
        <cfvo type="min"/>
        <cfvo type="formula" val="5"/>
        <cfvo type="max"/>
        <color rgb="FF00FF00"/>
        <color rgb="FFFFFFFF"/>
        <color rgb="FFFF0000"/>
      </colorScale>
    </cfRule>
  </conditionalFormatting>
  <conditionalFormatting sqref="V16:V25 W15:W25 X14:Z25">
    <cfRule type="colorScale" priority="4">
      <colorScale>
        <cfvo type="formula" val="0"/>
        <cfvo type="formula" val="0.5"/>
        <cfvo type="formula" val="1"/>
        <color rgb="FFFF00FF"/>
        <color rgb="FFFFFFFF"/>
        <color rgb="FF00FFFF"/>
      </colorScale>
    </cfRule>
  </conditionalFormatting>
  <conditionalFormatting sqref="V5:Z7">
    <cfRule type="colorScale" priority="5">
      <colorScale>
        <cfvo type="min"/>
        <cfvo type="formula" val="0.5"/>
        <cfvo type="max"/>
        <color rgb="FF00FF00"/>
        <color rgb="FFFFFFFF"/>
        <color rgb="FFFF0000"/>
      </colorScale>
    </cfRule>
  </conditionalFormatting>
  <conditionalFormatting sqref="V8:Z10">
    <cfRule type="colorScale" priority="6">
      <colorScale>
        <cfvo type="min"/>
        <cfvo type="formula" val="0.5"/>
        <cfvo type="max"/>
        <color rgb="FF00FF00"/>
        <color rgb="FFFFFFFF"/>
        <color rgb="FFFF0000"/>
      </colorScale>
    </cfRule>
  </conditionalFormatting>
  <conditionalFormatting sqref="AA2:AA13">
    <cfRule type="colorScale" priority="7">
      <colorScale>
        <cfvo type="min"/>
        <cfvo type="formula" val="0"/>
        <cfvo type="max"/>
        <color rgb="FF00FF00"/>
        <color rgb="FFFFFFFF"/>
        <color rgb="FFFF000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hidden="1" min="1" max="1" width="12.63"/>
    <col customWidth="1" min="2" max="2" width="4.25"/>
    <col customWidth="1" min="3" max="7" width="6.0"/>
    <col customWidth="1" min="8" max="8" width="4.25"/>
    <col customWidth="1" min="9" max="13" width="6.13"/>
    <col customWidth="1" min="14" max="14" width="4.25"/>
    <col customWidth="1" min="15" max="19" width="6.25"/>
    <col customWidth="1" min="20" max="20" width="4.25"/>
    <col customWidth="1" min="21" max="25" width="6.13"/>
    <col customWidth="1" min="26" max="26" width="4.25"/>
    <col customWidth="1" min="27" max="31" width="5.75"/>
    <col customWidth="1" min="32" max="32" width="4.25"/>
    <col customWidth="1" min="33" max="37" width="6.0"/>
    <col customWidth="1" min="38" max="38" width="4.25"/>
    <col customWidth="1" min="39" max="43" width="5.88"/>
    <col customWidth="1" min="44" max="44" width="4.25"/>
    <col customWidth="1" min="45" max="49" width="6.13"/>
    <col customWidth="1" min="50" max="50" width="4.25"/>
    <col customWidth="1" min="51" max="55" width="5.88"/>
    <col customWidth="1" min="56" max="56" width="4.25"/>
    <col customWidth="1" min="57" max="61" width="5.75"/>
  </cols>
  <sheetData>
    <row r="1" ht="15.75" customHeight="1">
      <c r="B1" s="6" t="s">
        <v>53</v>
      </c>
      <c r="C1" s="5"/>
      <c r="D1" s="5"/>
      <c r="E1" s="5"/>
      <c r="F1" s="5"/>
      <c r="G1" s="5"/>
      <c r="H1" s="20" t="s">
        <v>54</v>
      </c>
      <c r="I1" s="5"/>
      <c r="J1" s="5"/>
      <c r="K1" s="5"/>
      <c r="L1" s="5"/>
      <c r="M1" s="5"/>
      <c r="N1" s="20" t="s">
        <v>55</v>
      </c>
      <c r="O1" s="5"/>
      <c r="P1" s="5"/>
      <c r="Q1" s="5"/>
      <c r="R1" s="5"/>
      <c r="S1" s="5"/>
      <c r="T1" s="20" t="s">
        <v>56</v>
      </c>
      <c r="U1" s="5"/>
      <c r="V1" s="5"/>
      <c r="W1" s="5"/>
      <c r="X1" s="5"/>
      <c r="Y1" s="5"/>
      <c r="Z1" s="20" t="s">
        <v>57</v>
      </c>
      <c r="AA1" s="5"/>
      <c r="AB1" s="5"/>
      <c r="AC1" s="5"/>
      <c r="AD1" s="5"/>
      <c r="AE1" s="5"/>
      <c r="AF1" s="20" t="s">
        <v>58</v>
      </c>
      <c r="AG1" s="5"/>
      <c r="AH1" s="5"/>
      <c r="AI1" s="5"/>
      <c r="AJ1" s="5"/>
      <c r="AK1" s="5"/>
      <c r="AL1" s="20" t="s">
        <v>59</v>
      </c>
      <c r="AM1" s="5"/>
      <c r="AN1" s="5"/>
      <c r="AO1" s="5"/>
      <c r="AP1" s="5"/>
      <c r="AQ1" s="5"/>
      <c r="AR1" s="20" t="s">
        <v>60</v>
      </c>
      <c r="AS1" s="5"/>
      <c r="AT1" s="5"/>
      <c r="AU1" s="5"/>
      <c r="AV1" s="5"/>
      <c r="AW1" s="5"/>
      <c r="AX1" s="20" t="s">
        <v>61</v>
      </c>
      <c r="AY1" s="5"/>
      <c r="AZ1" s="5"/>
      <c r="BA1" s="5"/>
      <c r="BB1" s="5"/>
      <c r="BC1" s="5"/>
      <c r="BD1" s="20" t="s">
        <v>62</v>
      </c>
      <c r="BE1" s="5"/>
      <c r="BF1" s="5"/>
      <c r="BG1" s="5"/>
      <c r="BH1" s="5"/>
      <c r="BI1" s="5"/>
    </row>
    <row r="2" ht="15.75" hidden="1" customHeight="1">
      <c r="C2" s="5" t="s">
        <v>63</v>
      </c>
      <c r="D2" s="5" t="s">
        <v>64</v>
      </c>
      <c r="E2" s="5" t="s">
        <v>65</v>
      </c>
      <c r="F2" s="5" t="s">
        <v>66</v>
      </c>
      <c r="G2" s="5" t="s">
        <v>67</v>
      </c>
      <c r="H2" s="20"/>
      <c r="I2" s="5" t="s">
        <v>63</v>
      </c>
      <c r="J2" s="5" t="s">
        <v>64</v>
      </c>
      <c r="K2" s="5" t="s">
        <v>65</v>
      </c>
      <c r="L2" s="5" t="s">
        <v>66</v>
      </c>
      <c r="M2" s="5" t="s">
        <v>67</v>
      </c>
      <c r="N2" s="20"/>
      <c r="O2" s="5" t="s">
        <v>63</v>
      </c>
      <c r="P2" s="5" t="s">
        <v>64</v>
      </c>
      <c r="Q2" s="5" t="s">
        <v>65</v>
      </c>
      <c r="R2" s="5" t="s">
        <v>66</v>
      </c>
      <c r="S2" s="5" t="s">
        <v>67</v>
      </c>
      <c r="T2" s="20"/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20"/>
      <c r="AA2" s="5" t="s">
        <v>63</v>
      </c>
      <c r="AB2" s="5" t="s">
        <v>64</v>
      </c>
      <c r="AC2" s="5" t="s">
        <v>65</v>
      </c>
      <c r="AD2" s="5" t="s">
        <v>66</v>
      </c>
      <c r="AE2" s="5" t="s">
        <v>67</v>
      </c>
      <c r="AF2" s="20"/>
      <c r="AG2" s="5" t="s">
        <v>63</v>
      </c>
      <c r="AH2" s="5" t="s">
        <v>64</v>
      </c>
      <c r="AI2" s="5" t="s">
        <v>65</v>
      </c>
      <c r="AJ2" s="5" t="s">
        <v>66</v>
      </c>
      <c r="AK2" s="5" t="s">
        <v>67</v>
      </c>
      <c r="AL2" s="20"/>
      <c r="AM2" s="5" t="s">
        <v>63</v>
      </c>
      <c r="AN2" s="5" t="s">
        <v>64</v>
      </c>
      <c r="AO2" s="5" t="s">
        <v>65</v>
      </c>
      <c r="AP2" s="5" t="s">
        <v>66</v>
      </c>
      <c r="AQ2" s="5" t="s">
        <v>67</v>
      </c>
      <c r="AR2" s="20"/>
      <c r="AS2" s="5" t="s">
        <v>63</v>
      </c>
      <c r="AT2" s="5" t="s">
        <v>64</v>
      </c>
      <c r="AU2" s="5" t="s">
        <v>65</v>
      </c>
      <c r="AV2" s="5" t="s">
        <v>66</v>
      </c>
      <c r="AW2" s="5" t="s">
        <v>67</v>
      </c>
      <c r="AX2" s="20"/>
      <c r="AY2" s="5" t="s">
        <v>63</v>
      </c>
      <c r="AZ2" s="5" t="s">
        <v>64</v>
      </c>
      <c r="BA2" s="5" t="s">
        <v>65</v>
      </c>
      <c r="BB2" s="5" t="s">
        <v>66</v>
      </c>
      <c r="BC2" s="5" t="s">
        <v>67</v>
      </c>
      <c r="BD2" s="20"/>
      <c r="BE2" s="5" t="s">
        <v>63</v>
      </c>
      <c r="BF2" s="5" t="s">
        <v>64</v>
      </c>
      <c r="BG2" s="5" t="s">
        <v>65</v>
      </c>
      <c r="BH2" s="5" t="s">
        <v>66</v>
      </c>
      <c r="BI2" s="5" t="s">
        <v>67</v>
      </c>
    </row>
    <row r="3" ht="15.75" customHeight="1">
      <c r="A3" s="21"/>
      <c r="B3" s="9"/>
      <c r="C3" s="9" t="s">
        <v>68</v>
      </c>
      <c r="D3" s="9" t="s">
        <v>45</v>
      </c>
      <c r="E3" s="9" t="s">
        <v>69</v>
      </c>
      <c r="F3" s="9" t="s">
        <v>48</v>
      </c>
      <c r="G3" s="9" t="s">
        <v>70</v>
      </c>
      <c r="H3" s="22"/>
      <c r="I3" s="9" t="s">
        <v>68</v>
      </c>
      <c r="J3" s="9" t="s">
        <v>45</v>
      </c>
      <c r="K3" s="9" t="s">
        <v>69</v>
      </c>
      <c r="L3" s="9" t="s">
        <v>48</v>
      </c>
      <c r="M3" s="9" t="s">
        <v>70</v>
      </c>
      <c r="N3" s="22"/>
      <c r="O3" s="9" t="s">
        <v>68</v>
      </c>
      <c r="P3" s="9" t="s">
        <v>45</v>
      </c>
      <c r="Q3" s="9" t="s">
        <v>69</v>
      </c>
      <c r="R3" s="9" t="s">
        <v>48</v>
      </c>
      <c r="S3" s="9" t="s">
        <v>70</v>
      </c>
      <c r="T3" s="22"/>
      <c r="U3" s="9" t="s">
        <v>68</v>
      </c>
      <c r="V3" s="9" t="s">
        <v>45</v>
      </c>
      <c r="W3" s="9" t="s">
        <v>69</v>
      </c>
      <c r="X3" s="9" t="s">
        <v>48</v>
      </c>
      <c r="Y3" s="9" t="s">
        <v>70</v>
      </c>
      <c r="Z3" s="22"/>
      <c r="AA3" s="9" t="s">
        <v>68</v>
      </c>
      <c r="AB3" s="9" t="s">
        <v>45</v>
      </c>
      <c r="AC3" s="9" t="s">
        <v>69</v>
      </c>
      <c r="AD3" s="9" t="s">
        <v>48</v>
      </c>
      <c r="AE3" s="9" t="s">
        <v>70</v>
      </c>
      <c r="AF3" s="22"/>
      <c r="AG3" s="9" t="s">
        <v>68</v>
      </c>
      <c r="AH3" s="9" t="s">
        <v>45</v>
      </c>
      <c r="AI3" s="9" t="s">
        <v>69</v>
      </c>
      <c r="AJ3" s="9" t="s">
        <v>48</v>
      </c>
      <c r="AK3" s="9" t="s">
        <v>70</v>
      </c>
      <c r="AL3" s="22"/>
      <c r="AM3" s="9" t="s">
        <v>68</v>
      </c>
      <c r="AN3" s="9" t="s">
        <v>45</v>
      </c>
      <c r="AO3" s="9" t="s">
        <v>69</v>
      </c>
      <c r="AP3" s="9" t="s">
        <v>48</v>
      </c>
      <c r="AQ3" s="9" t="s">
        <v>70</v>
      </c>
      <c r="AR3" s="22"/>
      <c r="AS3" s="9" t="s">
        <v>68</v>
      </c>
      <c r="AT3" s="9" t="s">
        <v>45</v>
      </c>
      <c r="AU3" s="9" t="s">
        <v>69</v>
      </c>
      <c r="AV3" s="9" t="s">
        <v>48</v>
      </c>
      <c r="AW3" s="9" t="s">
        <v>70</v>
      </c>
      <c r="AX3" s="22"/>
      <c r="AY3" s="9" t="s">
        <v>68</v>
      </c>
      <c r="AZ3" s="9" t="s">
        <v>45</v>
      </c>
      <c r="BA3" s="9" t="s">
        <v>69</v>
      </c>
      <c r="BB3" s="9" t="s">
        <v>48</v>
      </c>
      <c r="BC3" s="9" t="s">
        <v>70</v>
      </c>
      <c r="BD3" s="22"/>
      <c r="BE3" s="9" t="s">
        <v>68</v>
      </c>
      <c r="BF3" s="9" t="s">
        <v>45</v>
      </c>
      <c r="BG3" s="9" t="s">
        <v>69</v>
      </c>
      <c r="BH3" s="9" t="s">
        <v>48</v>
      </c>
      <c r="BI3" s="9" t="s">
        <v>70</v>
      </c>
    </row>
    <row r="4" ht="15.75" customHeight="1">
      <c r="A4" s="5" t="s">
        <v>26</v>
      </c>
      <c r="B4" s="6" t="s">
        <v>26</v>
      </c>
      <c r="C4" s="6">
        <f>product(countif(INDIRECT("'"&amp;$A4&amp;"'!C$3:C"),C$2),1/countif(INDIRECT("'"&amp;$A4&amp;"'!C$3:C"),"*"))</f>
        <v>0.2857142857</v>
      </c>
      <c r="D4" s="6">
        <f t="shared" ref="D4:G4" si="1">product(countif(INDIRECT("'"&amp;$A$4&amp;"'!C$3:C"),D$2),1/countif(INDIRECT("'"&amp;$A$4&amp;"'!C$3:C"),"*"))</f>
        <v>0.1428571429</v>
      </c>
      <c r="E4" s="6">
        <f t="shared" si="1"/>
        <v>0.2857142857</v>
      </c>
      <c r="F4" s="6">
        <f t="shared" si="1"/>
        <v>0.1428571429</v>
      </c>
      <c r="G4" s="6">
        <f t="shared" si="1"/>
        <v>0.1428571429</v>
      </c>
      <c r="H4" s="23" t="s">
        <v>26</v>
      </c>
      <c r="I4" s="6">
        <f t="shared" ref="I4:M4" si="2">product(countif(INDIRECT("'"&amp;$A4&amp;"'!E$3:E"),I$2),1/countif(INDIRECT("'"&amp;$A4&amp;"'!E$3:E"),"*"))</f>
        <v>0.1428571429</v>
      </c>
      <c r="J4" s="6">
        <f t="shared" si="2"/>
        <v>0.7142857143</v>
      </c>
      <c r="K4" s="6">
        <f t="shared" si="2"/>
        <v>0.1428571429</v>
      </c>
      <c r="L4" s="6">
        <f t="shared" si="2"/>
        <v>0</v>
      </c>
      <c r="M4" s="6">
        <f t="shared" si="2"/>
        <v>0</v>
      </c>
      <c r="N4" s="23" t="s">
        <v>26</v>
      </c>
      <c r="O4" s="6">
        <f t="shared" ref="O4:S4" si="3">product(countif(INDIRECT("'"&amp;$A4&amp;"'!L$3:L"),O$2),1/countif(INDIRECT("'"&amp;$A4&amp;"'!L$3:L"),"*"))</f>
        <v>0.2857142857</v>
      </c>
      <c r="P4" s="6">
        <f t="shared" si="3"/>
        <v>0.4285714286</v>
      </c>
      <c r="Q4" s="6">
        <f t="shared" si="3"/>
        <v>0.1428571429</v>
      </c>
      <c r="R4" s="6">
        <f t="shared" si="3"/>
        <v>0.1428571429</v>
      </c>
      <c r="S4" s="6">
        <f t="shared" si="3"/>
        <v>0</v>
      </c>
      <c r="T4" s="23" t="s">
        <v>26</v>
      </c>
      <c r="U4" s="6">
        <f>product(countif(INDIRECT("'"&amp;$A4&amp;"'!N$3:N"),U$2),1/countif(INDIRECT("'"&amp;$A4&amp;"'!N$3:N"),"*"))</f>
        <v>0.1428571429</v>
      </c>
      <c r="V4" s="6">
        <f t="shared" ref="V4:Y4" si="4">product(countif(INDIRECT("'"&amp;$A$4&amp;"'!N$3:N"),V$2),1/countif(INDIRECT("'"&amp;$A$4&amp;"'!N$3:N"),"*"))</f>
        <v>0.4285714286</v>
      </c>
      <c r="W4" s="6">
        <f t="shared" si="4"/>
        <v>0.4285714286</v>
      </c>
      <c r="X4" s="6">
        <f t="shared" si="4"/>
        <v>0</v>
      </c>
      <c r="Y4" s="6">
        <f t="shared" si="4"/>
        <v>0</v>
      </c>
      <c r="Z4" s="23" t="s">
        <v>26</v>
      </c>
      <c r="AA4" s="6">
        <f t="shared" ref="AA4:AE4" si="5">product(countif(INDIRECT("'"&amp;$A4&amp;"'!S$3:S"),AA$2),1/countif(INDIRECT("'"&amp;$A4&amp;"'!S$3:S"),"*"))</f>
        <v>0.2857142857</v>
      </c>
      <c r="AB4" s="6">
        <f t="shared" si="5"/>
        <v>0.1428571429</v>
      </c>
      <c r="AC4" s="6">
        <f t="shared" si="5"/>
        <v>0.4285714286</v>
      </c>
      <c r="AD4" s="6">
        <f t="shared" si="5"/>
        <v>0</v>
      </c>
      <c r="AE4" s="6">
        <f t="shared" si="5"/>
        <v>0.1428571429</v>
      </c>
      <c r="AF4" s="23" t="s">
        <v>26</v>
      </c>
      <c r="AG4" s="6">
        <f t="shared" ref="AG4:AK4" si="6">product(countif(INDIRECT("'"&amp;$A4&amp;"'!U$3:U"),AG$2),1/countif(INDIRECT("'"&amp;$A4&amp;"'!U$3:U"),"*"))</f>
        <v>0.2857142857</v>
      </c>
      <c r="AH4" s="6">
        <f t="shared" si="6"/>
        <v>0.1428571429</v>
      </c>
      <c r="AI4" s="6">
        <f t="shared" si="6"/>
        <v>0.2857142857</v>
      </c>
      <c r="AJ4" s="6">
        <f t="shared" si="6"/>
        <v>0.1428571429</v>
      </c>
      <c r="AK4" s="6">
        <f t="shared" si="6"/>
        <v>0.1428571429</v>
      </c>
      <c r="AL4" s="23" t="s">
        <v>26</v>
      </c>
      <c r="AM4" s="6">
        <f t="shared" ref="AM4:AQ4" si="7">product(countif(INDIRECT("'"&amp;$A4&amp;"'!AB$3:AB"),AM$2),1/countif(INDIRECT("'"&amp;$A4&amp;"'!AB$3:AB"),"*"))</f>
        <v>0</v>
      </c>
      <c r="AN4" s="6">
        <f t="shared" si="7"/>
        <v>0.1428571429</v>
      </c>
      <c r="AO4" s="6">
        <f t="shared" si="7"/>
        <v>0.1428571429</v>
      </c>
      <c r="AP4" s="6">
        <f t="shared" si="7"/>
        <v>0.4285714286</v>
      </c>
      <c r="AQ4" s="6">
        <f t="shared" si="7"/>
        <v>0.2857142857</v>
      </c>
      <c r="AR4" s="23" t="s">
        <v>26</v>
      </c>
      <c r="AS4" s="6">
        <f t="shared" ref="AS4:AW4" si="8">product(countif(INDIRECT("'"&amp;$A4&amp;"'!AD$3:AD"),AS$2),1/countif(INDIRECT("'"&amp;$A4&amp;"'!AD$3:AD"),"*"))</f>
        <v>0.1428571429</v>
      </c>
      <c r="AT4" s="6">
        <f t="shared" si="8"/>
        <v>0.1428571429</v>
      </c>
      <c r="AU4" s="6">
        <f t="shared" si="8"/>
        <v>0.1428571429</v>
      </c>
      <c r="AV4" s="6">
        <f t="shared" si="8"/>
        <v>0.2857142857</v>
      </c>
      <c r="AW4" s="6">
        <f t="shared" si="8"/>
        <v>0.2857142857</v>
      </c>
      <c r="AX4" s="23" t="s">
        <v>26</v>
      </c>
      <c r="AY4" s="6">
        <f t="shared" ref="AY4:BC4" si="9">product(countif(INDIRECT("'"&amp;$A4&amp;"'!AH$3:AH"),AY$2),1/countif(INDIRECT("'"&amp;$A4&amp;"'!AH$3:AH"),"*"))</f>
        <v>0.1428571429</v>
      </c>
      <c r="AZ4" s="6">
        <f t="shared" si="9"/>
        <v>0.4285714286</v>
      </c>
      <c r="BA4" s="6">
        <f t="shared" si="9"/>
        <v>0.4285714286</v>
      </c>
      <c r="BB4" s="6">
        <f t="shared" si="9"/>
        <v>0</v>
      </c>
      <c r="BC4" s="6">
        <f t="shared" si="9"/>
        <v>0</v>
      </c>
      <c r="BD4" s="23" t="s">
        <v>26</v>
      </c>
      <c r="BE4" s="6">
        <f t="shared" ref="BE4:BI4" si="10">product(countif(INDIRECT("'"&amp;$A4&amp;"'!AJ$3:AJ"),BE$2),1/countif(INDIRECT("'"&amp;$A4&amp;"'!AJ$3:AJ"),"*"))</f>
        <v>0.2857142857</v>
      </c>
      <c r="BF4" s="6">
        <f t="shared" si="10"/>
        <v>0.1428571429</v>
      </c>
      <c r="BG4" s="6">
        <f t="shared" si="10"/>
        <v>0.4285714286</v>
      </c>
      <c r="BH4" s="6">
        <f t="shared" si="10"/>
        <v>0.1428571429</v>
      </c>
      <c r="BI4" s="6">
        <f t="shared" si="10"/>
        <v>0</v>
      </c>
    </row>
    <row r="5" ht="15.75" customHeight="1">
      <c r="B5" s="6"/>
      <c r="C5" s="24" t="str">
        <f>IFERROR(__xludf.DUMMYFUNCTION("SPARKLINE(C4,{""charttype"",""bar"";""max"",1;""color1"",""green""})"),"")</f>
        <v/>
      </c>
      <c r="D5" s="24" t="str">
        <f>IFERROR(__xludf.DUMMYFUNCTION("SPARKLINE(D4,{""charttype"",""bar"";""max"",1;""color1"",""B4E2AA""})"),"")</f>
        <v/>
      </c>
      <c r="E5" s="24" t="str">
        <f>IFERROR(__xludf.DUMMYFUNCTION("SPARKLINE(E4,{""charttype"",""bar"";""max"",1;""color1"",""grey""})"),"")</f>
        <v/>
      </c>
      <c r="F5" s="24" t="str">
        <f>IFERROR(__xludf.DUMMYFUNCTION("SPARKLINE(F4,{""charttype"",""bar"";""max"",1;""color1"",""E2AAAA""})"),"")</f>
        <v/>
      </c>
      <c r="G5" s="24" t="str">
        <f>IFERROR(__xludf.DUMMYFUNCTION("SPARKLINE(G4,{""charttype"",""bar"";""max"",1;""color1"",""red""})"),"")</f>
        <v/>
      </c>
      <c r="H5" s="23"/>
      <c r="I5" s="24" t="str">
        <f>IFERROR(__xludf.DUMMYFUNCTION("SPARKLINE(I4,{""charttype"",""bar"";""max"",1;""color1"",""green""})"),"")</f>
        <v/>
      </c>
      <c r="J5" s="24" t="str">
        <f>IFERROR(__xludf.DUMMYFUNCTION("SPARKLINE(J4,{""charttype"",""bar"";""max"",1;""color1"",""B4E2AA""})"),"")</f>
        <v/>
      </c>
      <c r="K5" s="24" t="str">
        <f>IFERROR(__xludf.DUMMYFUNCTION("SPARKLINE(K4,{""charttype"",""bar"";""max"",1;""color1"",""grey""})"),"")</f>
        <v/>
      </c>
      <c r="L5" s="24" t="str">
        <f>IFERROR(__xludf.DUMMYFUNCTION("SPARKLINE(L4,{""charttype"",""bar"";""max"",1;""color1"",""E2AAAA""})"),"")</f>
        <v/>
      </c>
      <c r="M5" s="24" t="str">
        <f>IFERROR(__xludf.DUMMYFUNCTION("SPARKLINE(M4,{""charttype"",""bar"";""max"",1;""color1"",""red""})"),"")</f>
        <v/>
      </c>
      <c r="N5" s="23"/>
      <c r="O5" s="24" t="str">
        <f>IFERROR(__xludf.DUMMYFUNCTION("SPARKLINE(O4,{""charttype"",""bar"";""max"",1;""color1"",""green""})"),"")</f>
        <v/>
      </c>
      <c r="P5" s="24" t="str">
        <f>IFERROR(__xludf.DUMMYFUNCTION("SPARKLINE(P4,{""charttype"",""bar"";""max"",1;""color1"",""B4E2AA""})"),"")</f>
        <v/>
      </c>
      <c r="Q5" s="24" t="str">
        <f>IFERROR(__xludf.DUMMYFUNCTION("SPARKLINE(Q4,{""charttype"",""bar"";""max"",1;""color1"",""grey""})"),"")</f>
        <v/>
      </c>
      <c r="R5" s="24" t="str">
        <f>IFERROR(__xludf.DUMMYFUNCTION("SPARKLINE(R4,{""charttype"",""bar"";""max"",1;""color1"",""E2AAAA""})"),"")</f>
        <v/>
      </c>
      <c r="S5" s="24" t="str">
        <f>IFERROR(__xludf.DUMMYFUNCTION("SPARKLINE(S4,{""charttype"",""bar"";""max"",1;""color1"",""red""})"),"")</f>
        <v/>
      </c>
      <c r="T5" s="23"/>
      <c r="U5" s="24" t="str">
        <f>IFERROR(__xludf.DUMMYFUNCTION("SPARKLINE(U4,{""charttype"",""bar"";""max"",1;""color1"",""green""})"),"")</f>
        <v/>
      </c>
      <c r="V5" s="24" t="str">
        <f>IFERROR(__xludf.DUMMYFUNCTION("SPARKLINE(V4,{""charttype"",""bar"";""max"",1;""color1"",""B4E2AA""})"),"")</f>
        <v/>
      </c>
      <c r="W5" s="24" t="str">
        <f>IFERROR(__xludf.DUMMYFUNCTION("SPARKLINE(W4,{""charttype"",""bar"";""max"",1;""color1"",""grey""})"),"")</f>
        <v/>
      </c>
      <c r="X5" s="24" t="str">
        <f>IFERROR(__xludf.DUMMYFUNCTION("SPARKLINE(X4,{""charttype"",""bar"";""max"",1;""color1"",""E2AAAA""})"),"")</f>
        <v/>
      </c>
      <c r="Y5" s="24" t="str">
        <f>IFERROR(__xludf.DUMMYFUNCTION("SPARKLINE(Y4,{""charttype"",""bar"";""max"",1;""color1"",""red""})"),"")</f>
        <v/>
      </c>
      <c r="Z5" s="23"/>
      <c r="AA5" s="24" t="str">
        <f>IFERROR(__xludf.DUMMYFUNCTION("SPARKLINE(AA4,{""charttype"",""bar"";""max"",1;""color1"",""green""})"),"")</f>
        <v/>
      </c>
      <c r="AB5" s="24" t="str">
        <f>IFERROR(__xludf.DUMMYFUNCTION("SPARKLINE(AB4,{""charttype"",""bar"";""max"",1;""color1"",""B4E2AA""})"),"")</f>
        <v/>
      </c>
      <c r="AC5" s="24" t="str">
        <f>IFERROR(__xludf.DUMMYFUNCTION("SPARKLINE(AC4,{""charttype"",""bar"";""max"",1;""color1"",""grey""})"),"")</f>
        <v/>
      </c>
      <c r="AD5" s="24" t="str">
        <f>IFERROR(__xludf.DUMMYFUNCTION("SPARKLINE(AD4,{""charttype"",""bar"";""max"",1;""color1"",""E2AAAA""})"),"")</f>
        <v/>
      </c>
      <c r="AE5" s="24" t="str">
        <f>IFERROR(__xludf.DUMMYFUNCTION("SPARKLINE(AE4,{""charttype"",""bar"";""max"",1;""color1"",""red""})"),"")</f>
        <v/>
      </c>
      <c r="AF5" s="23"/>
      <c r="AG5" s="24" t="str">
        <f>IFERROR(__xludf.DUMMYFUNCTION("SPARKLINE(AG4,{""charttype"",""bar"";""max"",1;""color1"",""green""})"),"")</f>
        <v/>
      </c>
      <c r="AH5" s="24" t="str">
        <f>IFERROR(__xludf.DUMMYFUNCTION("SPARKLINE(AH4,{""charttype"",""bar"";""max"",1;""color1"",""B4E2AA""})"),"")</f>
        <v/>
      </c>
      <c r="AI5" s="24" t="str">
        <f>IFERROR(__xludf.DUMMYFUNCTION("SPARKLINE(AI4,{""charttype"",""bar"";""max"",1;""color1"",""grey""})"),"")</f>
        <v/>
      </c>
      <c r="AJ5" s="24" t="str">
        <f>IFERROR(__xludf.DUMMYFUNCTION("SPARKLINE(AJ4,{""charttype"",""bar"";""max"",1;""color1"",""E2AAAA""})"),"")</f>
        <v/>
      </c>
      <c r="AK5" s="24" t="str">
        <f>IFERROR(__xludf.DUMMYFUNCTION("SPARKLINE(AK4,{""charttype"",""bar"";""max"",1;""color1"",""red""})"),"")</f>
        <v/>
      </c>
      <c r="AL5" s="23"/>
      <c r="AM5" s="24" t="str">
        <f>IFERROR(__xludf.DUMMYFUNCTION("SPARKLINE(AM4,{""charttype"",""bar"";""max"",1;""color1"",""green""})"),"")</f>
        <v/>
      </c>
      <c r="AN5" s="24" t="str">
        <f>IFERROR(__xludf.DUMMYFUNCTION("SPARKLINE(AN4,{""charttype"",""bar"";""max"",1;""color1"",""B4E2AA""})"),"")</f>
        <v/>
      </c>
      <c r="AO5" s="24" t="str">
        <f>IFERROR(__xludf.DUMMYFUNCTION("SPARKLINE(AO4,{""charttype"",""bar"";""max"",1;""color1"",""grey""})"),"")</f>
        <v/>
      </c>
      <c r="AP5" s="24" t="str">
        <f>IFERROR(__xludf.DUMMYFUNCTION("SPARKLINE(AP4,{""charttype"",""bar"";""max"",1;""color1"",""E2AAAA""})"),"")</f>
        <v/>
      </c>
      <c r="AQ5" s="24" t="str">
        <f>IFERROR(__xludf.DUMMYFUNCTION("SPARKLINE(AQ4,{""charttype"",""bar"";""max"",1;""color1"",""red""})"),"")</f>
        <v/>
      </c>
      <c r="AR5" s="23"/>
      <c r="AS5" s="24" t="str">
        <f>IFERROR(__xludf.DUMMYFUNCTION("SPARKLINE(AS4,{""charttype"",""bar"";""max"",1;""color1"",""green""})"),"")</f>
        <v/>
      </c>
      <c r="AT5" s="24" t="str">
        <f>IFERROR(__xludf.DUMMYFUNCTION("SPARKLINE(AT4,{""charttype"",""bar"";""max"",1;""color1"",""B4E2AA""})"),"")</f>
        <v/>
      </c>
      <c r="AU5" s="24" t="str">
        <f>IFERROR(__xludf.DUMMYFUNCTION("SPARKLINE(AU4,{""charttype"",""bar"";""max"",1;""color1"",""grey""})"),"")</f>
        <v/>
      </c>
      <c r="AV5" s="24" t="str">
        <f>IFERROR(__xludf.DUMMYFUNCTION("SPARKLINE(AV4,{""charttype"",""bar"";""max"",1;""color1"",""E2AAAA""})"),"")</f>
        <v/>
      </c>
      <c r="AW5" s="24" t="str">
        <f>IFERROR(__xludf.DUMMYFUNCTION("SPARKLINE(AW4,{""charttype"",""bar"";""max"",1;""color1"",""red""})"),"")</f>
        <v/>
      </c>
      <c r="AX5" s="23"/>
      <c r="AY5" s="24" t="str">
        <f>IFERROR(__xludf.DUMMYFUNCTION("SPARKLINE(AY4,{""charttype"",""bar"";""max"",1;""color1"",""green""})"),"")</f>
        <v/>
      </c>
      <c r="AZ5" s="24" t="str">
        <f>IFERROR(__xludf.DUMMYFUNCTION("SPARKLINE(AZ4,{""charttype"",""bar"";""max"",1;""color1"",""B4E2AA""})"),"")</f>
        <v/>
      </c>
      <c r="BA5" s="24" t="str">
        <f>IFERROR(__xludf.DUMMYFUNCTION("SPARKLINE(BA4,{""charttype"",""bar"";""max"",1;""color1"",""grey""})"),"")</f>
        <v/>
      </c>
      <c r="BB5" s="24" t="str">
        <f>IFERROR(__xludf.DUMMYFUNCTION("SPARKLINE(BB4,{""charttype"",""bar"";""max"",1;""color1"",""E2AAAA""})"),"")</f>
        <v/>
      </c>
      <c r="BC5" s="24" t="str">
        <f>IFERROR(__xludf.DUMMYFUNCTION("SPARKLINE(BC4,{""charttype"",""bar"";""max"",1;""color1"",""red""})"),"")</f>
        <v/>
      </c>
      <c r="BD5" s="23"/>
      <c r="BE5" s="24" t="str">
        <f>IFERROR(__xludf.DUMMYFUNCTION("SPARKLINE(BE4,{""charttype"",""bar"";""max"",1;""color1"",""green""})"),"")</f>
        <v/>
      </c>
      <c r="BF5" s="24" t="str">
        <f>IFERROR(__xludf.DUMMYFUNCTION("SPARKLINE(BF4,{""charttype"",""bar"";""max"",1;""color1"",""B4E2AA""})"),"")</f>
        <v/>
      </c>
      <c r="BG5" s="24" t="str">
        <f>IFERROR(__xludf.DUMMYFUNCTION("SPARKLINE(BG4,{""charttype"",""bar"";""max"",1;""color1"",""grey""})"),"")</f>
        <v/>
      </c>
      <c r="BH5" s="24" t="str">
        <f>IFERROR(__xludf.DUMMYFUNCTION("SPARKLINE(BH4,{""charttype"",""bar"";""max"",1;""color1"",""E2AAAA""})"),"")</f>
        <v/>
      </c>
      <c r="BI5" s="24" t="str">
        <f>IFERROR(__xludf.DUMMYFUNCTION("SPARKLINE(BI4,{""charttype"",""bar"";""max"",1;""color1"",""red""})"),"")</f>
        <v/>
      </c>
    </row>
    <row r="6" ht="15.75" customHeight="1">
      <c r="A6" s="5" t="s">
        <v>29</v>
      </c>
      <c r="B6" s="6" t="s">
        <v>29</v>
      </c>
      <c r="C6" s="6">
        <f t="shared" ref="C6:G6" si="11">product(countif(INDIRECT("'"&amp;$A6&amp;"'!C$3:C"),C$2),1/countif(INDIRECT("'"&amp;$A6&amp;"'!C$3:C"),"*"))</f>
        <v>0</v>
      </c>
      <c r="D6" s="6">
        <f t="shared" si="11"/>
        <v>1</v>
      </c>
      <c r="E6" s="6">
        <f t="shared" si="11"/>
        <v>0</v>
      </c>
      <c r="F6" s="6">
        <f t="shared" si="11"/>
        <v>0</v>
      </c>
      <c r="G6" s="6">
        <f t="shared" si="11"/>
        <v>0</v>
      </c>
      <c r="H6" s="23" t="s">
        <v>29</v>
      </c>
      <c r="I6" s="6">
        <f t="shared" ref="I6:M6" si="12">product(countif(INDIRECT("'"&amp;$A6&amp;"'!E$3:E"),I$2),1/countif(INDIRECT("'"&amp;$A6&amp;"'!E$3:E"),"*"))</f>
        <v>0.6666666667</v>
      </c>
      <c r="J6" s="6">
        <f t="shared" si="12"/>
        <v>0</v>
      </c>
      <c r="K6" s="6">
        <f t="shared" si="12"/>
        <v>0.3333333333</v>
      </c>
      <c r="L6" s="6">
        <f t="shared" si="12"/>
        <v>0</v>
      </c>
      <c r="M6" s="6">
        <f t="shared" si="12"/>
        <v>0</v>
      </c>
      <c r="N6" s="23" t="s">
        <v>29</v>
      </c>
      <c r="O6" s="6">
        <f t="shared" ref="O6:S6" si="13">product(countif(INDIRECT("'"&amp;$A6&amp;"'!L$3:L"),O$2),1/countif(INDIRECT("'"&amp;$A6&amp;"'!L$3:L"),"*"))</f>
        <v>0</v>
      </c>
      <c r="P6" s="6">
        <f t="shared" si="13"/>
        <v>0.3333333333</v>
      </c>
      <c r="Q6" s="6">
        <f t="shared" si="13"/>
        <v>0.6666666667</v>
      </c>
      <c r="R6" s="6">
        <f t="shared" si="13"/>
        <v>0</v>
      </c>
      <c r="S6" s="6">
        <f t="shared" si="13"/>
        <v>0</v>
      </c>
      <c r="T6" s="23" t="s">
        <v>29</v>
      </c>
      <c r="U6" s="6">
        <f>product(countif(INDIRECT("'"&amp;$A6&amp;"'!N$3:N"),U$2),1/countif(INDIRECT("'"&amp;$A6&amp;"'!N$3:N"),"*"))</f>
        <v>0.3333333333</v>
      </c>
      <c r="V6" s="6">
        <f t="shared" ref="V6:Y6" si="14">product(countif(INDIRECT("'"&amp;$A$4&amp;"'!N$3:N"),V$2),1/countif(INDIRECT("'"&amp;$A$4&amp;"'!N$3:N"),"*"))</f>
        <v>0.4285714286</v>
      </c>
      <c r="W6" s="6">
        <f t="shared" si="14"/>
        <v>0.4285714286</v>
      </c>
      <c r="X6" s="6">
        <f t="shared" si="14"/>
        <v>0</v>
      </c>
      <c r="Y6" s="6">
        <f t="shared" si="14"/>
        <v>0</v>
      </c>
      <c r="Z6" s="23" t="s">
        <v>29</v>
      </c>
      <c r="AA6" s="6">
        <f t="shared" ref="AA6:AE6" si="15">product(countif(INDIRECT("'"&amp;$A6&amp;"'!S$3:S"),AA$2),1/countif(INDIRECT("'"&amp;$A6&amp;"'!S$3:S"),"*"))</f>
        <v>0</v>
      </c>
      <c r="AB6" s="6">
        <f t="shared" si="15"/>
        <v>0.6666666667</v>
      </c>
      <c r="AC6" s="6">
        <f t="shared" si="15"/>
        <v>0.3333333333</v>
      </c>
      <c r="AD6" s="6">
        <f t="shared" si="15"/>
        <v>0</v>
      </c>
      <c r="AE6" s="6">
        <f t="shared" si="15"/>
        <v>0</v>
      </c>
      <c r="AF6" s="23" t="s">
        <v>29</v>
      </c>
      <c r="AG6" s="6">
        <f t="shared" ref="AG6:AK6" si="16">product(countif(INDIRECT("'"&amp;$A6&amp;"'!U$3:U"),AG$2),1/countif(INDIRECT("'"&amp;$A6&amp;"'!U$3:U"),"*"))</f>
        <v>0.6666666667</v>
      </c>
      <c r="AH6" s="6">
        <f t="shared" si="16"/>
        <v>0</v>
      </c>
      <c r="AI6" s="6">
        <f t="shared" si="16"/>
        <v>0.3333333333</v>
      </c>
      <c r="AJ6" s="6">
        <f t="shared" si="16"/>
        <v>0</v>
      </c>
      <c r="AK6" s="6">
        <f t="shared" si="16"/>
        <v>0</v>
      </c>
      <c r="AL6" s="23" t="s">
        <v>29</v>
      </c>
      <c r="AM6" s="6">
        <f t="shared" ref="AM6:AQ6" si="17">product(countif(INDIRECT("'"&amp;$A6&amp;"'!AB$3:AB"),AM$2),1/countif(INDIRECT("'"&amp;$A6&amp;"'!AB$3:AB"),"*"))</f>
        <v>0</v>
      </c>
      <c r="AN6" s="6">
        <f t="shared" si="17"/>
        <v>0.3333333333</v>
      </c>
      <c r="AO6" s="6">
        <f t="shared" si="17"/>
        <v>0</v>
      </c>
      <c r="AP6" s="6">
        <f t="shared" si="17"/>
        <v>0.3333333333</v>
      </c>
      <c r="AQ6" s="6">
        <f t="shared" si="17"/>
        <v>0.3333333333</v>
      </c>
      <c r="AR6" s="23" t="s">
        <v>29</v>
      </c>
      <c r="AS6" s="6">
        <f t="shared" ref="AS6:AW6" si="18">product(countif(INDIRECT("'"&amp;$A6&amp;"'!AD$3:AD"),AS$2),1/countif(INDIRECT("'"&amp;$A6&amp;"'!AD$3:AD"),"*"))</f>
        <v>0</v>
      </c>
      <c r="AT6" s="6">
        <f t="shared" si="18"/>
        <v>0.3333333333</v>
      </c>
      <c r="AU6" s="6">
        <f t="shared" si="18"/>
        <v>0</v>
      </c>
      <c r="AV6" s="6">
        <f t="shared" si="18"/>
        <v>0.3333333333</v>
      </c>
      <c r="AW6" s="6">
        <f t="shared" si="18"/>
        <v>0.3333333333</v>
      </c>
      <c r="AX6" s="23" t="s">
        <v>29</v>
      </c>
      <c r="AY6" s="6">
        <f t="shared" ref="AY6:BC6" si="19">product(countif(INDIRECT("'"&amp;$A6&amp;"'!AH$3:AH"),AY$2),1/countif(INDIRECT("'"&amp;$A6&amp;"'!AH$3:AH"),"*"))</f>
        <v>0</v>
      </c>
      <c r="AZ6" s="6">
        <f t="shared" si="19"/>
        <v>0</v>
      </c>
      <c r="BA6" s="6">
        <f t="shared" si="19"/>
        <v>1</v>
      </c>
      <c r="BB6" s="6">
        <f t="shared" si="19"/>
        <v>0</v>
      </c>
      <c r="BC6" s="6">
        <f t="shared" si="19"/>
        <v>0</v>
      </c>
      <c r="BD6" s="23" t="s">
        <v>29</v>
      </c>
      <c r="BE6" s="6">
        <f t="shared" ref="BE6:BI6" si="20">product(countif(INDIRECT("'"&amp;$A6&amp;"'!AJ$3:AJ"),BE$2),1/countif(INDIRECT("'"&amp;$A6&amp;"'!AJ$3:AJ"),"*"))</f>
        <v>0</v>
      </c>
      <c r="BF6" s="6">
        <f t="shared" si="20"/>
        <v>0.3333333333</v>
      </c>
      <c r="BG6" s="6">
        <f t="shared" si="20"/>
        <v>0.6666666667</v>
      </c>
      <c r="BH6" s="6">
        <f t="shared" si="20"/>
        <v>0</v>
      </c>
      <c r="BI6" s="6">
        <f t="shared" si="20"/>
        <v>0</v>
      </c>
    </row>
    <row r="7" ht="15.75" customHeight="1">
      <c r="B7" s="6"/>
      <c r="C7" s="24" t="str">
        <f>IFERROR(__xludf.DUMMYFUNCTION("SPARKLINE(C6,{""charttype"",""bar"";""max"",1;""color1"",""green""})"),"")</f>
        <v/>
      </c>
      <c r="D7" s="24" t="str">
        <f>IFERROR(__xludf.DUMMYFUNCTION("SPARKLINE(D6,{""charttype"",""bar"";""max"",1;""color1"",""B4E2AA""})"),"")</f>
        <v/>
      </c>
      <c r="E7" s="24" t="str">
        <f>IFERROR(__xludf.DUMMYFUNCTION("SPARKLINE(E6,{""charttype"",""bar"";""max"",1;""color1"",""grey""})"),"")</f>
        <v/>
      </c>
      <c r="F7" s="24" t="str">
        <f>IFERROR(__xludf.DUMMYFUNCTION("SPARKLINE(F6,{""charttype"",""bar"";""max"",1;""color1"",""E2AAAA""})"),"")</f>
        <v/>
      </c>
      <c r="G7" s="24" t="str">
        <f>IFERROR(__xludf.DUMMYFUNCTION("SPARKLINE(G6,{""charttype"",""bar"";""max"",1;""color1"",""red""})"),"")</f>
        <v/>
      </c>
      <c r="H7" s="23"/>
      <c r="I7" s="24" t="str">
        <f>IFERROR(__xludf.DUMMYFUNCTION("SPARKLINE(I6,{""charttype"",""bar"";""max"",1;""color1"",""green""})"),"")</f>
        <v/>
      </c>
      <c r="J7" s="24" t="str">
        <f>IFERROR(__xludf.DUMMYFUNCTION("SPARKLINE(J6,{""charttype"",""bar"";""max"",1;""color1"",""B4E2AA""})"),"")</f>
        <v/>
      </c>
      <c r="K7" s="24" t="str">
        <f>IFERROR(__xludf.DUMMYFUNCTION("SPARKLINE(K6,{""charttype"",""bar"";""max"",1;""color1"",""grey""})"),"")</f>
        <v/>
      </c>
      <c r="L7" s="24" t="str">
        <f>IFERROR(__xludf.DUMMYFUNCTION("SPARKLINE(L6,{""charttype"",""bar"";""max"",1;""color1"",""E2AAAA""})"),"")</f>
        <v/>
      </c>
      <c r="M7" s="24" t="str">
        <f>IFERROR(__xludf.DUMMYFUNCTION("SPARKLINE(M6,{""charttype"",""bar"";""max"",1;""color1"",""red""})"),"")</f>
        <v/>
      </c>
      <c r="N7" s="23"/>
      <c r="O7" s="24" t="str">
        <f>IFERROR(__xludf.DUMMYFUNCTION("SPARKLINE(O6,{""charttype"",""bar"";""max"",1;""color1"",""green""})"),"")</f>
        <v/>
      </c>
      <c r="P7" s="24" t="str">
        <f>IFERROR(__xludf.DUMMYFUNCTION("SPARKLINE(P6,{""charttype"",""bar"";""max"",1;""color1"",""B4E2AA""})"),"")</f>
        <v/>
      </c>
      <c r="Q7" s="24" t="str">
        <f>IFERROR(__xludf.DUMMYFUNCTION("SPARKLINE(Q6,{""charttype"",""bar"";""max"",1;""color1"",""grey""})"),"")</f>
        <v/>
      </c>
      <c r="R7" s="24" t="str">
        <f>IFERROR(__xludf.DUMMYFUNCTION("SPARKLINE(R6,{""charttype"",""bar"";""max"",1;""color1"",""E2AAAA""})"),"")</f>
        <v/>
      </c>
      <c r="S7" s="24" t="str">
        <f>IFERROR(__xludf.DUMMYFUNCTION("SPARKLINE(S6,{""charttype"",""bar"";""max"",1;""color1"",""red""})"),"")</f>
        <v/>
      </c>
      <c r="T7" s="23"/>
      <c r="U7" s="24" t="str">
        <f>IFERROR(__xludf.DUMMYFUNCTION("SPARKLINE(U6,{""charttype"",""bar"";""max"",1;""color1"",""green""})"),"")</f>
        <v/>
      </c>
      <c r="V7" s="24" t="str">
        <f>IFERROR(__xludf.DUMMYFUNCTION("SPARKLINE(V6,{""charttype"",""bar"";""max"",1;""color1"",""B4E2AA""})"),"")</f>
        <v/>
      </c>
      <c r="W7" s="24" t="str">
        <f>IFERROR(__xludf.DUMMYFUNCTION("SPARKLINE(W6,{""charttype"",""bar"";""max"",1;""color1"",""grey""})"),"")</f>
        <v/>
      </c>
      <c r="X7" s="24" t="str">
        <f>IFERROR(__xludf.DUMMYFUNCTION("SPARKLINE(X6,{""charttype"",""bar"";""max"",1;""color1"",""E2AAAA""})"),"")</f>
        <v/>
      </c>
      <c r="Y7" s="24" t="str">
        <f>IFERROR(__xludf.DUMMYFUNCTION("SPARKLINE(Y6,{""charttype"",""bar"";""max"",1;""color1"",""red""})"),"")</f>
        <v/>
      </c>
      <c r="Z7" s="23"/>
      <c r="AA7" s="24" t="str">
        <f>IFERROR(__xludf.DUMMYFUNCTION("SPARKLINE(AA6,{""charttype"",""bar"";""max"",1;""color1"",""green""})"),"")</f>
        <v/>
      </c>
      <c r="AB7" s="24" t="str">
        <f>IFERROR(__xludf.DUMMYFUNCTION("SPARKLINE(AB6,{""charttype"",""bar"";""max"",1;""color1"",""B4E2AA""})"),"")</f>
        <v/>
      </c>
      <c r="AC7" s="24" t="str">
        <f>IFERROR(__xludf.DUMMYFUNCTION("SPARKLINE(AC6,{""charttype"",""bar"";""max"",1;""color1"",""grey""})"),"")</f>
        <v/>
      </c>
      <c r="AD7" s="24" t="str">
        <f>IFERROR(__xludf.DUMMYFUNCTION("SPARKLINE(AD6,{""charttype"",""bar"";""max"",1;""color1"",""E2AAAA""})"),"")</f>
        <v/>
      </c>
      <c r="AE7" s="24" t="str">
        <f>IFERROR(__xludf.DUMMYFUNCTION("SPARKLINE(AE6,{""charttype"",""bar"";""max"",1;""color1"",""red""})"),"")</f>
        <v/>
      </c>
      <c r="AF7" s="23"/>
      <c r="AG7" s="24" t="str">
        <f>IFERROR(__xludf.DUMMYFUNCTION("SPARKLINE(AG6,{""charttype"",""bar"";""max"",1;""color1"",""green""})"),"")</f>
        <v/>
      </c>
      <c r="AH7" s="24" t="str">
        <f>IFERROR(__xludf.DUMMYFUNCTION("SPARKLINE(AH6,{""charttype"",""bar"";""max"",1;""color1"",""B4E2AA""})"),"")</f>
        <v/>
      </c>
      <c r="AI7" s="24" t="str">
        <f>IFERROR(__xludf.DUMMYFUNCTION("SPARKLINE(AI6,{""charttype"",""bar"";""max"",1;""color1"",""grey""})"),"")</f>
        <v/>
      </c>
      <c r="AJ7" s="24" t="str">
        <f>IFERROR(__xludf.DUMMYFUNCTION("SPARKLINE(AJ6,{""charttype"",""bar"";""max"",1;""color1"",""E2AAAA""})"),"")</f>
        <v/>
      </c>
      <c r="AK7" s="24" t="str">
        <f>IFERROR(__xludf.DUMMYFUNCTION("SPARKLINE(AK6,{""charttype"",""bar"";""max"",1;""color1"",""red""})"),"")</f>
        <v/>
      </c>
      <c r="AL7" s="23"/>
      <c r="AM7" s="24" t="str">
        <f>IFERROR(__xludf.DUMMYFUNCTION("SPARKLINE(AM6,{""charttype"",""bar"";""max"",1;""color1"",""green""})"),"")</f>
        <v/>
      </c>
      <c r="AN7" s="24" t="str">
        <f>IFERROR(__xludf.DUMMYFUNCTION("SPARKLINE(AN6,{""charttype"",""bar"";""max"",1;""color1"",""B4E2AA""})"),"")</f>
        <v/>
      </c>
      <c r="AO7" s="24" t="str">
        <f>IFERROR(__xludf.DUMMYFUNCTION("SPARKLINE(AO6,{""charttype"",""bar"";""max"",1;""color1"",""grey""})"),"")</f>
        <v/>
      </c>
      <c r="AP7" s="24" t="str">
        <f>IFERROR(__xludf.DUMMYFUNCTION("SPARKLINE(AP6,{""charttype"",""bar"";""max"",1;""color1"",""E2AAAA""})"),"")</f>
        <v/>
      </c>
      <c r="AQ7" s="24" t="str">
        <f>IFERROR(__xludf.DUMMYFUNCTION("SPARKLINE(AQ6,{""charttype"",""bar"";""max"",1;""color1"",""red""})"),"")</f>
        <v/>
      </c>
      <c r="AR7" s="23"/>
      <c r="AS7" s="24" t="str">
        <f>IFERROR(__xludf.DUMMYFUNCTION("SPARKLINE(AS6,{""charttype"",""bar"";""max"",1;""color1"",""green""})"),"")</f>
        <v/>
      </c>
      <c r="AT7" s="24" t="str">
        <f>IFERROR(__xludf.DUMMYFUNCTION("SPARKLINE(AT6,{""charttype"",""bar"";""max"",1;""color1"",""B4E2AA""})"),"")</f>
        <v/>
      </c>
      <c r="AU7" s="24" t="str">
        <f>IFERROR(__xludf.DUMMYFUNCTION("SPARKLINE(AU6,{""charttype"",""bar"";""max"",1;""color1"",""grey""})"),"")</f>
        <v/>
      </c>
      <c r="AV7" s="24" t="str">
        <f>IFERROR(__xludf.DUMMYFUNCTION("SPARKLINE(AV6,{""charttype"",""bar"";""max"",1;""color1"",""E2AAAA""})"),"")</f>
        <v/>
      </c>
      <c r="AW7" s="24" t="str">
        <f>IFERROR(__xludf.DUMMYFUNCTION("SPARKLINE(AW6,{""charttype"",""bar"";""max"",1;""color1"",""red""})"),"")</f>
        <v/>
      </c>
      <c r="AX7" s="23"/>
      <c r="AY7" s="24" t="str">
        <f>IFERROR(__xludf.DUMMYFUNCTION("SPARKLINE(AY6,{""charttype"",""bar"";""max"",1;""color1"",""green""})"),"")</f>
        <v/>
      </c>
      <c r="AZ7" s="24" t="str">
        <f>IFERROR(__xludf.DUMMYFUNCTION("SPARKLINE(AZ6,{""charttype"",""bar"";""max"",1;""color1"",""B4E2AA""})"),"")</f>
        <v/>
      </c>
      <c r="BA7" s="24" t="str">
        <f>IFERROR(__xludf.DUMMYFUNCTION("SPARKLINE(BA6,{""charttype"",""bar"";""max"",1;""color1"",""grey""})"),"")</f>
        <v/>
      </c>
      <c r="BB7" s="24" t="str">
        <f>IFERROR(__xludf.DUMMYFUNCTION("SPARKLINE(BB6,{""charttype"",""bar"";""max"",1;""color1"",""E2AAAA""})"),"")</f>
        <v/>
      </c>
      <c r="BC7" s="24" t="str">
        <f>IFERROR(__xludf.DUMMYFUNCTION("SPARKLINE(BC6,{""charttype"",""bar"";""max"",1;""color1"",""red""})"),"")</f>
        <v/>
      </c>
      <c r="BD7" s="23"/>
      <c r="BE7" s="24" t="str">
        <f>IFERROR(__xludf.DUMMYFUNCTION("SPARKLINE(BE6,{""charttype"",""bar"";""max"",1;""color1"",""green""})"),"")</f>
        <v/>
      </c>
      <c r="BF7" s="24" t="str">
        <f>IFERROR(__xludf.DUMMYFUNCTION("SPARKLINE(BF6,{""charttype"",""bar"";""max"",1;""color1"",""B4E2AA""})"),"")</f>
        <v/>
      </c>
      <c r="BG7" s="24" t="str">
        <f>IFERROR(__xludf.DUMMYFUNCTION("SPARKLINE(BG6,{""charttype"",""bar"";""max"",1;""color1"",""grey""})"),"")</f>
        <v/>
      </c>
      <c r="BH7" s="24" t="str">
        <f>IFERROR(__xludf.DUMMYFUNCTION("SPARKLINE(BH6,{""charttype"",""bar"";""max"",1;""color1"",""E2AAAA""})"),"")</f>
        <v/>
      </c>
      <c r="BI7" s="24" t="str">
        <f>IFERROR(__xludf.DUMMYFUNCTION("SPARKLINE(BI6,{""charttype"",""bar"";""max"",1;""color1"",""red""})"),"")</f>
        <v/>
      </c>
    </row>
    <row r="8" ht="15.75" customHeight="1">
      <c r="A8" s="5" t="s">
        <v>30</v>
      </c>
      <c r="B8" s="6" t="s">
        <v>30</v>
      </c>
      <c r="C8" s="6">
        <f t="shared" ref="C8:G8" si="21">product(countif(INDIRECT("'"&amp;$A8&amp;"'!C$3:C"),C$2),1/countif(INDIRECT("'"&amp;$A8&amp;"'!C$3:C"),"*"))</f>
        <v>0.3333333333</v>
      </c>
      <c r="D8" s="6">
        <f t="shared" si="21"/>
        <v>0.3333333333</v>
      </c>
      <c r="E8" s="6">
        <f t="shared" si="21"/>
        <v>0.3333333333</v>
      </c>
      <c r="F8" s="6">
        <f t="shared" si="21"/>
        <v>0</v>
      </c>
      <c r="G8" s="6">
        <f t="shared" si="21"/>
        <v>0</v>
      </c>
      <c r="H8" s="23" t="s">
        <v>30</v>
      </c>
      <c r="I8" s="6">
        <f t="shared" ref="I8:M8" si="22">product(countif(INDIRECT("'"&amp;$A8&amp;"'!E$3:E"),I$2),1/countif(INDIRECT("'"&amp;$A8&amp;"'!E$3:E"),"*"))</f>
        <v>0.6666666667</v>
      </c>
      <c r="J8" s="6">
        <f t="shared" si="22"/>
        <v>0</v>
      </c>
      <c r="K8" s="6">
        <f t="shared" si="22"/>
        <v>0</v>
      </c>
      <c r="L8" s="6">
        <f t="shared" si="22"/>
        <v>0.3333333333</v>
      </c>
      <c r="M8" s="6">
        <f t="shared" si="22"/>
        <v>0</v>
      </c>
      <c r="N8" s="23" t="s">
        <v>30</v>
      </c>
      <c r="O8" s="6">
        <f t="shared" ref="O8:S8" si="23">product(countif(INDIRECT("'"&amp;$A8&amp;"'!L$3:L"),O$2),1/countif(INDIRECT("'"&amp;$A8&amp;"'!L$3:L"),"*"))</f>
        <v>0.3333333333</v>
      </c>
      <c r="P8" s="6">
        <f t="shared" si="23"/>
        <v>0</v>
      </c>
      <c r="Q8" s="6">
        <f t="shared" si="23"/>
        <v>0.3333333333</v>
      </c>
      <c r="R8" s="6">
        <f t="shared" si="23"/>
        <v>0.3333333333</v>
      </c>
      <c r="S8" s="6">
        <f t="shared" si="23"/>
        <v>0</v>
      </c>
      <c r="T8" s="23" t="s">
        <v>30</v>
      </c>
      <c r="U8" s="6">
        <f>product(countif(INDIRECT("'"&amp;$A8&amp;"'!N$3:N"),U$2),1/countif(INDIRECT("'"&amp;$A8&amp;"'!N$3:N"),"*"))</f>
        <v>0</v>
      </c>
      <c r="V8" s="6">
        <f t="shared" ref="V8:Y8" si="24">product(countif(INDIRECT("'"&amp;$A$4&amp;"'!N$3:N"),V$2),1/countif(INDIRECT("'"&amp;$A$4&amp;"'!N$3:N"),"*"))</f>
        <v>0.4285714286</v>
      </c>
      <c r="W8" s="6">
        <f t="shared" si="24"/>
        <v>0.4285714286</v>
      </c>
      <c r="X8" s="6">
        <f t="shared" si="24"/>
        <v>0</v>
      </c>
      <c r="Y8" s="6">
        <f t="shared" si="24"/>
        <v>0</v>
      </c>
      <c r="Z8" s="23" t="s">
        <v>30</v>
      </c>
      <c r="AA8" s="6">
        <f t="shared" ref="AA8:AE8" si="25">product(countif(INDIRECT("'"&amp;$A8&amp;"'!S$3:S"),AA$2),1/countif(INDIRECT("'"&amp;$A8&amp;"'!S$3:S"),"*"))</f>
        <v>0.3333333333</v>
      </c>
      <c r="AB8" s="6">
        <f t="shared" si="25"/>
        <v>0.3333333333</v>
      </c>
      <c r="AC8" s="6">
        <f t="shared" si="25"/>
        <v>0</v>
      </c>
      <c r="AD8" s="6">
        <f t="shared" si="25"/>
        <v>0.3333333333</v>
      </c>
      <c r="AE8" s="6">
        <f t="shared" si="25"/>
        <v>0</v>
      </c>
      <c r="AF8" s="23" t="s">
        <v>30</v>
      </c>
      <c r="AG8" s="6">
        <f t="shared" ref="AG8:AK8" si="26">product(countif(INDIRECT("'"&amp;$A8&amp;"'!U$3:U"),AG$2),1/countif(INDIRECT("'"&amp;$A8&amp;"'!U$3:U"),"*"))</f>
        <v>0.6666666667</v>
      </c>
      <c r="AH8" s="6">
        <f t="shared" si="26"/>
        <v>0</v>
      </c>
      <c r="AI8" s="6">
        <f t="shared" si="26"/>
        <v>0</v>
      </c>
      <c r="AJ8" s="6">
        <f t="shared" si="26"/>
        <v>0.3333333333</v>
      </c>
      <c r="AK8" s="6">
        <f t="shared" si="26"/>
        <v>0</v>
      </c>
      <c r="AL8" s="23" t="s">
        <v>30</v>
      </c>
      <c r="AM8" s="6">
        <f t="shared" ref="AM8:AQ8" si="27">product(countif(INDIRECT("'"&amp;$A8&amp;"'!AB$3:AB"),AM$2),1/countif(INDIRECT("'"&amp;$A8&amp;"'!AB$3:AB"),"*"))</f>
        <v>0</v>
      </c>
      <c r="AN8" s="6">
        <f t="shared" si="27"/>
        <v>0</v>
      </c>
      <c r="AO8" s="6">
        <f t="shared" si="27"/>
        <v>0.6666666667</v>
      </c>
      <c r="AP8" s="6">
        <f t="shared" si="27"/>
        <v>0.3333333333</v>
      </c>
      <c r="AQ8" s="6">
        <f t="shared" si="27"/>
        <v>0</v>
      </c>
      <c r="AR8" s="23" t="s">
        <v>30</v>
      </c>
      <c r="AS8" s="6">
        <f t="shared" ref="AS8:AW8" si="28">product(countif(INDIRECT("'"&amp;$A8&amp;"'!AD$3:AD"),AS$2),1/countif(INDIRECT("'"&amp;$A8&amp;"'!AD$3:AD"),"*"))</f>
        <v>0</v>
      </c>
      <c r="AT8" s="6">
        <f t="shared" si="28"/>
        <v>0.3333333333</v>
      </c>
      <c r="AU8" s="6">
        <f t="shared" si="28"/>
        <v>0.3333333333</v>
      </c>
      <c r="AV8" s="6">
        <f t="shared" si="28"/>
        <v>0.3333333333</v>
      </c>
      <c r="AW8" s="6">
        <f t="shared" si="28"/>
        <v>0</v>
      </c>
      <c r="AX8" s="23" t="s">
        <v>30</v>
      </c>
      <c r="AY8" s="6">
        <f t="shared" ref="AY8:BC8" si="29">product(countif(INDIRECT("'"&amp;$A8&amp;"'!AH$3:AH"),AY$2),1/countif(INDIRECT("'"&amp;$A8&amp;"'!AH$3:AH"),"*"))</f>
        <v>0</v>
      </c>
      <c r="AZ8" s="6">
        <f t="shared" si="29"/>
        <v>0.6666666667</v>
      </c>
      <c r="BA8" s="6">
        <f t="shared" si="29"/>
        <v>0.3333333333</v>
      </c>
      <c r="BB8" s="6">
        <f t="shared" si="29"/>
        <v>0</v>
      </c>
      <c r="BC8" s="6">
        <f t="shared" si="29"/>
        <v>0</v>
      </c>
      <c r="BD8" s="23" t="s">
        <v>30</v>
      </c>
      <c r="BE8" s="6">
        <f t="shared" ref="BE8:BI8" si="30">product(countif(INDIRECT("'"&amp;$A8&amp;"'!AJ$3:AJ"),BE$2),1/countif(INDIRECT("'"&amp;$A8&amp;"'!AJ$3:AJ"),"*"))</f>
        <v>0.3333333333</v>
      </c>
      <c r="BF8" s="6">
        <f t="shared" si="30"/>
        <v>0.3333333333</v>
      </c>
      <c r="BG8" s="6">
        <f t="shared" si="30"/>
        <v>0</v>
      </c>
      <c r="BH8" s="6">
        <f t="shared" si="30"/>
        <v>0.3333333333</v>
      </c>
      <c r="BI8" s="6">
        <f t="shared" si="30"/>
        <v>0</v>
      </c>
    </row>
    <row r="9" ht="15.75" customHeight="1">
      <c r="B9" s="6"/>
      <c r="C9" s="24" t="str">
        <f>IFERROR(__xludf.DUMMYFUNCTION("SPARKLINE(C8,{""charttype"",""bar"";""max"",1;""color1"",""green""})"),"")</f>
        <v/>
      </c>
      <c r="D9" s="24" t="str">
        <f>IFERROR(__xludf.DUMMYFUNCTION("SPARKLINE(D8,{""charttype"",""bar"";""max"",1;""color1"",""B4E2AA""})"),"")</f>
        <v/>
      </c>
      <c r="E9" s="24" t="str">
        <f>IFERROR(__xludf.DUMMYFUNCTION("SPARKLINE(E8,{""charttype"",""bar"";""max"",1;""color1"",""grey""})"),"")</f>
        <v/>
      </c>
      <c r="F9" s="24" t="str">
        <f>IFERROR(__xludf.DUMMYFUNCTION("SPARKLINE(F8,{""charttype"",""bar"";""max"",1;""color1"",""E2AAAA""})"),"")</f>
        <v/>
      </c>
      <c r="G9" s="24" t="str">
        <f>IFERROR(__xludf.DUMMYFUNCTION("SPARKLINE(G8,{""charttype"",""bar"";""max"",1;""color1"",""red""})"),"")</f>
        <v/>
      </c>
      <c r="H9" s="23"/>
      <c r="I9" s="24" t="str">
        <f>IFERROR(__xludf.DUMMYFUNCTION("SPARKLINE(I8,{""charttype"",""bar"";""max"",1;""color1"",""green""})"),"")</f>
        <v/>
      </c>
      <c r="J9" s="24" t="str">
        <f>IFERROR(__xludf.DUMMYFUNCTION("SPARKLINE(J8,{""charttype"",""bar"";""max"",1;""color1"",""B4E2AA""})"),"")</f>
        <v/>
      </c>
      <c r="K9" s="24" t="str">
        <f>IFERROR(__xludf.DUMMYFUNCTION("SPARKLINE(K8,{""charttype"",""bar"";""max"",1;""color1"",""grey""})"),"")</f>
        <v/>
      </c>
      <c r="L9" s="24" t="str">
        <f>IFERROR(__xludf.DUMMYFUNCTION("SPARKLINE(L8,{""charttype"",""bar"";""max"",1;""color1"",""E2AAAA""})"),"")</f>
        <v/>
      </c>
      <c r="M9" s="24" t="str">
        <f>IFERROR(__xludf.DUMMYFUNCTION("SPARKLINE(M8,{""charttype"",""bar"";""max"",1;""color1"",""red""})"),"")</f>
        <v/>
      </c>
      <c r="N9" s="23"/>
      <c r="O9" s="24" t="str">
        <f>IFERROR(__xludf.DUMMYFUNCTION("SPARKLINE(O8,{""charttype"",""bar"";""max"",1;""color1"",""green""})"),"")</f>
        <v/>
      </c>
      <c r="P9" s="24" t="str">
        <f>IFERROR(__xludf.DUMMYFUNCTION("SPARKLINE(P8,{""charttype"",""bar"";""max"",1;""color1"",""B4E2AA""})"),"")</f>
        <v/>
      </c>
      <c r="Q9" s="24" t="str">
        <f>IFERROR(__xludf.DUMMYFUNCTION("SPARKLINE(Q8,{""charttype"",""bar"";""max"",1;""color1"",""grey""})"),"")</f>
        <v/>
      </c>
      <c r="R9" s="24" t="str">
        <f>IFERROR(__xludf.DUMMYFUNCTION("SPARKLINE(R8,{""charttype"",""bar"";""max"",1;""color1"",""E2AAAA""})"),"")</f>
        <v/>
      </c>
      <c r="S9" s="24" t="str">
        <f>IFERROR(__xludf.DUMMYFUNCTION("SPARKLINE(S8,{""charttype"",""bar"";""max"",1;""color1"",""red""})"),"")</f>
        <v/>
      </c>
      <c r="T9" s="23"/>
      <c r="U9" s="24" t="str">
        <f>IFERROR(__xludf.DUMMYFUNCTION("SPARKLINE(U8,{""charttype"",""bar"";""max"",1;""color1"",""green""})"),"")</f>
        <v/>
      </c>
      <c r="V9" s="24" t="str">
        <f>IFERROR(__xludf.DUMMYFUNCTION("SPARKLINE(V8,{""charttype"",""bar"";""max"",1;""color1"",""B4E2AA""})"),"")</f>
        <v/>
      </c>
      <c r="W9" s="24" t="str">
        <f>IFERROR(__xludf.DUMMYFUNCTION("SPARKLINE(W8,{""charttype"",""bar"";""max"",1;""color1"",""grey""})"),"")</f>
        <v/>
      </c>
      <c r="X9" s="24" t="str">
        <f>IFERROR(__xludf.DUMMYFUNCTION("SPARKLINE(X8,{""charttype"",""bar"";""max"",1;""color1"",""E2AAAA""})"),"")</f>
        <v/>
      </c>
      <c r="Y9" s="24" t="str">
        <f>IFERROR(__xludf.DUMMYFUNCTION("SPARKLINE(Y8,{""charttype"",""bar"";""max"",1;""color1"",""red""})"),"")</f>
        <v/>
      </c>
      <c r="Z9" s="23"/>
      <c r="AA9" s="24" t="str">
        <f>IFERROR(__xludf.DUMMYFUNCTION("SPARKLINE(AA8,{""charttype"",""bar"";""max"",1;""color1"",""green""})"),"")</f>
        <v/>
      </c>
      <c r="AB9" s="24" t="str">
        <f>IFERROR(__xludf.DUMMYFUNCTION("SPARKLINE(AB8,{""charttype"",""bar"";""max"",1;""color1"",""B4E2AA""})"),"")</f>
        <v/>
      </c>
      <c r="AC9" s="24" t="str">
        <f>IFERROR(__xludf.DUMMYFUNCTION("SPARKLINE(AC8,{""charttype"",""bar"";""max"",1;""color1"",""grey""})"),"")</f>
        <v/>
      </c>
      <c r="AD9" s="24" t="str">
        <f>IFERROR(__xludf.DUMMYFUNCTION("SPARKLINE(AD8,{""charttype"",""bar"";""max"",1;""color1"",""E2AAAA""})"),"")</f>
        <v/>
      </c>
      <c r="AE9" s="24" t="str">
        <f>IFERROR(__xludf.DUMMYFUNCTION("SPARKLINE(AE8,{""charttype"",""bar"";""max"",1;""color1"",""red""})"),"")</f>
        <v/>
      </c>
      <c r="AF9" s="23"/>
      <c r="AG9" s="24" t="str">
        <f>IFERROR(__xludf.DUMMYFUNCTION("SPARKLINE(AG8,{""charttype"",""bar"";""max"",1;""color1"",""green""})"),"")</f>
        <v/>
      </c>
      <c r="AH9" s="24" t="str">
        <f>IFERROR(__xludf.DUMMYFUNCTION("SPARKLINE(AH8,{""charttype"",""bar"";""max"",1;""color1"",""B4E2AA""})"),"")</f>
        <v/>
      </c>
      <c r="AI9" s="24" t="str">
        <f>IFERROR(__xludf.DUMMYFUNCTION("SPARKLINE(AI8,{""charttype"",""bar"";""max"",1;""color1"",""grey""})"),"")</f>
        <v/>
      </c>
      <c r="AJ9" s="24" t="str">
        <f>IFERROR(__xludf.DUMMYFUNCTION("SPARKLINE(AJ8,{""charttype"",""bar"";""max"",1;""color1"",""E2AAAA""})"),"")</f>
        <v/>
      </c>
      <c r="AK9" s="24" t="str">
        <f>IFERROR(__xludf.DUMMYFUNCTION("SPARKLINE(AK8,{""charttype"",""bar"";""max"",1;""color1"",""red""})"),"")</f>
        <v/>
      </c>
      <c r="AL9" s="23"/>
      <c r="AM9" s="24" t="str">
        <f>IFERROR(__xludf.DUMMYFUNCTION("SPARKLINE(AM8,{""charttype"",""bar"";""max"",1;""color1"",""green""})"),"")</f>
        <v/>
      </c>
      <c r="AN9" s="24" t="str">
        <f>IFERROR(__xludf.DUMMYFUNCTION("SPARKLINE(AN8,{""charttype"",""bar"";""max"",1;""color1"",""B4E2AA""})"),"")</f>
        <v/>
      </c>
      <c r="AO9" s="24" t="str">
        <f>IFERROR(__xludf.DUMMYFUNCTION("SPARKLINE(AO8,{""charttype"",""bar"";""max"",1;""color1"",""grey""})"),"")</f>
        <v/>
      </c>
      <c r="AP9" s="24" t="str">
        <f>IFERROR(__xludf.DUMMYFUNCTION("SPARKLINE(AP8,{""charttype"",""bar"";""max"",1;""color1"",""E2AAAA""})"),"")</f>
        <v/>
      </c>
      <c r="AQ9" s="24" t="str">
        <f>IFERROR(__xludf.DUMMYFUNCTION("SPARKLINE(AQ8,{""charttype"",""bar"";""max"",1;""color1"",""red""})"),"")</f>
        <v/>
      </c>
      <c r="AR9" s="23"/>
      <c r="AS9" s="24" t="str">
        <f>IFERROR(__xludf.DUMMYFUNCTION("SPARKLINE(AS8,{""charttype"",""bar"";""max"",1;""color1"",""green""})"),"")</f>
        <v/>
      </c>
      <c r="AT9" s="24" t="str">
        <f>IFERROR(__xludf.DUMMYFUNCTION("SPARKLINE(AT8,{""charttype"",""bar"";""max"",1;""color1"",""B4E2AA""})"),"")</f>
        <v/>
      </c>
      <c r="AU9" s="24" t="str">
        <f>IFERROR(__xludf.DUMMYFUNCTION("SPARKLINE(AU8,{""charttype"",""bar"";""max"",1;""color1"",""grey""})"),"")</f>
        <v/>
      </c>
      <c r="AV9" s="24" t="str">
        <f>IFERROR(__xludf.DUMMYFUNCTION("SPARKLINE(AV8,{""charttype"",""bar"";""max"",1;""color1"",""E2AAAA""})"),"")</f>
        <v/>
      </c>
      <c r="AW9" s="24" t="str">
        <f>IFERROR(__xludf.DUMMYFUNCTION("SPARKLINE(AW8,{""charttype"",""bar"";""max"",1;""color1"",""red""})"),"")</f>
        <v/>
      </c>
      <c r="AX9" s="23"/>
      <c r="AY9" s="24" t="str">
        <f>IFERROR(__xludf.DUMMYFUNCTION("SPARKLINE(AY8,{""charttype"",""bar"";""max"",1;""color1"",""green""})"),"")</f>
        <v/>
      </c>
      <c r="AZ9" s="24" t="str">
        <f>IFERROR(__xludf.DUMMYFUNCTION("SPARKLINE(AZ8,{""charttype"",""bar"";""max"",1;""color1"",""B4E2AA""})"),"")</f>
        <v/>
      </c>
      <c r="BA9" s="24" t="str">
        <f>IFERROR(__xludf.DUMMYFUNCTION("SPARKLINE(BA8,{""charttype"",""bar"";""max"",1;""color1"",""grey""})"),"")</f>
        <v/>
      </c>
      <c r="BB9" s="24" t="str">
        <f>IFERROR(__xludf.DUMMYFUNCTION("SPARKLINE(BB8,{""charttype"",""bar"";""max"",1;""color1"",""E2AAAA""})"),"")</f>
        <v/>
      </c>
      <c r="BC9" s="24" t="str">
        <f>IFERROR(__xludf.DUMMYFUNCTION("SPARKLINE(BC8,{""charttype"",""bar"";""max"",1;""color1"",""red""})"),"")</f>
        <v/>
      </c>
      <c r="BD9" s="23"/>
      <c r="BE9" s="24" t="str">
        <f>IFERROR(__xludf.DUMMYFUNCTION("SPARKLINE(BE8,{""charttype"",""bar"";""max"",1;""color1"",""green""})"),"")</f>
        <v/>
      </c>
      <c r="BF9" s="24" t="str">
        <f>IFERROR(__xludf.DUMMYFUNCTION("SPARKLINE(BF8,{""charttype"",""bar"";""max"",1;""color1"",""B4E2AA""})"),"")</f>
        <v/>
      </c>
      <c r="BG9" s="24" t="str">
        <f>IFERROR(__xludf.DUMMYFUNCTION("SPARKLINE(BG8,{""charttype"",""bar"";""max"",1;""color1"",""grey""})"),"")</f>
        <v/>
      </c>
      <c r="BH9" s="24" t="str">
        <f>IFERROR(__xludf.DUMMYFUNCTION("SPARKLINE(BH8,{""charttype"",""bar"";""max"",1;""color1"",""E2AAAA""})"),"")</f>
        <v/>
      </c>
      <c r="BI9" s="24" t="str">
        <f>IFERROR(__xludf.DUMMYFUNCTION("SPARKLINE(BI8,{""charttype"",""bar"";""max"",1;""color1"",""red""})"),"")</f>
        <v/>
      </c>
    </row>
    <row r="10" ht="15.75" customHeight="1">
      <c r="A10" s="5" t="s">
        <v>31</v>
      </c>
      <c r="B10" s="6" t="s">
        <v>31</v>
      </c>
      <c r="C10" s="6">
        <f t="shared" ref="C10:G10" si="31">product(countif(INDIRECT("'"&amp;$A10&amp;"'!C$3:C"),C$2),1/countif(INDIRECT("'"&amp;$A10&amp;"'!C$3:C"),"*"))</f>
        <v>0.3333333333</v>
      </c>
      <c r="D10" s="6">
        <f t="shared" si="31"/>
        <v>0.3333333333</v>
      </c>
      <c r="E10" s="6">
        <f t="shared" si="31"/>
        <v>0.3333333333</v>
      </c>
      <c r="F10" s="6">
        <f t="shared" si="31"/>
        <v>0</v>
      </c>
      <c r="G10" s="6">
        <f t="shared" si="31"/>
        <v>0</v>
      </c>
      <c r="H10" s="23" t="s">
        <v>31</v>
      </c>
      <c r="I10" s="6">
        <f t="shared" ref="I10:M10" si="32">product(countif(INDIRECT("'"&amp;$A10&amp;"'!E$3:E"),I$2),1/countif(INDIRECT("'"&amp;$A10&amp;"'!E$3:E"),"*"))</f>
        <v>0.6666666667</v>
      </c>
      <c r="J10" s="6">
        <f t="shared" si="32"/>
        <v>0</v>
      </c>
      <c r="K10" s="6">
        <f t="shared" si="32"/>
        <v>0.3333333333</v>
      </c>
      <c r="L10" s="6">
        <f t="shared" si="32"/>
        <v>0</v>
      </c>
      <c r="M10" s="6">
        <f t="shared" si="32"/>
        <v>0</v>
      </c>
      <c r="N10" s="23" t="s">
        <v>31</v>
      </c>
      <c r="O10" s="6">
        <f t="shared" ref="O10:S10" si="33">product(countif(INDIRECT("'"&amp;$A10&amp;"'!L$3:L"),O$2),1/countif(INDIRECT("'"&amp;$A10&amp;"'!L$3:L"),"*"))</f>
        <v>0</v>
      </c>
      <c r="P10" s="6">
        <f t="shared" si="33"/>
        <v>0.3333333333</v>
      </c>
      <c r="Q10" s="6">
        <f t="shared" si="33"/>
        <v>0.6666666667</v>
      </c>
      <c r="R10" s="6">
        <f t="shared" si="33"/>
        <v>0</v>
      </c>
      <c r="S10" s="6">
        <f t="shared" si="33"/>
        <v>0</v>
      </c>
      <c r="T10" s="23" t="s">
        <v>31</v>
      </c>
      <c r="U10" s="6">
        <f>product(countif(INDIRECT("'"&amp;$A10&amp;"'!N$3:N"),U$2),1/countif(INDIRECT("'"&amp;$A10&amp;"'!N$3:N"),"*"))</f>
        <v>0</v>
      </c>
      <c r="V10" s="6">
        <f t="shared" ref="V10:Y10" si="34">product(countif(INDIRECT("'"&amp;$A$4&amp;"'!N$3:N"),V$2),1/countif(INDIRECT("'"&amp;$A$4&amp;"'!N$3:N"),"*"))</f>
        <v>0.4285714286</v>
      </c>
      <c r="W10" s="6">
        <f t="shared" si="34"/>
        <v>0.4285714286</v>
      </c>
      <c r="X10" s="6">
        <f t="shared" si="34"/>
        <v>0</v>
      </c>
      <c r="Y10" s="6">
        <f t="shared" si="34"/>
        <v>0</v>
      </c>
      <c r="Z10" s="23" t="s">
        <v>31</v>
      </c>
      <c r="AA10" s="6">
        <f t="shared" ref="AA10:AE10" si="35">product(countif(INDIRECT("'"&amp;$A10&amp;"'!S$3:S"),AA$2),1/countif(INDIRECT("'"&amp;$A10&amp;"'!S$3:S"),"*"))</f>
        <v>0.6666666667</v>
      </c>
      <c r="AB10" s="6">
        <f t="shared" si="35"/>
        <v>0</v>
      </c>
      <c r="AC10" s="6">
        <f t="shared" si="35"/>
        <v>0</v>
      </c>
      <c r="AD10" s="6">
        <f t="shared" si="35"/>
        <v>0.3333333333</v>
      </c>
      <c r="AE10" s="6">
        <f t="shared" si="35"/>
        <v>0</v>
      </c>
      <c r="AF10" s="23" t="s">
        <v>31</v>
      </c>
      <c r="AG10" s="6">
        <f t="shared" ref="AG10:AK10" si="36">product(countif(INDIRECT("'"&amp;$A10&amp;"'!U$3:U"),AG$2),1/countif(INDIRECT("'"&amp;$A10&amp;"'!U$3:U"),"*"))</f>
        <v>0.6666666667</v>
      </c>
      <c r="AH10" s="6">
        <f t="shared" si="36"/>
        <v>0</v>
      </c>
      <c r="AI10" s="6">
        <f t="shared" si="36"/>
        <v>0.3333333333</v>
      </c>
      <c r="AJ10" s="6">
        <f t="shared" si="36"/>
        <v>0</v>
      </c>
      <c r="AK10" s="6">
        <f t="shared" si="36"/>
        <v>0</v>
      </c>
      <c r="AL10" s="23" t="s">
        <v>31</v>
      </c>
      <c r="AM10" s="6">
        <f t="shared" ref="AM10:AQ10" si="37">product(countif(INDIRECT("'"&amp;$A10&amp;"'!AB$3:AB"),AM$2),1/countif(INDIRECT("'"&amp;$A10&amp;"'!AB$3:AB"),"*"))</f>
        <v>0</v>
      </c>
      <c r="AN10" s="6">
        <f t="shared" si="37"/>
        <v>0</v>
      </c>
      <c r="AO10" s="6">
        <f t="shared" si="37"/>
        <v>0.6666666667</v>
      </c>
      <c r="AP10" s="6">
        <f t="shared" si="37"/>
        <v>0.3333333333</v>
      </c>
      <c r="AQ10" s="6">
        <f t="shared" si="37"/>
        <v>0</v>
      </c>
      <c r="AR10" s="23" t="s">
        <v>31</v>
      </c>
      <c r="AS10" s="6">
        <f t="shared" ref="AS10:AW10" si="38">product(countif(INDIRECT("'"&amp;$A10&amp;"'!AD$3:AD"),AS$2),1/countif(INDIRECT("'"&amp;$A10&amp;"'!AD$3:AD"),"*"))</f>
        <v>0</v>
      </c>
      <c r="AT10" s="6">
        <f t="shared" si="38"/>
        <v>0.3333333333</v>
      </c>
      <c r="AU10" s="6">
        <f t="shared" si="38"/>
        <v>0.3333333333</v>
      </c>
      <c r="AV10" s="6">
        <f t="shared" si="38"/>
        <v>0</v>
      </c>
      <c r="AW10" s="6">
        <f t="shared" si="38"/>
        <v>0.3333333333</v>
      </c>
      <c r="AX10" s="23" t="s">
        <v>31</v>
      </c>
      <c r="AY10" s="6">
        <f t="shared" ref="AY10:BC10" si="39">product(countif(INDIRECT("'"&amp;$A10&amp;"'!AH$3:AH"),AY$2),1/countif(INDIRECT("'"&amp;$A10&amp;"'!AH$3:AH"),"*"))</f>
        <v>0.3333333333</v>
      </c>
      <c r="AZ10" s="6">
        <f t="shared" si="39"/>
        <v>0</v>
      </c>
      <c r="BA10" s="6">
        <f t="shared" si="39"/>
        <v>0.6666666667</v>
      </c>
      <c r="BB10" s="6">
        <f t="shared" si="39"/>
        <v>0</v>
      </c>
      <c r="BC10" s="6">
        <f t="shared" si="39"/>
        <v>0</v>
      </c>
      <c r="BD10" s="23" t="s">
        <v>31</v>
      </c>
      <c r="BE10" s="6">
        <f t="shared" ref="BE10:BI10" si="40">product(countif(INDIRECT("'"&amp;$A10&amp;"'!AJ$3:AJ"),BE$2),1/countif(INDIRECT("'"&amp;$A10&amp;"'!AJ$3:AJ"),"*"))</f>
        <v>0</v>
      </c>
      <c r="BF10" s="6">
        <f t="shared" si="40"/>
        <v>0.6666666667</v>
      </c>
      <c r="BG10" s="6">
        <f t="shared" si="40"/>
        <v>0</v>
      </c>
      <c r="BH10" s="6">
        <f t="shared" si="40"/>
        <v>0.3333333333</v>
      </c>
      <c r="BI10" s="6">
        <f t="shared" si="40"/>
        <v>0</v>
      </c>
    </row>
    <row r="11" ht="15.75" customHeight="1">
      <c r="A11" s="21"/>
      <c r="B11" s="9"/>
      <c r="C11" s="25" t="str">
        <f>IFERROR(__xludf.DUMMYFUNCTION("SPARKLINE(C10,{""charttype"",""bar"";""max"",1;""color1"",""green""})"),"")</f>
        <v/>
      </c>
      <c r="D11" s="25" t="str">
        <f>IFERROR(__xludf.DUMMYFUNCTION("SPARKLINE(D10,{""charttype"",""bar"";""max"",1;""color1"",""B4E2AA""})"),"")</f>
        <v/>
      </c>
      <c r="E11" s="25" t="str">
        <f>IFERROR(__xludf.DUMMYFUNCTION("SPARKLINE(E10,{""charttype"",""bar"";""max"",1;""color1"",""grey""})"),"")</f>
        <v/>
      </c>
      <c r="F11" s="25" t="str">
        <f>IFERROR(__xludf.DUMMYFUNCTION("SPARKLINE(F10,{""charttype"",""bar"";""max"",1;""color1"",""E2AAAA""})"),"")</f>
        <v/>
      </c>
      <c r="G11" s="25" t="str">
        <f>IFERROR(__xludf.DUMMYFUNCTION("SPARKLINE(G10,{""charttype"",""bar"";""max"",1;""color1"",""red""})"),"")</f>
        <v/>
      </c>
      <c r="H11" s="22"/>
      <c r="I11" s="25" t="str">
        <f>IFERROR(__xludf.DUMMYFUNCTION("SPARKLINE(I10,{""charttype"",""bar"";""max"",1;""color1"",""green""})"),"")</f>
        <v/>
      </c>
      <c r="J11" s="25" t="str">
        <f>IFERROR(__xludf.DUMMYFUNCTION("SPARKLINE(J10,{""charttype"",""bar"";""max"",1;""color1"",""B4E2AA""})"),"")</f>
        <v/>
      </c>
      <c r="K11" s="25" t="str">
        <f>IFERROR(__xludf.DUMMYFUNCTION("SPARKLINE(K10,{""charttype"",""bar"";""max"",1;""color1"",""grey""})"),"")</f>
        <v/>
      </c>
      <c r="L11" s="25" t="str">
        <f>IFERROR(__xludf.DUMMYFUNCTION("SPARKLINE(L10,{""charttype"",""bar"";""max"",1;""color1"",""E2AAAA""})"),"")</f>
        <v/>
      </c>
      <c r="M11" s="25" t="str">
        <f>IFERROR(__xludf.DUMMYFUNCTION("SPARKLINE(M10,{""charttype"",""bar"";""max"",1;""color1"",""red""})"),"")</f>
        <v/>
      </c>
      <c r="N11" s="22"/>
      <c r="O11" s="25" t="str">
        <f>IFERROR(__xludf.DUMMYFUNCTION("SPARKLINE(O10,{""charttype"",""bar"";""max"",1;""color1"",""green""})"),"")</f>
        <v/>
      </c>
      <c r="P11" s="25" t="str">
        <f>IFERROR(__xludf.DUMMYFUNCTION("SPARKLINE(P10,{""charttype"",""bar"";""max"",1;""color1"",""B4E2AA""})"),"")</f>
        <v/>
      </c>
      <c r="Q11" s="25" t="str">
        <f>IFERROR(__xludf.DUMMYFUNCTION("SPARKLINE(Q10,{""charttype"",""bar"";""max"",1;""color1"",""grey""})"),"")</f>
        <v/>
      </c>
      <c r="R11" s="25" t="str">
        <f>IFERROR(__xludf.DUMMYFUNCTION("SPARKLINE(R10,{""charttype"",""bar"";""max"",1;""color1"",""E2AAAA""})"),"")</f>
        <v/>
      </c>
      <c r="S11" s="25" t="str">
        <f>IFERROR(__xludf.DUMMYFUNCTION("SPARKLINE(S10,{""charttype"",""bar"";""max"",1;""color1"",""red""})"),"")</f>
        <v/>
      </c>
      <c r="T11" s="22"/>
      <c r="U11" s="25" t="str">
        <f>IFERROR(__xludf.DUMMYFUNCTION("SPARKLINE(U10,{""charttype"",""bar"";""max"",1;""color1"",""green""})"),"")</f>
        <v/>
      </c>
      <c r="V11" s="25" t="str">
        <f>IFERROR(__xludf.DUMMYFUNCTION("SPARKLINE(V10,{""charttype"",""bar"";""max"",1;""color1"",""B4E2AA""})"),"")</f>
        <v/>
      </c>
      <c r="W11" s="25" t="str">
        <f>IFERROR(__xludf.DUMMYFUNCTION("SPARKLINE(W10,{""charttype"",""bar"";""max"",1;""color1"",""grey""})"),"")</f>
        <v/>
      </c>
      <c r="X11" s="25" t="str">
        <f>IFERROR(__xludf.DUMMYFUNCTION("SPARKLINE(X10,{""charttype"",""bar"";""max"",1;""color1"",""E2AAAA""})"),"")</f>
        <v/>
      </c>
      <c r="Y11" s="25" t="str">
        <f>IFERROR(__xludf.DUMMYFUNCTION("SPARKLINE(Y10,{""charttype"",""bar"";""max"",1;""color1"",""red""})"),"")</f>
        <v/>
      </c>
      <c r="Z11" s="22"/>
      <c r="AA11" s="25" t="str">
        <f>IFERROR(__xludf.DUMMYFUNCTION("SPARKLINE(AA10,{""charttype"",""bar"";""max"",1;""color1"",""green""})"),"")</f>
        <v/>
      </c>
      <c r="AB11" s="25" t="str">
        <f>IFERROR(__xludf.DUMMYFUNCTION("SPARKLINE(AB10,{""charttype"",""bar"";""max"",1;""color1"",""B4E2AA""})"),"")</f>
        <v/>
      </c>
      <c r="AC11" s="25" t="str">
        <f>IFERROR(__xludf.DUMMYFUNCTION("SPARKLINE(AC10,{""charttype"",""bar"";""max"",1;""color1"",""grey""})"),"")</f>
        <v/>
      </c>
      <c r="AD11" s="25" t="str">
        <f>IFERROR(__xludf.DUMMYFUNCTION("SPARKLINE(AD10,{""charttype"",""bar"";""max"",1;""color1"",""E2AAAA""})"),"")</f>
        <v/>
      </c>
      <c r="AE11" s="25" t="str">
        <f>IFERROR(__xludf.DUMMYFUNCTION("SPARKLINE(AE10,{""charttype"",""bar"";""max"",1;""color1"",""red""})"),"")</f>
        <v/>
      </c>
      <c r="AF11" s="22"/>
      <c r="AG11" s="25" t="str">
        <f>IFERROR(__xludf.DUMMYFUNCTION("SPARKLINE(AG10,{""charttype"",""bar"";""max"",1;""color1"",""green""})"),"")</f>
        <v/>
      </c>
      <c r="AH11" s="25" t="str">
        <f>IFERROR(__xludf.DUMMYFUNCTION("SPARKLINE(AH10,{""charttype"",""bar"";""max"",1;""color1"",""B4E2AA""})"),"")</f>
        <v/>
      </c>
      <c r="AI11" s="25" t="str">
        <f>IFERROR(__xludf.DUMMYFUNCTION("SPARKLINE(AI10,{""charttype"",""bar"";""max"",1;""color1"",""grey""})"),"")</f>
        <v/>
      </c>
      <c r="AJ11" s="25" t="str">
        <f>IFERROR(__xludf.DUMMYFUNCTION("SPARKLINE(AJ10,{""charttype"",""bar"";""max"",1;""color1"",""E2AAAA""})"),"")</f>
        <v/>
      </c>
      <c r="AK11" s="25" t="str">
        <f>IFERROR(__xludf.DUMMYFUNCTION("SPARKLINE(AK10,{""charttype"",""bar"";""max"",1;""color1"",""red""})"),"")</f>
        <v/>
      </c>
      <c r="AL11" s="22"/>
      <c r="AM11" s="25" t="str">
        <f>IFERROR(__xludf.DUMMYFUNCTION("SPARKLINE(AM10,{""charttype"",""bar"";""max"",1;""color1"",""green""})"),"")</f>
        <v/>
      </c>
      <c r="AN11" s="25" t="str">
        <f>IFERROR(__xludf.DUMMYFUNCTION("SPARKLINE(AN10,{""charttype"",""bar"";""max"",1;""color1"",""B4E2AA""})"),"")</f>
        <v/>
      </c>
      <c r="AO11" s="25" t="str">
        <f>IFERROR(__xludf.DUMMYFUNCTION("SPARKLINE(AO10,{""charttype"",""bar"";""max"",1;""color1"",""grey""})"),"")</f>
        <v/>
      </c>
      <c r="AP11" s="25" t="str">
        <f>IFERROR(__xludf.DUMMYFUNCTION("SPARKLINE(AP10,{""charttype"",""bar"";""max"",1;""color1"",""E2AAAA""})"),"")</f>
        <v/>
      </c>
      <c r="AQ11" s="25" t="str">
        <f>IFERROR(__xludf.DUMMYFUNCTION("SPARKLINE(AQ10,{""charttype"",""bar"";""max"",1;""color1"",""red""})"),"")</f>
        <v/>
      </c>
      <c r="AR11" s="22"/>
      <c r="AS11" s="25" t="str">
        <f>IFERROR(__xludf.DUMMYFUNCTION("SPARKLINE(AS10,{""charttype"",""bar"";""max"",1;""color1"",""green""})"),"")</f>
        <v/>
      </c>
      <c r="AT11" s="25" t="str">
        <f>IFERROR(__xludf.DUMMYFUNCTION("SPARKLINE(AT10,{""charttype"",""bar"";""max"",1;""color1"",""B4E2AA""})"),"")</f>
        <v/>
      </c>
      <c r="AU11" s="25" t="str">
        <f>IFERROR(__xludf.DUMMYFUNCTION("SPARKLINE(AU10,{""charttype"",""bar"";""max"",1;""color1"",""grey""})"),"")</f>
        <v/>
      </c>
      <c r="AV11" s="25" t="str">
        <f>IFERROR(__xludf.DUMMYFUNCTION("SPARKLINE(AV10,{""charttype"",""bar"";""max"",1;""color1"",""E2AAAA""})"),"")</f>
        <v/>
      </c>
      <c r="AW11" s="25" t="str">
        <f>IFERROR(__xludf.DUMMYFUNCTION("SPARKLINE(AW10,{""charttype"",""bar"";""max"",1;""color1"",""red""})"),"")</f>
        <v/>
      </c>
      <c r="AX11" s="22"/>
      <c r="AY11" s="25" t="str">
        <f>IFERROR(__xludf.DUMMYFUNCTION("SPARKLINE(AY10,{""charttype"",""bar"";""max"",1;""color1"",""green""})"),"")</f>
        <v/>
      </c>
      <c r="AZ11" s="25" t="str">
        <f>IFERROR(__xludf.DUMMYFUNCTION("SPARKLINE(AZ10,{""charttype"",""bar"";""max"",1;""color1"",""B4E2AA""})"),"")</f>
        <v/>
      </c>
      <c r="BA11" s="25" t="str">
        <f>IFERROR(__xludf.DUMMYFUNCTION("SPARKLINE(BA10,{""charttype"",""bar"";""max"",1;""color1"",""grey""})"),"")</f>
        <v/>
      </c>
      <c r="BB11" s="25" t="str">
        <f>IFERROR(__xludf.DUMMYFUNCTION("SPARKLINE(BB10,{""charttype"",""bar"";""max"",1;""color1"",""E2AAAA""})"),"")</f>
        <v/>
      </c>
      <c r="BC11" s="25" t="str">
        <f>IFERROR(__xludf.DUMMYFUNCTION("SPARKLINE(BC10,{""charttype"",""bar"";""max"",1;""color1"",""red""})"),"")</f>
        <v/>
      </c>
      <c r="BD11" s="22"/>
      <c r="BE11" s="25" t="str">
        <f>IFERROR(__xludf.DUMMYFUNCTION("SPARKLINE(BE10,{""charttype"",""bar"";""max"",1;""color1"",""green""})"),"")</f>
        <v/>
      </c>
      <c r="BF11" s="25" t="str">
        <f>IFERROR(__xludf.DUMMYFUNCTION("SPARKLINE(BF10,{""charttype"",""bar"";""max"",1;""color1"",""B4E2AA""})"),"")</f>
        <v/>
      </c>
      <c r="BG11" s="25" t="str">
        <f>IFERROR(__xludf.DUMMYFUNCTION("SPARKLINE(BG10,{""charttype"",""bar"";""max"",1;""color1"",""grey""})"),"")</f>
        <v/>
      </c>
      <c r="BH11" s="25" t="str">
        <f>IFERROR(__xludf.DUMMYFUNCTION("SPARKLINE(BH10,{""charttype"",""bar"";""max"",1;""color1"",""E2AAAA""})"),"")</f>
        <v/>
      </c>
      <c r="BI11" s="25" t="str">
        <f>IFERROR(__xludf.DUMMYFUNCTION("SPARKLINE(BI10,{""charttype"",""bar"";""max"",1;""color1"",""red""})"),"")</f>
        <v/>
      </c>
    </row>
    <row r="12" ht="15.75" customHeight="1">
      <c r="B12" s="6" t="s">
        <v>71</v>
      </c>
      <c r="C12" s="6">
        <f t="shared" ref="C12:G12" si="41">AVERAGE(C4,C6,C8,C10)</f>
        <v>0.2380952381</v>
      </c>
      <c r="D12" s="6">
        <f t="shared" si="41"/>
        <v>0.4523809524</v>
      </c>
      <c r="E12" s="6">
        <f t="shared" si="41"/>
        <v>0.2380952381</v>
      </c>
      <c r="F12" s="6">
        <f t="shared" si="41"/>
        <v>0.03571428571</v>
      </c>
      <c r="G12" s="6">
        <f t="shared" si="41"/>
        <v>0.03571428571</v>
      </c>
      <c r="H12" s="23" t="s">
        <v>71</v>
      </c>
      <c r="I12" s="6">
        <f t="shared" ref="I12:M12" si="42">AVERAGE(I4,I6,I8,I10)</f>
        <v>0.5357142857</v>
      </c>
      <c r="J12" s="6">
        <f t="shared" si="42"/>
        <v>0.1785714286</v>
      </c>
      <c r="K12" s="6">
        <f t="shared" si="42"/>
        <v>0.2023809524</v>
      </c>
      <c r="L12" s="6">
        <f t="shared" si="42"/>
        <v>0.08333333333</v>
      </c>
      <c r="M12" s="6">
        <f t="shared" si="42"/>
        <v>0</v>
      </c>
      <c r="N12" s="23" t="s">
        <v>71</v>
      </c>
      <c r="O12" s="6">
        <f t="shared" ref="O12:S12" si="43">AVERAGE(O4,O6,O8,O10)</f>
        <v>0.1547619048</v>
      </c>
      <c r="P12" s="6">
        <f t="shared" si="43"/>
        <v>0.2738095238</v>
      </c>
      <c r="Q12" s="6">
        <f t="shared" si="43"/>
        <v>0.4523809524</v>
      </c>
      <c r="R12" s="6">
        <f t="shared" si="43"/>
        <v>0.119047619</v>
      </c>
      <c r="S12" s="6">
        <f t="shared" si="43"/>
        <v>0</v>
      </c>
      <c r="T12" s="23" t="s">
        <v>71</v>
      </c>
      <c r="U12" s="6">
        <f t="shared" ref="U12:Y12" si="44">AVERAGE(U4,U6,U8,U10)</f>
        <v>0.119047619</v>
      </c>
      <c r="V12" s="6">
        <f t="shared" si="44"/>
        <v>0.4285714286</v>
      </c>
      <c r="W12" s="6">
        <f t="shared" si="44"/>
        <v>0.4285714286</v>
      </c>
      <c r="X12" s="6">
        <f t="shared" si="44"/>
        <v>0</v>
      </c>
      <c r="Y12" s="6">
        <f t="shared" si="44"/>
        <v>0</v>
      </c>
      <c r="Z12" s="23" t="s">
        <v>71</v>
      </c>
      <c r="AA12" s="6">
        <f t="shared" ref="AA12:AE12" si="45">AVERAGE(AA4,AA6,AA8,AA10)</f>
        <v>0.3214285714</v>
      </c>
      <c r="AB12" s="6">
        <f t="shared" si="45"/>
        <v>0.2857142857</v>
      </c>
      <c r="AC12" s="6">
        <f t="shared" si="45"/>
        <v>0.1904761905</v>
      </c>
      <c r="AD12" s="6">
        <f t="shared" si="45"/>
        <v>0.1666666667</v>
      </c>
      <c r="AE12" s="6">
        <f t="shared" si="45"/>
        <v>0.03571428571</v>
      </c>
      <c r="AF12" s="23" t="s">
        <v>71</v>
      </c>
      <c r="AG12" s="6">
        <f t="shared" ref="AG12:AK12" si="46">AVERAGE(AG4,AG6,AG8,AG10)</f>
        <v>0.5714285714</v>
      </c>
      <c r="AH12" s="6">
        <f t="shared" si="46"/>
        <v>0.03571428571</v>
      </c>
      <c r="AI12" s="6">
        <f t="shared" si="46"/>
        <v>0.2380952381</v>
      </c>
      <c r="AJ12" s="6">
        <f t="shared" si="46"/>
        <v>0.119047619</v>
      </c>
      <c r="AK12" s="6">
        <f t="shared" si="46"/>
        <v>0.03571428571</v>
      </c>
      <c r="AL12" s="23" t="s">
        <v>71</v>
      </c>
      <c r="AM12" s="6">
        <f t="shared" ref="AM12:AQ12" si="47">AVERAGE(AM4,AM6,AM8,AM10)</f>
        <v>0</v>
      </c>
      <c r="AN12" s="6">
        <f t="shared" si="47"/>
        <v>0.119047619</v>
      </c>
      <c r="AO12" s="6">
        <f t="shared" si="47"/>
        <v>0.369047619</v>
      </c>
      <c r="AP12" s="6">
        <f t="shared" si="47"/>
        <v>0.3571428571</v>
      </c>
      <c r="AQ12" s="6">
        <f t="shared" si="47"/>
        <v>0.1547619048</v>
      </c>
      <c r="AR12" s="23" t="s">
        <v>71</v>
      </c>
      <c r="AS12" s="6">
        <f t="shared" ref="AS12:AW12" si="48">AVERAGE(AS4,AS6,AS8,AS10)</f>
        <v>0.03571428571</v>
      </c>
      <c r="AT12" s="6">
        <f t="shared" si="48"/>
        <v>0.2857142857</v>
      </c>
      <c r="AU12" s="6">
        <f t="shared" si="48"/>
        <v>0.2023809524</v>
      </c>
      <c r="AV12" s="6">
        <f t="shared" si="48"/>
        <v>0.2380952381</v>
      </c>
      <c r="AW12" s="6">
        <f t="shared" si="48"/>
        <v>0.2380952381</v>
      </c>
      <c r="AX12" s="23" t="s">
        <v>71</v>
      </c>
      <c r="AY12" s="6">
        <f t="shared" ref="AY12:BC12" si="49">AVERAGE(AY4,AY6,AY8,AY10)</f>
        <v>0.119047619</v>
      </c>
      <c r="AZ12" s="6">
        <f t="shared" si="49"/>
        <v>0.2738095238</v>
      </c>
      <c r="BA12" s="6">
        <f t="shared" si="49"/>
        <v>0.6071428571</v>
      </c>
      <c r="BB12" s="6">
        <f t="shared" si="49"/>
        <v>0</v>
      </c>
      <c r="BC12" s="6">
        <f t="shared" si="49"/>
        <v>0</v>
      </c>
      <c r="BD12" s="23" t="s">
        <v>71</v>
      </c>
      <c r="BE12" s="6">
        <f t="shared" ref="BE12:BI12" si="50">AVERAGE(BE4,BE6,BE8,BE10)</f>
        <v>0.1547619048</v>
      </c>
      <c r="BF12" s="6">
        <f t="shared" si="50"/>
        <v>0.369047619</v>
      </c>
      <c r="BG12" s="6">
        <f t="shared" si="50"/>
        <v>0.2738095238</v>
      </c>
      <c r="BH12" s="6">
        <f t="shared" si="50"/>
        <v>0.2023809524</v>
      </c>
      <c r="BI12" s="6">
        <f t="shared" si="50"/>
        <v>0</v>
      </c>
    </row>
    <row r="13" ht="15.75" customHeight="1">
      <c r="B13" s="6"/>
      <c r="C13" s="24" t="str">
        <f>IFERROR(__xludf.DUMMYFUNCTION("SPARKLINE(C12,{""charttype"",""bar"";""max"",1;""color1"",""green""})"),"")</f>
        <v/>
      </c>
      <c r="D13" s="24" t="str">
        <f>IFERROR(__xludf.DUMMYFUNCTION("SPARKLINE(D12,{""charttype"",""bar"";""max"",1;""color1"",""B4E2AA""})"),"")</f>
        <v/>
      </c>
      <c r="E13" s="24" t="str">
        <f>IFERROR(__xludf.DUMMYFUNCTION("SPARKLINE(E12,{""charttype"",""bar"";""max"",1;""color1"",""grey""})"),"")</f>
        <v/>
      </c>
      <c r="F13" s="24" t="str">
        <f>IFERROR(__xludf.DUMMYFUNCTION("SPARKLINE(F12,{""charttype"",""bar"";""max"",1;""color1"",""E2AAAA""})"),"")</f>
        <v/>
      </c>
      <c r="G13" s="24" t="str">
        <f>IFERROR(__xludf.DUMMYFUNCTION("SPARKLINE(G12,{""charttype"",""bar"";""max"",1;""color1"",""red""})"),"")</f>
        <v/>
      </c>
      <c r="H13" s="23"/>
      <c r="I13" s="24" t="str">
        <f>IFERROR(__xludf.DUMMYFUNCTION("SPARKLINE(I12,{""charttype"",""bar"";""max"",1;""color1"",""green""})"),"")</f>
        <v/>
      </c>
      <c r="J13" s="24" t="str">
        <f>IFERROR(__xludf.DUMMYFUNCTION("SPARKLINE(J12,{""charttype"",""bar"";""max"",1;""color1"",""B4E2AA""})"),"")</f>
        <v/>
      </c>
      <c r="K13" s="24" t="str">
        <f>IFERROR(__xludf.DUMMYFUNCTION("SPARKLINE(K12,{""charttype"",""bar"";""max"",1;""color1"",""grey""})"),"")</f>
        <v/>
      </c>
      <c r="L13" s="24" t="str">
        <f>IFERROR(__xludf.DUMMYFUNCTION("SPARKLINE(L12,{""charttype"",""bar"";""max"",1;""color1"",""E2AAAA""})"),"")</f>
        <v/>
      </c>
      <c r="M13" s="24" t="str">
        <f>IFERROR(__xludf.DUMMYFUNCTION("SPARKLINE(M12,{""charttype"",""bar"";""max"",1;""color1"",""red""})"),"")</f>
        <v/>
      </c>
      <c r="N13" s="23"/>
      <c r="O13" s="24" t="str">
        <f>IFERROR(__xludf.DUMMYFUNCTION("SPARKLINE(O12,{""charttype"",""bar"";""max"",1;""color1"",""green""})"),"")</f>
        <v/>
      </c>
      <c r="P13" s="24" t="str">
        <f>IFERROR(__xludf.DUMMYFUNCTION("SPARKLINE(P12,{""charttype"",""bar"";""max"",1;""color1"",""B4E2AA""})"),"")</f>
        <v/>
      </c>
      <c r="Q13" s="24" t="str">
        <f>IFERROR(__xludf.DUMMYFUNCTION("SPARKLINE(Q12,{""charttype"",""bar"";""max"",1;""color1"",""grey""})"),"")</f>
        <v/>
      </c>
      <c r="R13" s="24" t="str">
        <f>IFERROR(__xludf.DUMMYFUNCTION("SPARKLINE(R12,{""charttype"",""bar"";""max"",1;""color1"",""E2AAAA""})"),"")</f>
        <v/>
      </c>
      <c r="S13" s="24" t="str">
        <f>IFERROR(__xludf.DUMMYFUNCTION("SPARKLINE(S12,{""charttype"",""bar"";""max"",1;""color1"",""red""})"),"")</f>
        <v/>
      </c>
      <c r="T13" s="23"/>
      <c r="U13" s="24" t="str">
        <f>IFERROR(__xludf.DUMMYFUNCTION("SPARKLINE(U12,{""charttype"",""bar"";""max"",1;""color1"",""green""})"),"")</f>
        <v/>
      </c>
      <c r="V13" s="24" t="str">
        <f>IFERROR(__xludf.DUMMYFUNCTION("SPARKLINE(V12,{""charttype"",""bar"";""max"",1;""color1"",""B4E2AA""})"),"")</f>
        <v/>
      </c>
      <c r="W13" s="24" t="str">
        <f>IFERROR(__xludf.DUMMYFUNCTION("SPARKLINE(W12,{""charttype"",""bar"";""max"",1;""color1"",""grey""})"),"")</f>
        <v/>
      </c>
      <c r="X13" s="24" t="str">
        <f>IFERROR(__xludf.DUMMYFUNCTION("SPARKLINE(X12,{""charttype"",""bar"";""max"",1;""color1"",""E2AAAA""})"),"")</f>
        <v/>
      </c>
      <c r="Y13" s="24" t="str">
        <f>IFERROR(__xludf.DUMMYFUNCTION("SPARKLINE(Y12,{""charttype"",""bar"";""max"",1;""color1"",""red""})"),"")</f>
        <v/>
      </c>
      <c r="Z13" s="23"/>
      <c r="AA13" s="24" t="str">
        <f>IFERROR(__xludf.DUMMYFUNCTION("SPARKLINE(AA12,{""charttype"",""bar"";""max"",1;""color1"",""green""})"),"")</f>
        <v/>
      </c>
      <c r="AB13" s="24" t="str">
        <f>IFERROR(__xludf.DUMMYFUNCTION("SPARKLINE(AB12,{""charttype"",""bar"";""max"",1;""color1"",""B4E2AA""})"),"")</f>
        <v/>
      </c>
      <c r="AC13" s="24" t="str">
        <f>IFERROR(__xludf.DUMMYFUNCTION("SPARKLINE(AC12,{""charttype"",""bar"";""max"",1;""color1"",""grey""})"),"")</f>
        <v/>
      </c>
      <c r="AD13" s="24" t="str">
        <f>IFERROR(__xludf.DUMMYFUNCTION("SPARKLINE(AD12,{""charttype"",""bar"";""max"",1;""color1"",""E2AAAA""})"),"")</f>
        <v/>
      </c>
      <c r="AE13" s="24" t="str">
        <f>IFERROR(__xludf.DUMMYFUNCTION("SPARKLINE(AE12,{""charttype"",""bar"";""max"",1;""color1"",""red""})"),"")</f>
        <v/>
      </c>
      <c r="AF13" s="23"/>
      <c r="AG13" s="24" t="str">
        <f>IFERROR(__xludf.DUMMYFUNCTION("SPARKLINE(AG12,{""charttype"",""bar"";""max"",1;""color1"",""green""})"),"")</f>
        <v/>
      </c>
      <c r="AH13" s="24" t="str">
        <f>IFERROR(__xludf.DUMMYFUNCTION("SPARKLINE(AH12,{""charttype"",""bar"";""max"",1;""color1"",""B4E2AA""})"),"")</f>
        <v/>
      </c>
      <c r="AI13" s="24" t="str">
        <f>IFERROR(__xludf.DUMMYFUNCTION("SPARKLINE(AI12,{""charttype"",""bar"";""max"",1;""color1"",""grey""})"),"")</f>
        <v/>
      </c>
      <c r="AJ13" s="24" t="str">
        <f>IFERROR(__xludf.DUMMYFUNCTION("SPARKLINE(AJ12,{""charttype"",""bar"";""max"",1;""color1"",""E2AAAA""})"),"")</f>
        <v/>
      </c>
      <c r="AK13" s="24" t="str">
        <f>IFERROR(__xludf.DUMMYFUNCTION("SPARKLINE(AK12,{""charttype"",""bar"";""max"",1;""color1"",""red""})"),"")</f>
        <v/>
      </c>
      <c r="AL13" s="23"/>
      <c r="AM13" s="24" t="str">
        <f>IFERROR(__xludf.DUMMYFUNCTION("SPARKLINE(AM12,{""charttype"",""bar"";""max"",1;""color1"",""green""})"),"")</f>
        <v/>
      </c>
      <c r="AN13" s="24" t="str">
        <f>IFERROR(__xludf.DUMMYFUNCTION("SPARKLINE(AN12,{""charttype"",""bar"";""max"",1;""color1"",""B4E2AA""})"),"")</f>
        <v/>
      </c>
      <c r="AO13" s="24" t="str">
        <f>IFERROR(__xludf.DUMMYFUNCTION("SPARKLINE(AO12,{""charttype"",""bar"";""max"",1;""color1"",""grey""})"),"")</f>
        <v/>
      </c>
      <c r="AP13" s="24" t="str">
        <f>IFERROR(__xludf.DUMMYFUNCTION("SPARKLINE(AP12,{""charttype"",""bar"";""max"",1;""color1"",""E2AAAA""})"),"")</f>
        <v/>
      </c>
      <c r="AQ13" s="24" t="str">
        <f>IFERROR(__xludf.DUMMYFUNCTION("SPARKLINE(AQ12,{""charttype"",""bar"";""max"",1;""color1"",""red""})"),"")</f>
        <v/>
      </c>
      <c r="AR13" s="23"/>
      <c r="AS13" s="24" t="str">
        <f>IFERROR(__xludf.DUMMYFUNCTION("SPARKLINE(AS12,{""charttype"",""bar"";""max"",1;""color1"",""green""})"),"")</f>
        <v/>
      </c>
      <c r="AT13" s="24" t="str">
        <f>IFERROR(__xludf.DUMMYFUNCTION("SPARKLINE(AT12,{""charttype"",""bar"";""max"",1;""color1"",""B4E2AA""})"),"")</f>
        <v/>
      </c>
      <c r="AU13" s="24" t="str">
        <f>IFERROR(__xludf.DUMMYFUNCTION("SPARKLINE(AU12,{""charttype"",""bar"";""max"",1;""color1"",""grey""})"),"")</f>
        <v/>
      </c>
      <c r="AV13" s="24" t="str">
        <f>IFERROR(__xludf.DUMMYFUNCTION("SPARKLINE(AV12,{""charttype"",""bar"";""max"",1;""color1"",""E2AAAA""})"),"")</f>
        <v/>
      </c>
      <c r="AW13" s="24" t="str">
        <f>IFERROR(__xludf.DUMMYFUNCTION("SPARKLINE(AW12,{""charttype"",""bar"";""max"",1;""color1"",""red""})"),"")</f>
        <v/>
      </c>
      <c r="AX13" s="23"/>
      <c r="AY13" s="24" t="str">
        <f>IFERROR(__xludf.DUMMYFUNCTION("SPARKLINE(AY12,{""charttype"",""bar"";""max"",1;""color1"",""green""})"),"")</f>
        <v/>
      </c>
      <c r="AZ13" s="24" t="str">
        <f>IFERROR(__xludf.DUMMYFUNCTION("SPARKLINE(AZ12,{""charttype"",""bar"";""max"",1;""color1"",""B4E2AA""})"),"")</f>
        <v/>
      </c>
      <c r="BA13" s="24" t="str">
        <f>IFERROR(__xludf.DUMMYFUNCTION("SPARKLINE(BA12,{""charttype"",""bar"";""max"",1;""color1"",""grey""})"),"")</f>
        <v/>
      </c>
      <c r="BB13" s="24" t="str">
        <f>IFERROR(__xludf.DUMMYFUNCTION("SPARKLINE(BB12,{""charttype"",""bar"";""max"",1;""color1"",""E2AAAA""})"),"")</f>
        <v/>
      </c>
      <c r="BC13" s="24" t="str">
        <f>IFERROR(__xludf.DUMMYFUNCTION("SPARKLINE(BC12,{""charttype"",""bar"";""max"",1;""color1"",""red""})"),"")</f>
        <v/>
      </c>
      <c r="BD13" s="23"/>
      <c r="BE13" s="24" t="str">
        <f>IFERROR(__xludf.DUMMYFUNCTION("SPARKLINE(BE12,{""charttype"",""bar"";""max"",1;""color1"",""green""})"),"")</f>
        <v/>
      </c>
      <c r="BF13" s="24" t="str">
        <f>IFERROR(__xludf.DUMMYFUNCTION("SPARKLINE(BF12,{""charttype"",""bar"";""max"",1;""color1"",""B4E2AA""})"),"")</f>
        <v/>
      </c>
      <c r="BG13" s="24" t="str">
        <f>IFERROR(__xludf.DUMMYFUNCTION("SPARKLINE(BG12,{""charttype"",""bar"";""max"",1;""color1"",""grey""})"),"")</f>
        <v/>
      </c>
      <c r="BH13" s="24" t="str">
        <f>IFERROR(__xludf.DUMMYFUNCTION("SPARKLINE(BH12,{""charttype"",""bar"";""max"",1;""color1"",""E2AAAA""})"),"")</f>
        <v/>
      </c>
      <c r="BI13" s="24" t="str">
        <f>IFERROR(__xludf.DUMMYFUNCTION("SPARKLINE(BI12,{""charttype"",""bar"";""max"",1;""color1"",""red""})"),"")</f>
        <v/>
      </c>
    </row>
    <row r="14" ht="15.75" customHeight="1">
      <c r="B14" s="26" t="s">
        <v>72</v>
      </c>
      <c r="D14" s="5" t="s">
        <v>45</v>
      </c>
      <c r="H14" s="26" t="s">
        <v>72</v>
      </c>
      <c r="J14" s="5" t="s">
        <v>73</v>
      </c>
      <c r="N14" s="26" t="s">
        <v>72</v>
      </c>
      <c r="P14" s="5" t="s">
        <v>65</v>
      </c>
      <c r="T14" s="26" t="s">
        <v>72</v>
      </c>
      <c r="V14" s="5" t="s">
        <v>45</v>
      </c>
      <c r="Z14" s="26" t="s">
        <v>72</v>
      </c>
      <c r="AB14" s="5" t="s">
        <v>65</v>
      </c>
      <c r="AF14" s="26" t="s">
        <v>72</v>
      </c>
      <c r="AH14" s="5" t="s">
        <v>45</v>
      </c>
      <c r="AL14" s="26" t="s">
        <v>72</v>
      </c>
      <c r="AN14" s="5" t="s">
        <v>48</v>
      </c>
      <c r="AR14" s="26" t="s">
        <v>72</v>
      </c>
      <c r="AT14" s="5" t="s">
        <v>48</v>
      </c>
      <c r="AX14" s="26" t="s">
        <v>72</v>
      </c>
      <c r="AZ14" s="5" t="s">
        <v>45</v>
      </c>
      <c r="BD14" s="26" t="s">
        <v>72</v>
      </c>
      <c r="BE14" s="6"/>
      <c r="BF14" s="6" t="s">
        <v>45</v>
      </c>
      <c r="BG14" s="6"/>
      <c r="BH14" s="6"/>
      <c r="BI14" s="6"/>
    </row>
    <row r="15" ht="15.75" customHeight="1">
      <c r="B15" s="26" t="s">
        <v>74</v>
      </c>
      <c r="D15" s="5" t="s">
        <v>75</v>
      </c>
      <c r="H15" s="26" t="s">
        <v>74</v>
      </c>
      <c r="J15" s="5" t="s">
        <v>76</v>
      </c>
      <c r="N15" s="26" t="s">
        <v>74</v>
      </c>
      <c r="P15" s="5" t="s">
        <v>77</v>
      </c>
      <c r="T15" s="26" t="s">
        <v>74</v>
      </c>
      <c r="V15" s="5" t="s">
        <v>77</v>
      </c>
      <c r="Z15" s="26" t="s">
        <v>74</v>
      </c>
      <c r="AB15" s="5" t="s">
        <v>49</v>
      </c>
      <c r="AF15" s="26" t="s">
        <v>74</v>
      </c>
      <c r="AH15" s="5" t="s">
        <v>49</v>
      </c>
      <c r="AL15" s="26" t="s">
        <v>74</v>
      </c>
      <c r="AN15" s="5" t="s">
        <v>78</v>
      </c>
      <c r="AR15" s="26" t="s">
        <v>74</v>
      </c>
      <c r="AT15" s="5" t="s">
        <v>77</v>
      </c>
      <c r="AX15" s="26" t="s">
        <v>74</v>
      </c>
      <c r="AZ15" s="5" t="s">
        <v>77</v>
      </c>
      <c r="BD15" s="26" t="s">
        <v>74</v>
      </c>
      <c r="BE15" s="6"/>
      <c r="BF15" s="6" t="s">
        <v>79</v>
      </c>
      <c r="BG15" s="6"/>
      <c r="BH15" s="6"/>
      <c r="BI15" s="6"/>
    </row>
    <row r="16" ht="15.75" customHeight="1">
      <c r="B16" s="6"/>
      <c r="H16" s="23"/>
      <c r="N16" s="23"/>
      <c r="T16" s="23"/>
      <c r="Z16" s="23"/>
      <c r="AF16" s="23"/>
      <c r="AL16" s="23"/>
      <c r="AR16" s="23"/>
      <c r="AX16" s="23"/>
      <c r="BD16" s="23"/>
      <c r="BE16" s="6"/>
      <c r="BF16" s="6"/>
      <c r="BG16" s="6"/>
      <c r="BH16" s="6"/>
      <c r="BI16" s="6"/>
    </row>
    <row r="17" ht="15.75" customHeight="1">
      <c r="A17" s="5"/>
      <c r="B17" s="6"/>
      <c r="H17" s="23"/>
      <c r="N17" s="23"/>
      <c r="T17" s="23"/>
      <c r="Z17" s="23"/>
      <c r="AF17" s="23"/>
      <c r="AL17" s="23"/>
      <c r="AR17" s="23"/>
      <c r="AX17" s="23"/>
      <c r="BD17" s="23"/>
      <c r="BE17" s="6"/>
      <c r="BF17" s="6"/>
      <c r="BG17" s="6"/>
      <c r="BH17" s="6"/>
      <c r="BI17" s="6"/>
    </row>
    <row r="18" ht="15.75" customHeight="1">
      <c r="B18" s="6"/>
      <c r="H18" s="23"/>
      <c r="N18" s="23"/>
      <c r="T18" s="23"/>
      <c r="Z18" s="23"/>
      <c r="AF18" s="23"/>
      <c r="AL18" s="23"/>
      <c r="AR18" s="23"/>
      <c r="AX18" s="23"/>
      <c r="BD18" s="23"/>
      <c r="BE18" s="6"/>
      <c r="BF18" s="6"/>
      <c r="BG18" s="6"/>
      <c r="BH18" s="6"/>
      <c r="BI18" s="6"/>
    </row>
    <row r="19" ht="15.75" customHeight="1">
      <c r="B19" s="6"/>
      <c r="H19" s="23"/>
      <c r="N19" s="23"/>
      <c r="T19" s="23"/>
      <c r="Z19" s="23"/>
      <c r="AF19" s="23"/>
      <c r="AL19" s="23"/>
      <c r="AR19" s="23"/>
      <c r="AX19" s="23"/>
      <c r="BD19" s="23"/>
      <c r="BE19" s="6"/>
      <c r="BF19" s="6"/>
      <c r="BG19" s="6"/>
      <c r="BH19" s="6"/>
      <c r="BI19" s="6"/>
    </row>
    <row r="20" ht="15.75" customHeight="1">
      <c r="B20" s="6"/>
      <c r="H20" s="23"/>
      <c r="N20" s="23"/>
      <c r="T20" s="23"/>
      <c r="Z20" s="23"/>
      <c r="AF20" s="23"/>
      <c r="AL20" s="23"/>
      <c r="AR20" s="23"/>
      <c r="AX20" s="23"/>
      <c r="BD20" s="23"/>
      <c r="BE20" s="6"/>
      <c r="BF20" s="6"/>
      <c r="BG20" s="6"/>
      <c r="BH20" s="6"/>
      <c r="BI20" s="6"/>
    </row>
    <row r="21" ht="15.75" customHeight="1">
      <c r="B21" s="6"/>
      <c r="H21" s="23"/>
      <c r="N21" s="23"/>
      <c r="T21" s="23"/>
      <c r="Z21" s="23"/>
      <c r="AF21" s="23"/>
      <c r="AL21" s="23"/>
      <c r="AR21" s="23"/>
      <c r="AX21" s="23"/>
      <c r="BD21" s="23"/>
      <c r="BE21" s="6"/>
      <c r="BF21" s="6"/>
      <c r="BG21" s="6"/>
      <c r="BH21" s="6"/>
      <c r="BI21" s="6"/>
    </row>
    <row r="22" ht="15.75" customHeight="1">
      <c r="B22" s="6"/>
      <c r="H22" s="23"/>
      <c r="N22" s="23"/>
      <c r="T22" s="23"/>
      <c r="Z22" s="23"/>
      <c r="AF22" s="23"/>
      <c r="AL22" s="23"/>
      <c r="AR22" s="23"/>
      <c r="AX22" s="23"/>
      <c r="BD22" s="23"/>
      <c r="BE22" s="6"/>
      <c r="BF22" s="6"/>
      <c r="BG22" s="6"/>
      <c r="BH22" s="6"/>
      <c r="BI22" s="6"/>
    </row>
    <row r="23" ht="15.75" customHeight="1">
      <c r="A23" s="5"/>
      <c r="B23" s="6"/>
      <c r="H23" s="23"/>
      <c r="N23" s="23"/>
      <c r="T23" s="23"/>
      <c r="Z23" s="23"/>
      <c r="AF23" s="23"/>
      <c r="AL23" s="23"/>
      <c r="AR23" s="23"/>
      <c r="AX23" s="23"/>
      <c r="BD23" s="23"/>
      <c r="BE23" s="6"/>
      <c r="BF23" s="6"/>
      <c r="BG23" s="6"/>
      <c r="BH23" s="6"/>
      <c r="BI23" s="6"/>
    </row>
    <row r="24" ht="15.75" customHeight="1">
      <c r="B24" s="6"/>
      <c r="H24" s="23"/>
      <c r="N24" s="23"/>
      <c r="T24" s="23"/>
      <c r="Z24" s="23"/>
      <c r="AF24" s="23"/>
      <c r="AL24" s="23"/>
      <c r="AR24" s="23"/>
      <c r="AX24" s="23"/>
      <c r="BD24" s="23"/>
      <c r="BE24" s="6"/>
      <c r="BF24" s="6"/>
      <c r="BG24" s="6"/>
      <c r="BH24" s="6"/>
      <c r="BI24" s="6"/>
    </row>
    <row r="25" ht="15.75" customHeight="1">
      <c r="B25" s="6"/>
      <c r="H25" s="23"/>
      <c r="N25" s="23"/>
      <c r="T25" s="23"/>
      <c r="Z25" s="23"/>
      <c r="AF25" s="23"/>
      <c r="AL25" s="23"/>
      <c r="AR25" s="23"/>
      <c r="AX25" s="23"/>
      <c r="BD25" s="23"/>
      <c r="BE25" s="6"/>
      <c r="BF25" s="6"/>
      <c r="BG25" s="6"/>
      <c r="BH25" s="6"/>
      <c r="BI25" s="6"/>
    </row>
    <row r="26" ht="15.75" customHeight="1">
      <c r="B26" s="6"/>
      <c r="H26" s="23"/>
      <c r="N26" s="23"/>
      <c r="T26" s="23"/>
      <c r="Z26" s="23"/>
      <c r="AF26" s="23"/>
      <c r="AL26" s="23"/>
      <c r="AR26" s="23"/>
      <c r="AX26" s="23"/>
      <c r="BD26" s="23"/>
      <c r="BE26" s="6"/>
      <c r="BF26" s="6"/>
      <c r="BG26" s="6"/>
      <c r="BH26" s="6"/>
      <c r="BI26" s="6"/>
    </row>
    <row r="27" ht="15.75" customHeight="1">
      <c r="B27" s="6"/>
      <c r="H27" s="23"/>
      <c r="N27" s="23"/>
      <c r="T27" s="23"/>
      <c r="Z27" s="23"/>
      <c r="AF27" s="23"/>
      <c r="AL27" s="23"/>
      <c r="AR27" s="23"/>
      <c r="AX27" s="23"/>
      <c r="BD27" s="23"/>
      <c r="BE27" s="6"/>
      <c r="BF27" s="6"/>
      <c r="BG27" s="6"/>
      <c r="BH27" s="6"/>
      <c r="BI27" s="6"/>
    </row>
    <row r="28" ht="15.75" customHeight="1">
      <c r="B28" s="6"/>
      <c r="H28" s="23"/>
      <c r="N28" s="23"/>
      <c r="T28" s="23"/>
      <c r="Z28" s="23"/>
      <c r="AF28" s="23"/>
      <c r="AL28" s="23"/>
      <c r="AR28" s="23"/>
      <c r="AX28" s="23"/>
      <c r="BD28" s="23"/>
      <c r="BE28" s="6"/>
      <c r="BF28" s="6"/>
      <c r="BG28" s="6"/>
      <c r="BH28" s="6"/>
      <c r="BI28" s="6"/>
    </row>
    <row r="29" ht="15.75" customHeight="1">
      <c r="A29" s="5"/>
      <c r="B29" s="6"/>
      <c r="H29" s="23"/>
      <c r="N29" s="23"/>
      <c r="T29" s="23"/>
      <c r="Z29" s="23"/>
      <c r="AF29" s="23"/>
      <c r="AL29" s="23"/>
      <c r="AR29" s="23"/>
      <c r="AX29" s="23"/>
      <c r="BD29" s="23"/>
      <c r="BE29" s="6"/>
      <c r="BF29" s="6"/>
      <c r="BG29" s="6"/>
      <c r="BH29" s="6"/>
      <c r="BI29" s="6"/>
    </row>
    <row r="30" ht="15.75" customHeight="1">
      <c r="B30" s="6"/>
      <c r="H30" s="20"/>
      <c r="N30" s="20"/>
      <c r="T30" s="20"/>
      <c r="Z30" s="20"/>
      <c r="AF30" s="20"/>
      <c r="AL30" s="20"/>
      <c r="AR30" s="20"/>
      <c r="AX30" s="20"/>
      <c r="BD30" s="20"/>
    </row>
    <row r="31" ht="15.75" customHeight="1">
      <c r="B31" s="6"/>
      <c r="H31" s="20"/>
      <c r="N31" s="20"/>
      <c r="T31" s="20"/>
      <c r="Z31" s="20"/>
      <c r="AF31" s="20"/>
      <c r="AL31" s="20"/>
      <c r="AR31" s="20"/>
      <c r="AX31" s="20"/>
      <c r="BD31" s="20"/>
    </row>
    <row r="32" ht="15.75" customHeight="1">
      <c r="B32" s="6"/>
      <c r="H32" s="20"/>
      <c r="N32" s="20"/>
      <c r="T32" s="20"/>
      <c r="Z32" s="20"/>
      <c r="AF32" s="20"/>
      <c r="AL32" s="20"/>
      <c r="AR32" s="20"/>
      <c r="AX32" s="20"/>
      <c r="BD32" s="20"/>
    </row>
    <row r="33" ht="15.75" customHeight="1">
      <c r="B33" s="6"/>
      <c r="H33" s="20"/>
      <c r="N33" s="20"/>
      <c r="T33" s="20"/>
      <c r="Z33" s="20"/>
      <c r="AF33" s="20"/>
      <c r="AL33" s="20"/>
      <c r="AR33" s="20"/>
      <c r="AX33" s="20"/>
      <c r="BD33" s="20"/>
    </row>
    <row r="34" ht="15.75" customHeight="1">
      <c r="B34" s="6"/>
      <c r="H34" s="20"/>
      <c r="N34" s="20"/>
      <c r="T34" s="20"/>
      <c r="Z34" s="20"/>
      <c r="AF34" s="20"/>
      <c r="AL34" s="20"/>
      <c r="AR34" s="20"/>
      <c r="AX34" s="20"/>
      <c r="BD34" s="20"/>
    </row>
    <row r="35" ht="15.75" customHeight="1">
      <c r="B35" s="6"/>
      <c r="H35" s="20"/>
      <c r="N35" s="20"/>
      <c r="T35" s="20"/>
      <c r="Z35" s="20"/>
      <c r="AF35" s="20"/>
      <c r="AL35" s="20"/>
      <c r="AR35" s="20"/>
      <c r="AX35" s="20"/>
      <c r="BD35" s="20"/>
    </row>
    <row r="36" ht="15.75" customHeight="1">
      <c r="B36" s="6"/>
      <c r="H36" s="20"/>
      <c r="N36" s="20"/>
      <c r="T36" s="20"/>
      <c r="Z36" s="20"/>
      <c r="AF36" s="20"/>
      <c r="AL36" s="20"/>
      <c r="AR36" s="20"/>
      <c r="AX36" s="20"/>
      <c r="BD36" s="20"/>
    </row>
    <row r="37" ht="15.75" customHeight="1">
      <c r="B37" s="6"/>
      <c r="H37" s="20"/>
      <c r="N37" s="20"/>
      <c r="T37" s="20"/>
      <c r="Z37" s="20"/>
      <c r="AF37" s="20"/>
      <c r="AL37" s="20"/>
      <c r="AR37" s="20"/>
      <c r="AX37" s="20"/>
      <c r="BD37" s="20"/>
    </row>
    <row r="38" ht="15.75" customHeight="1">
      <c r="B38" s="6"/>
      <c r="H38" s="20"/>
      <c r="N38" s="20"/>
      <c r="T38" s="20"/>
      <c r="Z38" s="20"/>
      <c r="AF38" s="20"/>
      <c r="AL38" s="20"/>
      <c r="AR38" s="20"/>
      <c r="AX38" s="20"/>
      <c r="BD38" s="20"/>
    </row>
    <row r="39" ht="15.75" customHeight="1">
      <c r="B39" s="6"/>
      <c r="H39" s="20"/>
      <c r="N39" s="20"/>
      <c r="T39" s="20"/>
      <c r="Z39" s="20"/>
      <c r="AF39" s="20"/>
      <c r="AL39" s="20"/>
      <c r="AR39" s="20"/>
      <c r="AX39" s="20"/>
      <c r="BD39" s="20"/>
    </row>
    <row r="40" ht="15.75" customHeight="1">
      <c r="B40" s="6"/>
      <c r="H40" s="20"/>
      <c r="N40" s="20"/>
      <c r="T40" s="20"/>
      <c r="Z40" s="20"/>
      <c r="AF40" s="20"/>
      <c r="AL40" s="20"/>
      <c r="AR40" s="20"/>
      <c r="AX40" s="20"/>
      <c r="BD40" s="20"/>
    </row>
    <row r="41" ht="15.75" customHeight="1">
      <c r="B41" s="6"/>
      <c r="H41" s="20"/>
      <c r="N41" s="20"/>
      <c r="T41" s="20"/>
      <c r="Z41" s="20"/>
      <c r="AF41" s="20"/>
      <c r="AL41" s="20"/>
      <c r="AR41" s="20"/>
      <c r="AX41" s="20"/>
      <c r="BD41" s="20"/>
    </row>
    <row r="42" ht="15.75" customHeight="1">
      <c r="B42" s="6"/>
      <c r="H42" s="20"/>
      <c r="N42" s="20"/>
      <c r="T42" s="20"/>
      <c r="Z42" s="20"/>
      <c r="AF42" s="20"/>
      <c r="AL42" s="20"/>
      <c r="AR42" s="20"/>
      <c r="AX42" s="20"/>
      <c r="BD42" s="20"/>
    </row>
    <row r="43" ht="15.75" customHeight="1">
      <c r="B43" s="6"/>
      <c r="H43" s="20"/>
      <c r="N43" s="20"/>
      <c r="T43" s="20"/>
      <c r="Z43" s="20"/>
      <c r="AF43" s="20"/>
      <c r="AL43" s="20"/>
      <c r="AR43" s="20"/>
      <c r="AX43" s="20"/>
      <c r="BD43" s="20"/>
    </row>
    <row r="44" ht="15.75" customHeight="1">
      <c r="B44" s="6"/>
      <c r="H44" s="20"/>
      <c r="N44" s="20"/>
      <c r="T44" s="20"/>
      <c r="Z44" s="20"/>
      <c r="AF44" s="20"/>
      <c r="AL44" s="20"/>
      <c r="AR44" s="20"/>
      <c r="AX44" s="20"/>
      <c r="BD44" s="20"/>
    </row>
    <row r="45" ht="15.75" customHeight="1">
      <c r="B45" s="6"/>
      <c r="H45" s="20"/>
      <c r="N45" s="20"/>
      <c r="T45" s="20"/>
      <c r="Z45" s="20"/>
      <c r="AF45" s="20"/>
      <c r="AL45" s="20"/>
      <c r="AR45" s="20"/>
      <c r="AX45" s="20"/>
      <c r="BD45" s="20"/>
    </row>
    <row r="46" ht="15.75" customHeight="1">
      <c r="B46" s="6"/>
      <c r="H46" s="20"/>
      <c r="N46" s="20"/>
      <c r="T46" s="20"/>
      <c r="Z46" s="20"/>
      <c r="AF46" s="20"/>
      <c r="AL46" s="20"/>
      <c r="AR46" s="20"/>
      <c r="AX46" s="20"/>
      <c r="BD46" s="20"/>
    </row>
    <row r="47" ht="15.75" customHeight="1">
      <c r="B47" s="6"/>
      <c r="H47" s="20"/>
      <c r="N47" s="20"/>
      <c r="T47" s="20"/>
      <c r="Z47" s="20"/>
      <c r="AF47" s="20"/>
      <c r="AL47" s="20"/>
      <c r="AR47" s="20"/>
      <c r="AX47" s="20"/>
      <c r="BD47" s="20"/>
    </row>
    <row r="48" ht="15.75" customHeight="1">
      <c r="B48" s="6"/>
      <c r="H48" s="20"/>
      <c r="N48" s="20"/>
      <c r="T48" s="20"/>
      <c r="Z48" s="20"/>
      <c r="AF48" s="20"/>
      <c r="AL48" s="20"/>
      <c r="AR48" s="20"/>
      <c r="AX48" s="20"/>
      <c r="BD48" s="20"/>
    </row>
    <row r="49" ht="15.75" customHeight="1">
      <c r="B49" s="6"/>
      <c r="H49" s="20"/>
      <c r="N49" s="20"/>
      <c r="T49" s="20"/>
      <c r="Z49" s="20"/>
      <c r="AF49" s="20"/>
      <c r="AL49" s="20"/>
      <c r="AR49" s="20"/>
      <c r="AX49" s="20"/>
      <c r="BD49" s="20"/>
    </row>
    <row r="50" ht="15.75" customHeight="1">
      <c r="B50" s="6"/>
      <c r="H50" s="20"/>
      <c r="N50" s="20"/>
      <c r="T50" s="20"/>
      <c r="Z50" s="20"/>
      <c r="AF50" s="20"/>
      <c r="AL50" s="20"/>
      <c r="AR50" s="20"/>
      <c r="AX50" s="20"/>
      <c r="BD50" s="20"/>
    </row>
    <row r="51" ht="15.75" customHeight="1">
      <c r="B51" s="6"/>
      <c r="H51" s="20"/>
      <c r="N51" s="20"/>
      <c r="T51" s="20"/>
      <c r="Z51" s="20"/>
      <c r="AF51" s="20"/>
      <c r="AL51" s="20"/>
      <c r="AR51" s="20"/>
      <c r="AX51" s="20"/>
      <c r="BD51" s="20"/>
    </row>
    <row r="52" ht="15.75" customHeight="1">
      <c r="B52" s="6"/>
      <c r="H52" s="20"/>
      <c r="N52" s="20"/>
      <c r="T52" s="20"/>
      <c r="Z52" s="20"/>
      <c r="AF52" s="20"/>
      <c r="AL52" s="20"/>
      <c r="AR52" s="20"/>
      <c r="AX52" s="20"/>
      <c r="BD52" s="20"/>
    </row>
    <row r="53" ht="15.75" customHeight="1">
      <c r="B53" s="6"/>
      <c r="H53" s="20"/>
      <c r="N53" s="20"/>
      <c r="T53" s="20"/>
      <c r="Z53" s="20"/>
      <c r="AF53" s="20"/>
      <c r="AL53" s="20"/>
      <c r="AR53" s="20"/>
      <c r="AX53" s="20"/>
      <c r="BD53" s="20"/>
    </row>
    <row r="54" ht="15.75" customHeight="1">
      <c r="B54" s="6"/>
      <c r="H54" s="20"/>
      <c r="N54" s="20"/>
      <c r="T54" s="20"/>
      <c r="Z54" s="20"/>
      <c r="AF54" s="20"/>
      <c r="AL54" s="20"/>
      <c r="AR54" s="20"/>
      <c r="AX54" s="20"/>
      <c r="BD54" s="20"/>
    </row>
    <row r="55" ht="15.75" customHeight="1">
      <c r="B55" s="6"/>
      <c r="H55" s="20"/>
      <c r="N55" s="20"/>
      <c r="T55" s="20"/>
      <c r="Z55" s="20"/>
      <c r="AF55" s="20"/>
      <c r="AL55" s="20"/>
      <c r="AR55" s="20"/>
      <c r="AX55" s="20"/>
      <c r="BD55" s="20"/>
    </row>
    <row r="56" ht="15.75" customHeight="1">
      <c r="B56" s="6"/>
      <c r="H56" s="20"/>
      <c r="N56" s="20"/>
      <c r="T56" s="20"/>
      <c r="Z56" s="20"/>
      <c r="AF56" s="20"/>
      <c r="AL56" s="20"/>
      <c r="AR56" s="20"/>
      <c r="AX56" s="20"/>
      <c r="BD56" s="20"/>
    </row>
    <row r="57" ht="15.75" customHeight="1">
      <c r="B57" s="6"/>
      <c r="H57" s="20"/>
      <c r="N57" s="20"/>
      <c r="T57" s="20"/>
      <c r="Z57" s="20"/>
      <c r="AF57" s="20"/>
      <c r="AL57" s="20"/>
      <c r="AR57" s="20"/>
      <c r="AX57" s="20"/>
      <c r="BD57" s="20"/>
    </row>
    <row r="58" ht="15.75" customHeight="1">
      <c r="B58" s="6"/>
      <c r="H58" s="20"/>
      <c r="N58" s="20"/>
      <c r="T58" s="20"/>
      <c r="Z58" s="20"/>
      <c r="AF58" s="20"/>
      <c r="AL58" s="20"/>
      <c r="AR58" s="20"/>
      <c r="AX58" s="20"/>
      <c r="BD58" s="20"/>
    </row>
    <row r="59" ht="15.75" customHeight="1">
      <c r="B59" s="6"/>
      <c r="H59" s="20"/>
      <c r="N59" s="20"/>
      <c r="T59" s="20"/>
      <c r="Z59" s="20"/>
      <c r="AF59" s="20"/>
      <c r="AL59" s="20"/>
      <c r="AR59" s="20"/>
      <c r="AX59" s="20"/>
      <c r="BD59" s="20"/>
    </row>
    <row r="60" ht="15.75" customHeight="1">
      <c r="B60" s="6"/>
      <c r="H60" s="20"/>
      <c r="N60" s="20"/>
      <c r="T60" s="20"/>
      <c r="Z60" s="20"/>
      <c r="AF60" s="20"/>
      <c r="AL60" s="20"/>
      <c r="AR60" s="20"/>
      <c r="AX60" s="20"/>
      <c r="BD60" s="20"/>
    </row>
    <row r="61" ht="15.75" customHeight="1">
      <c r="B61" s="6"/>
      <c r="H61" s="20"/>
      <c r="N61" s="20"/>
      <c r="T61" s="20"/>
      <c r="Z61" s="20"/>
      <c r="AF61" s="20"/>
      <c r="AL61" s="20"/>
      <c r="AR61" s="20"/>
      <c r="AX61" s="20"/>
      <c r="BD61" s="20"/>
    </row>
    <row r="62" ht="15.75" customHeight="1">
      <c r="B62" s="6"/>
      <c r="H62" s="20"/>
      <c r="N62" s="20"/>
      <c r="T62" s="20"/>
      <c r="Z62" s="20"/>
      <c r="AF62" s="20"/>
      <c r="AL62" s="20"/>
      <c r="AR62" s="20"/>
      <c r="AX62" s="20"/>
      <c r="BD62" s="20"/>
    </row>
    <row r="63" ht="15.75" customHeight="1">
      <c r="B63" s="6"/>
      <c r="H63" s="20"/>
      <c r="N63" s="20"/>
      <c r="T63" s="20"/>
      <c r="Z63" s="20"/>
      <c r="AF63" s="20"/>
      <c r="AL63" s="20"/>
      <c r="AR63" s="20"/>
      <c r="AX63" s="20"/>
      <c r="BD63" s="20"/>
    </row>
    <row r="64" ht="15.75" customHeight="1">
      <c r="B64" s="6"/>
      <c r="H64" s="20"/>
      <c r="N64" s="20"/>
      <c r="T64" s="20"/>
      <c r="Z64" s="20"/>
      <c r="AF64" s="20"/>
      <c r="AL64" s="20"/>
      <c r="AR64" s="20"/>
      <c r="AX64" s="20"/>
      <c r="BD64" s="20"/>
    </row>
    <row r="65" ht="15.75" customHeight="1">
      <c r="B65" s="6"/>
      <c r="H65" s="20"/>
      <c r="N65" s="20"/>
      <c r="T65" s="20"/>
      <c r="Z65" s="20"/>
      <c r="AF65" s="20"/>
      <c r="AL65" s="20"/>
      <c r="AR65" s="20"/>
      <c r="AX65" s="20"/>
      <c r="BD65" s="20"/>
    </row>
    <row r="66" ht="15.75" customHeight="1">
      <c r="B66" s="6"/>
      <c r="H66" s="20"/>
      <c r="N66" s="20"/>
      <c r="T66" s="20"/>
      <c r="Z66" s="20"/>
      <c r="AF66" s="20"/>
      <c r="AL66" s="20"/>
      <c r="AR66" s="20"/>
      <c r="AX66" s="20"/>
      <c r="BD66" s="20"/>
    </row>
    <row r="67" ht="15.75" customHeight="1">
      <c r="B67" s="6"/>
      <c r="H67" s="20"/>
      <c r="N67" s="20"/>
      <c r="T67" s="20"/>
      <c r="Z67" s="20"/>
      <c r="AF67" s="20"/>
      <c r="AL67" s="20"/>
      <c r="AR67" s="20"/>
      <c r="AX67" s="20"/>
      <c r="BD67" s="20"/>
    </row>
    <row r="68" ht="15.75" customHeight="1">
      <c r="B68" s="6"/>
      <c r="H68" s="20"/>
      <c r="N68" s="20"/>
      <c r="T68" s="20"/>
      <c r="Z68" s="20"/>
      <c r="AF68" s="20"/>
      <c r="AL68" s="20"/>
      <c r="AR68" s="20"/>
      <c r="AX68" s="20"/>
      <c r="BD68" s="20"/>
    </row>
    <row r="69" ht="15.75" customHeight="1">
      <c r="B69" s="6"/>
      <c r="H69" s="20"/>
      <c r="N69" s="20"/>
      <c r="T69" s="20"/>
      <c r="Z69" s="20"/>
      <c r="AF69" s="20"/>
      <c r="AL69" s="20"/>
      <c r="AR69" s="20"/>
      <c r="AX69" s="20"/>
      <c r="BD69" s="20"/>
    </row>
    <row r="70" ht="15.75" customHeight="1">
      <c r="B70" s="6"/>
      <c r="H70" s="20"/>
      <c r="N70" s="20"/>
      <c r="T70" s="20"/>
      <c r="Z70" s="20"/>
      <c r="AF70" s="20"/>
      <c r="AL70" s="20"/>
      <c r="AR70" s="20"/>
      <c r="AX70" s="20"/>
      <c r="BD70" s="20"/>
    </row>
    <row r="71" ht="15.75" customHeight="1">
      <c r="B71" s="6"/>
      <c r="H71" s="20"/>
      <c r="N71" s="20"/>
      <c r="T71" s="20"/>
      <c r="Z71" s="20"/>
      <c r="AF71" s="20"/>
      <c r="AL71" s="20"/>
      <c r="AR71" s="20"/>
      <c r="AX71" s="20"/>
      <c r="BD71" s="20"/>
    </row>
    <row r="72" ht="15.75" customHeight="1">
      <c r="B72" s="6"/>
      <c r="H72" s="20"/>
      <c r="N72" s="20"/>
      <c r="T72" s="20"/>
      <c r="Z72" s="20"/>
      <c r="AF72" s="20"/>
      <c r="AL72" s="20"/>
      <c r="AR72" s="20"/>
      <c r="AX72" s="20"/>
      <c r="BD72" s="20"/>
    </row>
    <row r="73" ht="15.75" customHeight="1">
      <c r="B73" s="6"/>
      <c r="H73" s="20"/>
      <c r="N73" s="20"/>
      <c r="T73" s="20"/>
      <c r="Z73" s="20"/>
      <c r="AF73" s="20"/>
      <c r="AL73" s="20"/>
      <c r="AR73" s="20"/>
      <c r="AX73" s="20"/>
      <c r="BD73" s="20"/>
    </row>
    <row r="74" ht="15.75" customHeight="1">
      <c r="B74" s="6"/>
      <c r="H74" s="20"/>
      <c r="N74" s="20"/>
      <c r="T74" s="20"/>
      <c r="Z74" s="20"/>
      <c r="AF74" s="20"/>
      <c r="AL74" s="20"/>
      <c r="AR74" s="20"/>
      <c r="AX74" s="20"/>
      <c r="BD74" s="20"/>
    </row>
    <row r="75" ht="15.75" customHeight="1">
      <c r="B75" s="6"/>
      <c r="H75" s="20"/>
      <c r="N75" s="20"/>
      <c r="T75" s="20"/>
      <c r="Z75" s="20"/>
      <c r="AF75" s="20"/>
      <c r="AL75" s="20"/>
      <c r="AR75" s="20"/>
      <c r="AX75" s="20"/>
      <c r="BD75" s="20"/>
    </row>
    <row r="76" ht="15.75" customHeight="1">
      <c r="B76" s="6"/>
      <c r="H76" s="20"/>
      <c r="N76" s="20"/>
      <c r="T76" s="20"/>
      <c r="Z76" s="20"/>
      <c r="AF76" s="20"/>
      <c r="AL76" s="20"/>
      <c r="AR76" s="20"/>
      <c r="AX76" s="20"/>
      <c r="BD76" s="20"/>
    </row>
    <row r="77" ht="15.75" customHeight="1">
      <c r="B77" s="6"/>
      <c r="H77" s="20"/>
      <c r="N77" s="20"/>
      <c r="T77" s="20"/>
      <c r="Z77" s="20"/>
      <c r="AF77" s="20"/>
      <c r="AL77" s="20"/>
      <c r="AR77" s="20"/>
      <c r="AX77" s="20"/>
      <c r="BD77" s="20"/>
    </row>
    <row r="78" ht="15.75" customHeight="1">
      <c r="B78" s="6"/>
      <c r="H78" s="20"/>
      <c r="N78" s="20"/>
      <c r="T78" s="20"/>
      <c r="Z78" s="20"/>
      <c r="AF78" s="20"/>
      <c r="AL78" s="20"/>
      <c r="AR78" s="20"/>
      <c r="AX78" s="20"/>
      <c r="BD78" s="20"/>
    </row>
    <row r="79" ht="15.75" customHeight="1">
      <c r="B79" s="6"/>
      <c r="H79" s="20"/>
      <c r="N79" s="20"/>
      <c r="T79" s="20"/>
      <c r="Z79" s="20"/>
      <c r="AF79" s="20"/>
      <c r="AL79" s="20"/>
      <c r="AR79" s="20"/>
      <c r="AX79" s="20"/>
      <c r="BD79" s="20"/>
    </row>
    <row r="80" ht="15.75" customHeight="1">
      <c r="B80" s="6"/>
      <c r="H80" s="20"/>
      <c r="N80" s="20"/>
      <c r="T80" s="20"/>
      <c r="Z80" s="20"/>
      <c r="AF80" s="20"/>
      <c r="AL80" s="20"/>
      <c r="AR80" s="20"/>
      <c r="AX80" s="20"/>
      <c r="BD80" s="20"/>
    </row>
    <row r="81" ht="15.75" customHeight="1">
      <c r="B81" s="6"/>
      <c r="H81" s="20"/>
      <c r="N81" s="20"/>
      <c r="T81" s="20"/>
      <c r="Z81" s="20"/>
      <c r="AF81" s="20"/>
      <c r="AL81" s="20"/>
      <c r="AR81" s="20"/>
      <c r="AX81" s="20"/>
      <c r="BD81" s="20"/>
    </row>
    <row r="82" ht="15.75" customHeight="1">
      <c r="B82" s="6"/>
      <c r="H82" s="20"/>
      <c r="N82" s="20"/>
      <c r="T82" s="20"/>
      <c r="Z82" s="20"/>
      <c r="AF82" s="20"/>
      <c r="AL82" s="20"/>
      <c r="AR82" s="20"/>
      <c r="AX82" s="20"/>
      <c r="BD82" s="20"/>
    </row>
    <row r="83" ht="15.75" customHeight="1">
      <c r="B83" s="6"/>
      <c r="H83" s="20"/>
      <c r="N83" s="20"/>
      <c r="T83" s="20"/>
      <c r="Z83" s="20"/>
      <c r="AF83" s="20"/>
      <c r="AL83" s="20"/>
      <c r="AR83" s="20"/>
      <c r="AX83" s="20"/>
      <c r="BD83" s="20"/>
    </row>
    <row r="84" ht="15.75" customHeight="1">
      <c r="B84" s="6"/>
      <c r="H84" s="20"/>
      <c r="N84" s="20"/>
      <c r="T84" s="20"/>
      <c r="Z84" s="20"/>
      <c r="AF84" s="20"/>
      <c r="AL84" s="20"/>
      <c r="AR84" s="20"/>
      <c r="AX84" s="20"/>
      <c r="BD84" s="20"/>
    </row>
    <row r="85" ht="15.75" customHeight="1">
      <c r="B85" s="6"/>
      <c r="H85" s="20"/>
      <c r="N85" s="20"/>
      <c r="T85" s="20"/>
      <c r="Z85" s="20"/>
      <c r="AF85" s="20"/>
      <c r="AL85" s="20"/>
      <c r="AR85" s="20"/>
      <c r="AX85" s="20"/>
      <c r="BD85" s="20"/>
    </row>
    <row r="86" ht="15.75" customHeight="1">
      <c r="B86" s="6"/>
      <c r="H86" s="20"/>
      <c r="N86" s="20"/>
      <c r="T86" s="20"/>
      <c r="Z86" s="20"/>
      <c r="AF86" s="20"/>
      <c r="AL86" s="20"/>
      <c r="AR86" s="20"/>
      <c r="AX86" s="20"/>
      <c r="BD86" s="20"/>
    </row>
    <row r="87" ht="15.75" customHeight="1">
      <c r="B87" s="6"/>
      <c r="H87" s="20"/>
      <c r="N87" s="20"/>
      <c r="T87" s="20"/>
      <c r="Z87" s="20"/>
      <c r="AF87" s="20"/>
      <c r="AL87" s="20"/>
      <c r="AR87" s="20"/>
      <c r="AX87" s="20"/>
      <c r="BD87" s="20"/>
    </row>
    <row r="88" ht="15.75" customHeight="1">
      <c r="B88" s="6"/>
      <c r="H88" s="20"/>
      <c r="N88" s="20"/>
      <c r="T88" s="20"/>
      <c r="Z88" s="20"/>
      <c r="AF88" s="20"/>
      <c r="AL88" s="20"/>
      <c r="AR88" s="20"/>
      <c r="AX88" s="20"/>
      <c r="BD88" s="20"/>
    </row>
    <row r="89" ht="15.75" customHeight="1">
      <c r="B89" s="6"/>
      <c r="H89" s="20"/>
      <c r="N89" s="20"/>
      <c r="T89" s="20"/>
      <c r="Z89" s="20"/>
      <c r="AF89" s="20"/>
      <c r="AL89" s="20"/>
      <c r="AR89" s="20"/>
      <c r="AX89" s="20"/>
      <c r="BD89" s="20"/>
    </row>
    <row r="90" ht="15.75" customHeight="1">
      <c r="B90" s="6"/>
      <c r="H90" s="20"/>
      <c r="N90" s="20"/>
      <c r="T90" s="20"/>
      <c r="Z90" s="20"/>
      <c r="AF90" s="20"/>
      <c r="AL90" s="20"/>
      <c r="AR90" s="20"/>
      <c r="AX90" s="20"/>
      <c r="BD90" s="20"/>
    </row>
    <row r="91" ht="15.75" customHeight="1">
      <c r="B91" s="6"/>
      <c r="H91" s="20"/>
      <c r="N91" s="20"/>
      <c r="T91" s="20"/>
      <c r="Z91" s="20"/>
      <c r="AF91" s="20"/>
      <c r="AL91" s="20"/>
      <c r="AR91" s="20"/>
      <c r="AX91" s="20"/>
      <c r="BD91" s="20"/>
    </row>
    <row r="92" ht="15.75" customHeight="1">
      <c r="B92" s="6"/>
      <c r="H92" s="20"/>
      <c r="N92" s="20"/>
      <c r="T92" s="20"/>
      <c r="Z92" s="20"/>
      <c r="AF92" s="20"/>
      <c r="AL92" s="20"/>
      <c r="AR92" s="20"/>
      <c r="AX92" s="20"/>
      <c r="BD92" s="20"/>
    </row>
    <row r="93" ht="15.75" customHeight="1">
      <c r="B93" s="6"/>
      <c r="H93" s="20"/>
      <c r="N93" s="20"/>
      <c r="T93" s="20"/>
      <c r="Z93" s="20"/>
      <c r="AF93" s="20"/>
      <c r="AL93" s="20"/>
      <c r="AR93" s="20"/>
      <c r="AX93" s="20"/>
      <c r="BD93" s="20"/>
    </row>
    <row r="94" ht="15.75" customHeight="1">
      <c r="B94" s="6"/>
      <c r="H94" s="20"/>
      <c r="N94" s="20"/>
      <c r="T94" s="20"/>
      <c r="Z94" s="20"/>
      <c r="AF94" s="20"/>
      <c r="AL94" s="20"/>
      <c r="AR94" s="20"/>
      <c r="AX94" s="20"/>
      <c r="BD94" s="20"/>
    </row>
    <row r="95" ht="15.75" customHeight="1">
      <c r="B95" s="6"/>
      <c r="H95" s="20"/>
      <c r="N95" s="20"/>
      <c r="T95" s="20"/>
      <c r="Z95" s="20"/>
      <c r="AF95" s="20"/>
      <c r="AL95" s="20"/>
      <c r="AR95" s="20"/>
      <c r="AX95" s="20"/>
      <c r="BD95" s="20"/>
    </row>
    <row r="96" ht="15.75" customHeight="1">
      <c r="B96" s="6"/>
      <c r="H96" s="20"/>
      <c r="N96" s="20"/>
      <c r="T96" s="20"/>
      <c r="Z96" s="20"/>
      <c r="AF96" s="20"/>
      <c r="AL96" s="20"/>
      <c r="AR96" s="20"/>
      <c r="AX96" s="20"/>
      <c r="BD96" s="20"/>
    </row>
    <row r="97" ht="15.75" customHeight="1">
      <c r="B97" s="6"/>
      <c r="H97" s="20"/>
      <c r="N97" s="20"/>
      <c r="T97" s="20"/>
      <c r="Z97" s="20"/>
      <c r="AF97" s="20"/>
      <c r="AL97" s="20"/>
      <c r="AR97" s="20"/>
      <c r="AX97" s="20"/>
      <c r="BD97" s="20"/>
    </row>
    <row r="98" ht="15.75" customHeight="1">
      <c r="B98" s="6"/>
      <c r="H98" s="20"/>
      <c r="N98" s="20"/>
      <c r="T98" s="20"/>
      <c r="Z98" s="20"/>
      <c r="AF98" s="20"/>
      <c r="AL98" s="20"/>
      <c r="AR98" s="20"/>
      <c r="AX98" s="20"/>
      <c r="BD98" s="20"/>
    </row>
    <row r="99" ht="15.75" customHeight="1">
      <c r="B99" s="6"/>
      <c r="H99" s="20"/>
      <c r="N99" s="20"/>
      <c r="T99" s="20"/>
      <c r="Z99" s="20"/>
      <c r="AF99" s="20"/>
      <c r="AL99" s="20"/>
      <c r="AR99" s="20"/>
      <c r="AX99" s="20"/>
      <c r="BD99" s="20"/>
    </row>
    <row r="100" ht="15.75" customHeight="1">
      <c r="B100" s="6"/>
      <c r="H100" s="20"/>
      <c r="N100" s="20"/>
      <c r="T100" s="20"/>
      <c r="Z100" s="20"/>
      <c r="AF100" s="20"/>
      <c r="AL100" s="20"/>
      <c r="AR100" s="20"/>
      <c r="AX100" s="20"/>
      <c r="BD100" s="20"/>
    </row>
    <row r="101" ht="15.75" customHeight="1">
      <c r="B101" s="6"/>
      <c r="H101" s="20"/>
      <c r="N101" s="20"/>
      <c r="T101" s="20"/>
      <c r="Z101" s="20"/>
      <c r="AF101" s="20"/>
      <c r="AL101" s="20"/>
      <c r="AR101" s="20"/>
      <c r="AX101" s="20"/>
      <c r="BD101" s="20"/>
    </row>
    <row r="102" ht="15.75" customHeight="1">
      <c r="B102" s="6"/>
      <c r="H102" s="20"/>
      <c r="N102" s="20"/>
      <c r="T102" s="20"/>
      <c r="Z102" s="20"/>
      <c r="AF102" s="20"/>
      <c r="AL102" s="20"/>
      <c r="AR102" s="20"/>
      <c r="AX102" s="20"/>
      <c r="BD102" s="20"/>
    </row>
    <row r="103" ht="15.75" customHeight="1">
      <c r="B103" s="6"/>
      <c r="H103" s="20"/>
      <c r="N103" s="20"/>
      <c r="T103" s="20"/>
      <c r="Z103" s="20"/>
      <c r="AF103" s="20"/>
      <c r="AL103" s="20"/>
      <c r="AR103" s="20"/>
      <c r="AX103" s="20"/>
      <c r="BD103" s="20"/>
    </row>
    <row r="104" ht="15.75" customHeight="1">
      <c r="B104" s="6"/>
      <c r="H104" s="20"/>
      <c r="N104" s="20"/>
      <c r="T104" s="20"/>
      <c r="Z104" s="20"/>
      <c r="AF104" s="20"/>
      <c r="AL104" s="20"/>
      <c r="AR104" s="20"/>
      <c r="AX104" s="20"/>
      <c r="BD104" s="20"/>
    </row>
    <row r="105" ht="15.75" customHeight="1">
      <c r="B105" s="6"/>
      <c r="H105" s="20"/>
      <c r="N105" s="20"/>
      <c r="T105" s="20"/>
      <c r="Z105" s="20"/>
      <c r="AF105" s="20"/>
      <c r="AL105" s="20"/>
      <c r="AR105" s="20"/>
      <c r="AX105" s="20"/>
      <c r="BD105" s="20"/>
    </row>
    <row r="106" ht="15.75" customHeight="1">
      <c r="B106" s="6"/>
      <c r="H106" s="20"/>
      <c r="N106" s="20"/>
      <c r="T106" s="20"/>
      <c r="Z106" s="20"/>
      <c r="AF106" s="20"/>
      <c r="AL106" s="20"/>
      <c r="AR106" s="20"/>
      <c r="AX106" s="20"/>
      <c r="BD106" s="20"/>
    </row>
    <row r="107" ht="15.75" customHeight="1">
      <c r="B107" s="6"/>
      <c r="H107" s="20"/>
      <c r="N107" s="20"/>
      <c r="T107" s="20"/>
      <c r="Z107" s="20"/>
      <c r="AF107" s="20"/>
      <c r="AL107" s="20"/>
      <c r="AR107" s="20"/>
      <c r="AX107" s="20"/>
      <c r="BD107" s="20"/>
    </row>
    <row r="108" ht="15.75" customHeight="1">
      <c r="B108" s="6"/>
      <c r="H108" s="20"/>
      <c r="N108" s="20"/>
      <c r="T108" s="20"/>
      <c r="Z108" s="20"/>
      <c r="AF108" s="20"/>
      <c r="AL108" s="20"/>
      <c r="AR108" s="20"/>
      <c r="AX108" s="20"/>
      <c r="BD108" s="20"/>
    </row>
    <row r="109" ht="15.75" customHeight="1">
      <c r="B109" s="6"/>
      <c r="H109" s="20"/>
      <c r="N109" s="20"/>
      <c r="T109" s="20"/>
      <c r="Z109" s="20"/>
      <c r="AF109" s="20"/>
      <c r="AL109" s="20"/>
      <c r="AR109" s="20"/>
      <c r="AX109" s="20"/>
      <c r="BD109" s="20"/>
    </row>
    <row r="110" ht="15.75" customHeight="1">
      <c r="B110" s="6"/>
      <c r="H110" s="20"/>
      <c r="N110" s="20"/>
      <c r="T110" s="20"/>
      <c r="Z110" s="20"/>
      <c r="AF110" s="20"/>
      <c r="AL110" s="20"/>
      <c r="AR110" s="20"/>
      <c r="AX110" s="20"/>
      <c r="BD110" s="20"/>
    </row>
    <row r="111" ht="15.75" customHeight="1">
      <c r="B111" s="6"/>
      <c r="H111" s="20"/>
      <c r="N111" s="20"/>
      <c r="T111" s="20"/>
      <c r="Z111" s="20"/>
      <c r="AF111" s="20"/>
      <c r="AL111" s="20"/>
      <c r="AR111" s="20"/>
      <c r="AX111" s="20"/>
      <c r="BD111" s="20"/>
    </row>
    <row r="112" ht="15.75" customHeight="1">
      <c r="B112" s="6"/>
      <c r="H112" s="20"/>
      <c r="N112" s="20"/>
      <c r="T112" s="20"/>
      <c r="Z112" s="20"/>
      <c r="AF112" s="20"/>
      <c r="AL112" s="20"/>
      <c r="AR112" s="20"/>
      <c r="AX112" s="20"/>
      <c r="BD112" s="20"/>
    </row>
    <row r="113" ht="15.75" customHeight="1">
      <c r="B113" s="6"/>
      <c r="H113" s="20"/>
      <c r="N113" s="20"/>
      <c r="T113" s="20"/>
      <c r="Z113" s="20"/>
      <c r="AF113" s="20"/>
      <c r="AL113" s="20"/>
      <c r="AR113" s="20"/>
      <c r="AX113" s="20"/>
      <c r="BD113" s="20"/>
    </row>
    <row r="114" ht="15.75" customHeight="1">
      <c r="B114" s="6"/>
      <c r="H114" s="20"/>
      <c r="N114" s="20"/>
      <c r="T114" s="20"/>
      <c r="Z114" s="20"/>
      <c r="AF114" s="20"/>
      <c r="AL114" s="20"/>
      <c r="AR114" s="20"/>
      <c r="AX114" s="20"/>
      <c r="BD114" s="20"/>
    </row>
    <row r="115" ht="15.75" customHeight="1">
      <c r="B115" s="6"/>
      <c r="H115" s="20"/>
      <c r="N115" s="20"/>
      <c r="T115" s="20"/>
      <c r="Z115" s="20"/>
      <c r="AF115" s="20"/>
      <c r="AL115" s="20"/>
      <c r="AR115" s="20"/>
      <c r="AX115" s="20"/>
      <c r="BD115" s="20"/>
    </row>
    <row r="116" ht="15.75" customHeight="1">
      <c r="B116" s="6"/>
      <c r="H116" s="20"/>
      <c r="N116" s="20"/>
      <c r="T116" s="20"/>
      <c r="Z116" s="20"/>
      <c r="AF116" s="20"/>
      <c r="AL116" s="20"/>
      <c r="AR116" s="20"/>
      <c r="AX116" s="20"/>
      <c r="BD116" s="20"/>
    </row>
    <row r="117" ht="15.75" customHeight="1">
      <c r="B117" s="6"/>
      <c r="H117" s="20"/>
      <c r="N117" s="20"/>
      <c r="T117" s="20"/>
      <c r="Z117" s="20"/>
      <c r="AF117" s="20"/>
      <c r="AL117" s="20"/>
      <c r="AR117" s="20"/>
      <c r="AX117" s="20"/>
      <c r="BD117" s="20"/>
    </row>
    <row r="118" ht="15.75" customHeight="1">
      <c r="B118" s="6"/>
      <c r="H118" s="20"/>
      <c r="N118" s="20"/>
      <c r="T118" s="20"/>
      <c r="Z118" s="20"/>
      <c r="AF118" s="20"/>
      <c r="AL118" s="20"/>
      <c r="AR118" s="20"/>
      <c r="AX118" s="20"/>
      <c r="BD118" s="20"/>
    </row>
    <row r="119" ht="15.75" customHeight="1">
      <c r="B119" s="6"/>
      <c r="H119" s="20"/>
      <c r="N119" s="20"/>
      <c r="T119" s="20"/>
      <c r="Z119" s="20"/>
      <c r="AF119" s="20"/>
      <c r="AL119" s="20"/>
      <c r="AR119" s="20"/>
      <c r="AX119" s="20"/>
      <c r="BD119" s="20"/>
    </row>
    <row r="120" ht="15.75" customHeight="1">
      <c r="B120" s="6"/>
      <c r="H120" s="20"/>
      <c r="N120" s="20"/>
      <c r="T120" s="20"/>
      <c r="Z120" s="20"/>
      <c r="AF120" s="20"/>
      <c r="AL120" s="20"/>
      <c r="AR120" s="20"/>
      <c r="AX120" s="20"/>
      <c r="BD120" s="20"/>
    </row>
    <row r="121" ht="15.75" customHeight="1">
      <c r="B121" s="6"/>
      <c r="H121" s="20"/>
      <c r="N121" s="20"/>
      <c r="T121" s="20"/>
      <c r="Z121" s="20"/>
      <c r="AF121" s="20"/>
      <c r="AL121" s="20"/>
      <c r="AR121" s="20"/>
      <c r="AX121" s="20"/>
      <c r="BD121" s="20"/>
    </row>
    <row r="122" ht="15.75" customHeight="1">
      <c r="B122" s="6"/>
      <c r="H122" s="20"/>
      <c r="N122" s="20"/>
      <c r="T122" s="20"/>
      <c r="Z122" s="20"/>
      <c r="AF122" s="20"/>
      <c r="AL122" s="20"/>
      <c r="AR122" s="20"/>
      <c r="AX122" s="20"/>
      <c r="BD122" s="20"/>
    </row>
    <row r="123" ht="15.75" customHeight="1">
      <c r="B123" s="6"/>
      <c r="H123" s="20"/>
      <c r="N123" s="20"/>
      <c r="T123" s="20"/>
      <c r="Z123" s="20"/>
      <c r="AF123" s="20"/>
      <c r="AL123" s="20"/>
      <c r="AR123" s="20"/>
      <c r="AX123" s="20"/>
      <c r="BD123" s="20"/>
    </row>
    <row r="124" ht="15.75" customHeight="1">
      <c r="B124" s="6"/>
      <c r="H124" s="20"/>
      <c r="N124" s="20"/>
      <c r="T124" s="20"/>
      <c r="Z124" s="20"/>
      <c r="AF124" s="20"/>
      <c r="AL124" s="20"/>
      <c r="AR124" s="20"/>
      <c r="AX124" s="20"/>
      <c r="BD124" s="20"/>
    </row>
    <row r="125" ht="15.75" customHeight="1">
      <c r="B125" s="6"/>
      <c r="H125" s="20"/>
      <c r="N125" s="20"/>
      <c r="T125" s="20"/>
      <c r="Z125" s="20"/>
      <c r="AF125" s="20"/>
      <c r="AL125" s="20"/>
      <c r="AR125" s="20"/>
      <c r="AX125" s="20"/>
      <c r="BD125" s="20"/>
    </row>
    <row r="126" ht="15.75" customHeight="1">
      <c r="B126" s="6"/>
      <c r="H126" s="20"/>
      <c r="N126" s="20"/>
      <c r="T126" s="20"/>
      <c r="Z126" s="20"/>
      <c r="AF126" s="20"/>
      <c r="AL126" s="20"/>
      <c r="AR126" s="20"/>
      <c r="AX126" s="20"/>
      <c r="BD126" s="20"/>
    </row>
    <row r="127" ht="15.75" customHeight="1">
      <c r="B127" s="6"/>
      <c r="H127" s="20"/>
      <c r="N127" s="20"/>
      <c r="T127" s="20"/>
      <c r="Z127" s="20"/>
      <c r="AF127" s="20"/>
      <c r="AL127" s="20"/>
      <c r="AR127" s="20"/>
      <c r="AX127" s="20"/>
      <c r="BD127" s="20"/>
    </row>
    <row r="128" ht="15.75" customHeight="1">
      <c r="B128" s="6"/>
      <c r="H128" s="20"/>
      <c r="N128" s="20"/>
      <c r="T128" s="20"/>
      <c r="Z128" s="20"/>
      <c r="AF128" s="20"/>
      <c r="AL128" s="20"/>
      <c r="AR128" s="20"/>
      <c r="AX128" s="20"/>
      <c r="BD128" s="20"/>
    </row>
    <row r="129" ht="15.75" customHeight="1">
      <c r="B129" s="6"/>
      <c r="H129" s="20"/>
      <c r="N129" s="20"/>
      <c r="T129" s="20"/>
      <c r="Z129" s="20"/>
      <c r="AF129" s="20"/>
      <c r="AL129" s="20"/>
      <c r="AR129" s="20"/>
      <c r="AX129" s="20"/>
      <c r="BD129" s="20"/>
    </row>
    <row r="130" ht="15.75" customHeight="1">
      <c r="B130" s="6"/>
      <c r="H130" s="20"/>
      <c r="N130" s="20"/>
      <c r="T130" s="20"/>
      <c r="Z130" s="20"/>
      <c r="AF130" s="20"/>
      <c r="AL130" s="20"/>
      <c r="AR130" s="20"/>
      <c r="AX130" s="20"/>
      <c r="BD130" s="20"/>
    </row>
    <row r="131" ht="15.75" customHeight="1">
      <c r="B131" s="6"/>
      <c r="H131" s="20"/>
      <c r="N131" s="20"/>
      <c r="T131" s="20"/>
      <c r="Z131" s="20"/>
      <c r="AF131" s="20"/>
      <c r="AL131" s="20"/>
      <c r="AR131" s="20"/>
      <c r="AX131" s="20"/>
      <c r="BD131" s="20"/>
    </row>
    <row r="132" ht="15.75" customHeight="1">
      <c r="B132" s="6"/>
      <c r="H132" s="20"/>
      <c r="N132" s="20"/>
      <c r="T132" s="20"/>
      <c r="Z132" s="20"/>
      <c r="AF132" s="20"/>
      <c r="AL132" s="20"/>
      <c r="AR132" s="20"/>
      <c r="AX132" s="20"/>
      <c r="BD132" s="20"/>
    </row>
    <row r="133" ht="15.75" customHeight="1">
      <c r="B133" s="6"/>
      <c r="H133" s="20"/>
      <c r="N133" s="20"/>
      <c r="T133" s="20"/>
      <c r="Z133" s="20"/>
      <c r="AF133" s="20"/>
      <c r="AL133" s="20"/>
      <c r="AR133" s="20"/>
      <c r="AX133" s="20"/>
      <c r="BD133" s="20"/>
    </row>
    <row r="134" ht="15.75" customHeight="1">
      <c r="B134" s="6"/>
      <c r="H134" s="20"/>
      <c r="N134" s="20"/>
      <c r="T134" s="20"/>
      <c r="Z134" s="20"/>
      <c r="AF134" s="20"/>
      <c r="AL134" s="20"/>
      <c r="AR134" s="20"/>
      <c r="AX134" s="20"/>
      <c r="BD134" s="20"/>
    </row>
    <row r="135" ht="15.75" customHeight="1">
      <c r="B135" s="6"/>
      <c r="H135" s="20"/>
      <c r="N135" s="20"/>
      <c r="T135" s="20"/>
      <c r="Z135" s="20"/>
      <c r="AF135" s="20"/>
      <c r="AL135" s="20"/>
      <c r="AR135" s="20"/>
      <c r="AX135" s="20"/>
      <c r="BD135" s="20"/>
    </row>
    <row r="136" ht="15.75" customHeight="1">
      <c r="B136" s="6"/>
      <c r="H136" s="20"/>
      <c r="N136" s="20"/>
      <c r="T136" s="20"/>
      <c r="Z136" s="20"/>
      <c r="AF136" s="20"/>
      <c r="AL136" s="20"/>
      <c r="AR136" s="20"/>
      <c r="AX136" s="20"/>
      <c r="BD136" s="20"/>
    </row>
    <row r="137" ht="15.75" customHeight="1">
      <c r="B137" s="6"/>
      <c r="H137" s="20"/>
      <c r="N137" s="20"/>
      <c r="T137" s="20"/>
      <c r="Z137" s="20"/>
      <c r="AF137" s="20"/>
      <c r="AL137" s="20"/>
      <c r="AR137" s="20"/>
      <c r="AX137" s="20"/>
      <c r="BD137" s="20"/>
    </row>
    <row r="138" ht="15.75" customHeight="1">
      <c r="B138" s="6"/>
      <c r="H138" s="20"/>
      <c r="N138" s="20"/>
      <c r="T138" s="20"/>
      <c r="Z138" s="20"/>
      <c r="AF138" s="20"/>
      <c r="AL138" s="20"/>
      <c r="AR138" s="20"/>
      <c r="AX138" s="20"/>
      <c r="BD138" s="20"/>
    </row>
    <row r="139" ht="15.75" customHeight="1">
      <c r="B139" s="6"/>
      <c r="H139" s="20"/>
      <c r="N139" s="20"/>
      <c r="T139" s="20"/>
      <c r="Z139" s="20"/>
      <c r="AF139" s="20"/>
      <c r="AL139" s="20"/>
      <c r="AR139" s="20"/>
      <c r="AX139" s="20"/>
      <c r="BD139" s="20"/>
    </row>
    <row r="140" ht="15.75" customHeight="1">
      <c r="B140" s="6"/>
      <c r="H140" s="20"/>
      <c r="N140" s="20"/>
      <c r="T140" s="20"/>
      <c r="Z140" s="20"/>
      <c r="AF140" s="20"/>
      <c r="AL140" s="20"/>
      <c r="AR140" s="20"/>
      <c r="AX140" s="20"/>
      <c r="BD140" s="20"/>
    </row>
    <row r="141" ht="15.75" customHeight="1">
      <c r="B141" s="6"/>
      <c r="H141" s="20"/>
      <c r="N141" s="20"/>
      <c r="T141" s="20"/>
      <c r="Z141" s="20"/>
      <c r="AF141" s="20"/>
      <c r="AL141" s="20"/>
      <c r="AR141" s="20"/>
      <c r="AX141" s="20"/>
      <c r="BD141" s="20"/>
    </row>
    <row r="142" ht="15.75" customHeight="1">
      <c r="B142" s="6"/>
      <c r="H142" s="20"/>
      <c r="N142" s="20"/>
      <c r="T142" s="20"/>
      <c r="Z142" s="20"/>
      <c r="AF142" s="20"/>
      <c r="AL142" s="20"/>
      <c r="AR142" s="20"/>
      <c r="AX142" s="20"/>
      <c r="BD142" s="20"/>
    </row>
    <row r="143" ht="15.75" customHeight="1">
      <c r="B143" s="6"/>
      <c r="H143" s="20"/>
      <c r="N143" s="20"/>
      <c r="T143" s="20"/>
      <c r="Z143" s="20"/>
      <c r="AF143" s="20"/>
      <c r="AL143" s="20"/>
      <c r="AR143" s="20"/>
      <c r="AX143" s="20"/>
      <c r="BD143" s="20"/>
    </row>
    <row r="144" ht="15.75" customHeight="1">
      <c r="B144" s="6"/>
      <c r="H144" s="20"/>
      <c r="N144" s="20"/>
      <c r="T144" s="20"/>
      <c r="Z144" s="20"/>
      <c r="AF144" s="20"/>
      <c r="AL144" s="20"/>
      <c r="AR144" s="20"/>
      <c r="AX144" s="20"/>
      <c r="BD144" s="20"/>
    </row>
    <row r="145" ht="15.75" customHeight="1">
      <c r="B145" s="6"/>
      <c r="H145" s="20"/>
      <c r="N145" s="20"/>
      <c r="T145" s="20"/>
      <c r="Z145" s="20"/>
      <c r="AF145" s="20"/>
      <c r="AL145" s="20"/>
      <c r="AR145" s="20"/>
      <c r="AX145" s="20"/>
      <c r="BD145" s="20"/>
    </row>
    <row r="146" ht="15.75" customHeight="1">
      <c r="B146" s="6"/>
      <c r="H146" s="20"/>
      <c r="N146" s="20"/>
      <c r="T146" s="20"/>
      <c r="Z146" s="20"/>
      <c r="AF146" s="20"/>
      <c r="AL146" s="20"/>
      <c r="AR146" s="20"/>
      <c r="AX146" s="20"/>
      <c r="BD146" s="20"/>
    </row>
    <row r="147" ht="15.75" customHeight="1">
      <c r="B147" s="6"/>
      <c r="H147" s="20"/>
      <c r="N147" s="20"/>
      <c r="T147" s="20"/>
      <c r="Z147" s="20"/>
      <c r="AF147" s="20"/>
      <c r="AL147" s="20"/>
      <c r="AR147" s="20"/>
      <c r="AX147" s="20"/>
      <c r="BD147" s="20"/>
    </row>
    <row r="148" ht="15.75" customHeight="1">
      <c r="B148" s="6"/>
      <c r="H148" s="20"/>
      <c r="N148" s="20"/>
      <c r="T148" s="20"/>
      <c r="Z148" s="20"/>
      <c r="AF148" s="20"/>
      <c r="AL148" s="20"/>
      <c r="AR148" s="20"/>
      <c r="AX148" s="20"/>
      <c r="BD148" s="20"/>
    </row>
    <row r="149" ht="15.75" customHeight="1">
      <c r="B149" s="6"/>
      <c r="H149" s="20"/>
      <c r="N149" s="20"/>
      <c r="T149" s="20"/>
      <c r="Z149" s="20"/>
      <c r="AF149" s="20"/>
      <c r="AL149" s="20"/>
      <c r="AR149" s="20"/>
      <c r="AX149" s="20"/>
      <c r="BD149" s="20"/>
    </row>
    <row r="150" ht="15.75" customHeight="1">
      <c r="B150" s="6"/>
      <c r="H150" s="20"/>
      <c r="N150" s="20"/>
      <c r="T150" s="20"/>
      <c r="Z150" s="20"/>
      <c r="AF150" s="20"/>
      <c r="AL150" s="20"/>
      <c r="AR150" s="20"/>
      <c r="AX150" s="20"/>
      <c r="BD150" s="20"/>
    </row>
    <row r="151" ht="15.75" customHeight="1">
      <c r="B151" s="6"/>
      <c r="H151" s="20"/>
      <c r="N151" s="20"/>
      <c r="T151" s="20"/>
      <c r="Z151" s="20"/>
      <c r="AF151" s="20"/>
      <c r="AL151" s="20"/>
      <c r="AR151" s="20"/>
      <c r="AX151" s="20"/>
      <c r="BD151" s="20"/>
    </row>
    <row r="152" ht="15.75" customHeight="1">
      <c r="B152" s="6"/>
      <c r="H152" s="20"/>
      <c r="N152" s="20"/>
      <c r="T152" s="20"/>
      <c r="Z152" s="20"/>
      <c r="AF152" s="20"/>
      <c r="AL152" s="20"/>
      <c r="AR152" s="20"/>
      <c r="AX152" s="20"/>
      <c r="BD152" s="20"/>
    </row>
    <row r="153" ht="15.75" customHeight="1">
      <c r="B153" s="6"/>
      <c r="H153" s="20"/>
      <c r="N153" s="20"/>
      <c r="T153" s="20"/>
      <c r="Z153" s="20"/>
      <c r="AF153" s="20"/>
      <c r="AL153" s="20"/>
      <c r="AR153" s="20"/>
      <c r="AX153" s="20"/>
      <c r="BD153" s="20"/>
    </row>
    <row r="154" ht="15.75" customHeight="1">
      <c r="B154" s="6"/>
      <c r="H154" s="20"/>
      <c r="N154" s="20"/>
      <c r="T154" s="20"/>
      <c r="Z154" s="20"/>
      <c r="AF154" s="20"/>
      <c r="AL154" s="20"/>
      <c r="AR154" s="20"/>
      <c r="AX154" s="20"/>
      <c r="BD154" s="20"/>
    </row>
    <row r="155" ht="15.75" customHeight="1">
      <c r="B155" s="6"/>
      <c r="H155" s="20"/>
      <c r="N155" s="20"/>
      <c r="T155" s="20"/>
      <c r="Z155" s="20"/>
      <c r="AF155" s="20"/>
      <c r="AL155" s="20"/>
      <c r="AR155" s="20"/>
      <c r="AX155" s="20"/>
      <c r="BD155" s="20"/>
    </row>
    <row r="156" ht="15.75" customHeight="1">
      <c r="B156" s="6"/>
      <c r="H156" s="20"/>
      <c r="N156" s="20"/>
      <c r="T156" s="20"/>
      <c r="Z156" s="20"/>
      <c r="AF156" s="20"/>
      <c r="AL156" s="20"/>
      <c r="AR156" s="20"/>
      <c r="AX156" s="20"/>
      <c r="BD156" s="20"/>
    </row>
    <row r="157" ht="15.75" customHeight="1">
      <c r="B157" s="6"/>
      <c r="H157" s="20"/>
      <c r="N157" s="20"/>
      <c r="T157" s="20"/>
      <c r="Z157" s="20"/>
      <c r="AF157" s="20"/>
      <c r="AL157" s="20"/>
      <c r="AR157" s="20"/>
      <c r="AX157" s="20"/>
      <c r="BD157" s="20"/>
    </row>
    <row r="158" ht="15.75" customHeight="1">
      <c r="B158" s="6"/>
      <c r="H158" s="20"/>
      <c r="N158" s="20"/>
      <c r="T158" s="20"/>
      <c r="Z158" s="20"/>
      <c r="AF158" s="20"/>
      <c r="AL158" s="20"/>
      <c r="AR158" s="20"/>
      <c r="AX158" s="20"/>
      <c r="BD158" s="20"/>
    </row>
    <row r="159" ht="15.75" customHeight="1">
      <c r="B159" s="6"/>
      <c r="H159" s="20"/>
      <c r="N159" s="20"/>
      <c r="T159" s="20"/>
      <c r="Z159" s="20"/>
      <c r="AF159" s="20"/>
      <c r="AL159" s="20"/>
      <c r="AR159" s="20"/>
      <c r="AX159" s="20"/>
      <c r="BD159" s="20"/>
    </row>
    <row r="160" ht="15.75" customHeight="1">
      <c r="B160" s="6"/>
      <c r="H160" s="20"/>
      <c r="N160" s="20"/>
      <c r="T160" s="20"/>
      <c r="Z160" s="20"/>
      <c r="AF160" s="20"/>
      <c r="AL160" s="20"/>
      <c r="AR160" s="20"/>
      <c r="AX160" s="20"/>
      <c r="BD160" s="20"/>
    </row>
    <row r="161" ht="15.75" customHeight="1">
      <c r="B161" s="6"/>
      <c r="H161" s="20"/>
      <c r="N161" s="20"/>
      <c r="T161" s="20"/>
      <c r="Z161" s="20"/>
      <c r="AF161" s="20"/>
      <c r="AL161" s="20"/>
      <c r="AR161" s="20"/>
      <c r="AX161" s="20"/>
      <c r="BD161" s="20"/>
    </row>
    <row r="162" ht="15.75" customHeight="1">
      <c r="B162" s="6"/>
      <c r="H162" s="20"/>
      <c r="N162" s="20"/>
      <c r="T162" s="20"/>
      <c r="Z162" s="20"/>
      <c r="AF162" s="20"/>
      <c r="AL162" s="20"/>
      <c r="AR162" s="20"/>
      <c r="AX162" s="20"/>
      <c r="BD162" s="20"/>
    </row>
    <row r="163" ht="15.75" customHeight="1">
      <c r="B163" s="6"/>
      <c r="H163" s="20"/>
      <c r="N163" s="20"/>
      <c r="T163" s="20"/>
      <c r="Z163" s="20"/>
      <c r="AF163" s="20"/>
      <c r="AL163" s="20"/>
      <c r="AR163" s="20"/>
      <c r="AX163" s="20"/>
      <c r="BD163" s="20"/>
    </row>
    <row r="164" ht="15.75" customHeight="1">
      <c r="B164" s="6"/>
      <c r="H164" s="20"/>
      <c r="N164" s="20"/>
      <c r="T164" s="20"/>
      <c r="Z164" s="20"/>
      <c r="AF164" s="20"/>
      <c r="AL164" s="20"/>
      <c r="AR164" s="20"/>
      <c r="AX164" s="20"/>
      <c r="BD164" s="20"/>
    </row>
    <row r="165" ht="15.75" customHeight="1">
      <c r="B165" s="6"/>
      <c r="H165" s="20"/>
      <c r="N165" s="20"/>
      <c r="T165" s="20"/>
      <c r="Z165" s="20"/>
      <c r="AF165" s="20"/>
      <c r="AL165" s="20"/>
      <c r="AR165" s="20"/>
      <c r="AX165" s="20"/>
      <c r="BD165" s="20"/>
    </row>
    <row r="166" ht="15.75" customHeight="1">
      <c r="B166" s="6"/>
      <c r="H166" s="20"/>
      <c r="N166" s="20"/>
      <c r="T166" s="20"/>
      <c r="Z166" s="20"/>
      <c r="AF166" s="20"/>
      <c r="AL166" s="20"/>
      <c r="AR166" s="20"/>
      <c r="AX166" s="20"/>
      <c r="BD166" s="20"/>
    </row>
    <row r="167" ht="15.75" customHeight="1">
      <c r="B167" s="6"/>
      <c r="H167" s="20"/>
      <c r="N167" s="20"/>
      <c r="T167" s="20"/>
      <c r="Z167" s="20"/>
      <c r="AF167" s="20"/>
      <c r="AL167" s="20"/>
      <c r="AR167" s="20"/>
      <c r="AX167" s="20"/>
      <c r="BD167" s="20"/>
    </row>
    <row r="168" ht="15.75" customHeight="1">
      <c r="B168" s="6"/>
      <c r="H168" s="20"/>
      <c r="N168" s="20"/>
      <c r="T168" s="20"/>
      <c r="Z168" s="20"/>
      <c r="AF168" s="20"/>
      <c r="AL168" s="20"/>
      <c r="AR168" s="20"/>
      <c r="AX168" s="20"/>
      <c r="BD168" s="20"/>
    </row>
    <row r="169" ht="15.75" customHeight="1">
      <c r="B169" s="6"/>
      <c r="H169" s="20"/>
      <c r="N169" s="20"/>
      <c r="T169" s="20"/>
      <c r="Z169" s="20"/>
      <c r="AF169" s="20"/>
      <c r="AL169" s="20"/>
      <c r="AR169" s="20"/>
      <c r="AX169" s="20"/>
      <c r="BD169" s="20"/>
    </row>
    <row r="170" ht="15.75" customHeight="1">
      <c r="B170" s="6"/>
      <c r="H170" s="20"/>
      <c r="N170" s="20"/>
      <c r="T170" s="20"/>
      <c r="Z170" s="20"/>
      <c r="AF170" s="20"/>
      <c r="AL170" s="20"/>
      <c r="AR170" s="20"/>
      <c r="AX170" s="20"/>
      <c r="BD170" s="20"/>
    </row>
    <row r="171" ht="15.75" customHeight="1">
      <c r="B171" s="6"/>
      <c r="H171" s="20"/>
      <c r="N171" s="20"/>
      <c r="T171" s="20"/>
      <c r="Z171" s="20"/>
      <c r="AF171" s="20"/>
      <c r="AL171" s="20"/>
      <c r="AR171" s="20"/>
      <c r="AX171" s="20"/>
      <c r="BD171" s="20"/>
    </row>
    <row r="172" ht="15.75" customHeight="1">
      <c r="B172" s="6"/>
      <c r="H172" s="20"/>
      <c r="N172" s="20"/>
      <c r="T172" s="20"/>
      <c r="Z172" s="20"/>
      <c r="AF172" s="20"/>
      <c r="AL172" s="20"/>
      <c r="AR172" s="20"/>
      <c r="AX172" s="20"/>
      <c r="BD172" s="20"/>
    </row>
    <row r="173" ht="15.75" customHeight="1">
      <c r="B173" s="6"/>
      <c r="H173" s="20"/>
      <c r="N173" s="20"/>
      <c r="T173" s="20"/>
      <c r="Z173" s="20"/>
      <c r="AF173" s="20"/>
      <c r="AL173" s="20"/>
      <c r="AR173" s="20"/>
      <c r="AX173" s="20"/>
      <c r="BD173" s="20"/>
    </row>
    <row r="174" ht="15.75" customHeight="1">
      <c r="B174" s="6"/>
      <c r="H174" s="20"/>
      <c r="N174" s="20"/>
      <c r="T174" s="20"/>
      <c r="Z174" s="20"/>
      <c r="AF174" s="20"/>
      <c r="AL174" s="20"/>
      <c r="AR174" s="20"/>
      <c r="AX174" s="20"/>
      <c r="BD174" s="20"/>
    </row>
    <row r="175" ht="15.75" customHeight="1">
      <c r="B175" s="6"/>
      <c r="H175" s="20"/>
      <c r="N175" s="20"/>
      <c r="T175" s="20"/>
      <c r="Z175" s="20"/>
      <c r="AF175" s="20"/>
      <c r="AL175" s="20"/>
      <c r="AR175" s="20"/>
      <c r="AX175" s="20"/>
      <c r="BD175" s="20"/>
    </row>
    <row r="176" ht="15.75" customHeight="1">
      <c r="B176" s="6"/>
      <c r="H176" s="20"/>
      <c r="N176" s="20"/>
      <c r="T176" s="20"/>
      <c r="Z176" s="20"/>
      <c r="AF176" s="20"/>
      <c r="AL176" s="20"/>
      <c r="AR176" s="20"/>
      <c r="AX176" s="20"/>
      <c r="BD176" s="20"/>
    </row>
    <row r="177" ht="15.75" customHeight="1">
      <c r="B177" s="6"/>
      <c r="H177" s="20"/>
      <c r="N177" s="20"/>
      <c r="T177" s="20"/>
      <c r="Z177" s="20"/>
      <c r="AF177" s="20"/>
      <c r="AL177" s="20"/>
      <c r="AR177" s="20"/>
      <c r="AX177" s="20"/>
      <c r="BD177" s="20"/>
    </row>
    <row r="178" ht="15.75" customHeight="1">
      <c r="B178" s="6"/>
      <c r="H178" s="20"/>
      <c r="N178" s="20"/>
      <c r="T178" s="20"/>
      <c r="Z178" s="20"/>
      <c r="AF178" s="20"/>
      <c r="AL178" s="20"/>
      <c r="AR178" s="20"/>
      <c r="AX178" s="20"/>
      <c r="BD178" s="20"/>
    </row>
    <row r="179" ht="15.75" customHeight="1">
      <c r="B179" s="6"/>
      <c r="H179" s="20"/>
      <c r="N179" s="20"/>
      <c r="T179" s="20"/>
      <c r="Z179" s="20"/>
      <c r="AF179" s="20"/>
      <c r="AL179" s="20"/>
      <c r="AR179" s="20"/>
      <c r="AX179" s="20"/>
      <c r="BD179" s="20"/>
    </row>
    <row r="180" ht="15.75" customHeight="1">
      <c r="B180" s="6"/>
      <c r="H180" s="20"/>
      <c r="N180" s="20"/>
      <c r="T180" s="20"/>
      <c r="Z180" s="20"/>
      <c r="AF180" s="20"/>
      <c r="AL180" s="20"/>
      <c r="AR180" s="20"/>
      <c r="AX180" s="20"/>
      <c r="BD180" s="20"/>
    </row>
    <row r="181" ht="15.75" customHeight="1">
      <c r="B181" s="6"/>
      <c r="H181" s="20"/>
      <c r="N181" s="20"/>
      <c r="T181" s="20"/>
      <c r="Z181" s="20"/>
      <c r="AF181" s="20"/>
      <c r="AL181" s="20"/>
      <c r="AR181" s="20"/>
      <c r="AX181" s="20"/>
      <c r="BD181" s="20"/>
    </row>
    <row r="182" ht="15.75" customHeight="1">
      <c r="B182" s="6"/>
      <c r="H182" s="20"/>
      <c r="N182" s="20"/>
      <c r="T182" s="20"/>
      <c r="Z182" s="20"/>
      <c r="AF182" s="20"/>
      <c r="AL182" s="20"/>
      <c r="AR182" s="20"/>
      <c r="AX182" s="20"/>
      <c r="BD182" s="20"/>
    </row>
    <row r="183" ht="15.75" customHeight="1">
      <c r="B183" s="6"/>
      <c r="H183" s="20"/>
      <c r="N183" s="20"/>
      <c r="T183" s="20"/>
      <c r="Z183" s="20"/>
      <c r="AF183" s="20"/>
      <c r="AL183" s="20"/>
      <c r="AR183" s="20"/>
      <c r="AX183" s="20"/>
      <c r="BD183" s="20"/>
    </row>
    <row r="184" ht="15.75" customHeight="1">
      <c r="B184" s="6"/>
      <c r="H184" s="20"/>
      <c r="N184" s="20"/>
      <c r="T184" s="20"/>
      <c r="Z184" s="20"/>
      <c r="AF184" s="20"/>
      <c r="AL184" s="20"/>
      <c r="AR184" s="20"/>
      <c r="AX184" s="20"/>
      <c r="BD184" s="20"/>
    </row>
    <row r="185" ht="15.75" customHeight="1">
      <c r="B185" s="6"/>
      <c r="H185" s="20"/>
      <c r="N185" s="20"/>
      <c r="T185" s="20"/>
      <c r="Z185" s="20"/>
      <c r="AF185" s="20"/>
      <c r="AL185" s="20"/>
      <c r="AR185" s="20"/>
      <c r="AX185" s="20"/>
      <c r="BD185" s="20"/>
    </row>
    <row r="186" ht="15.75" customHeight="1">
      <c r="B186" s="6"/>
      <c r="H186" s="20"/>
      <c r="N186" s="20"/>
      <c r="T186" s="20"/>
      <c r="Z186" s="20"/>
      <c r="AF186" s="20"/>
      <c r="AL186" s="20"/>
      <c r="AR186" s="20"/>
      <c r="AX186" s="20"/>
      <c r="BD186" s="20"/>
    </row>
    <row r="187" ht="15.75" customHeight="1">
      <c r="B187" s="6"/>
      <c r="H187" s="20"/>
      <c r="N187" s="20"/>
      <c r="T187" s="20"/>
      <c r="Z187" s="20"/>
      <c r="AF187" s="20"/>
      <c r="AL187" s="20"/>
      <c r="AR187" s="20"/>
      <c r="AX187" s="20"/>
      <c r="BD187" s="20"/>
    </row>
    <row r="188" ht="15.75" customHeight="1">
      <c r="B188" s="6"/>
      <c r="H188" s="20"/>
      <c r="N188" s="20"/>
      <c r="T188" s="20"/>
      <c r="Z188" s="20"/>
      <c r="AF188" s="20"/>
      <c r="AL188" s="20"/>
      <c r="AR188" s="20"/>
      <c r="AX188" s="20"/>
      <c r="BD188" s="20"/>
    </row>
    <row r="189" ht="15.75" customHeight="1">
      <c r="B189" s="6"/>
      <c r="H189" s="20"/>
      <c r="N189" s="20"/>
      <c r="T189" s="20"/>
      <c r="Z189" s="20"/>
      <c r="AF189" s="20"/>
      <c r="AL189" s="20"/>
      <c r="AR189" s="20"/>
      <c r="AX189" s="20"/>
      <c r="BD189" s="20"/>
    </row>
    <row r="190" ht="15.75" customHeight="1">
      <c r="B190" s="6"/>
      <c r="H190" s="20"/>
      <c r="N190" s="20"/>
      <c r="T190" s="20"/>
      <c r="Z190" s="20"/>
      <c r="AF190" s="20"/>
      <c r="AL190" s="20"/>
      <c r="AR190" s="20"/>
      <c r="AX190" s="20"/>
      <c r="BD190" s="20"/>
    </row>
    <row r="191" ht="15.75" customHeight="1">
      <c r="B191" s="6"/>
      <c r="H191" s="20"/>
      <c r="N191" s="20"/>
      <c r="T191" s="20"/>
      <c r="Z191" s="20"/>
      <c r="AF191" s="20"/>
      <c r="AL191" s="20"/>
      <c r="AR191" s="20"/>
      <c r="AX191" s="20"/>
      <c r="BD191" s="20"/>
    </row>
    <row r="192" ht="15.75" customHeight="1">
      <c r="B192" s="6"/>
      <c r="H192" s="20"/>
      <c r="N192" s="20"/>
      <c r="T192" s="20"/>
      <c r="Z192" s="20"/>
      <c r="AF192" s="20"/>
      <c r="AL192" s="20"/>
      <c r="AR192" s="20"/>
      <c r="AX192" s="20"/>
      <c r="BD192" s="20"/>
    </row>
    <row r="193" ht="15.75" customHeight="1">
      <c r="B193" s="6"/>
      <c r="H193" s="20"/>
      <c r="N193" s="20"/>
      <c r="T193" s="20"/>
      <c r="Z193" s="20"/>
      <c r="AF193" s="20"/>
      <c r="AL193" s="20"/>
      <c r="AR193" s="20"/>
      <c r="AX193" s="20"/>
      <c r="BD193" s="20"/>
    </row>
    <row r="194" ht="15.75" customHeight="1">
      <c r="B194" s="6"/>
      <c r="H194" s="20"/>
      <c r="N194" s="20"/>
      <c r="T194" s="20"/>
      <c r="Z194" s="20"/>
      <c r="AF194" s="20"/>
      <c r="AL194" s="20"/>
      <c r="AR194" s="20"/>
      <c r="AX194" s="20"/>
      <c r="BD194" s="20"/>
    </row>
    <row r="195" ht="15.75" customHeight="1">
      <c r="B195" s="6"/>
      <c r="H195" s="20"/>
      <c r="N195" s="20"/>
      <c r="T195" s="20"/>
      <c r="Z195" s="20"/>
      <c r="AF195" s="20"/>
      <c r="AL195" s="20"/>
      <c r="AR195" s="20"/>
      <c r="AX195" s="20"/>
      <c r="BD195" s="20"/>
    </row>
    <row r="196" ht="15.75" customHeight="1">
      <c r="B196" s="6"/>
      <c r="H196" s="20"/>
      <c r="N196" s="20"/>
      <c r="T196" s="20"/>
      <c r="Z196" s="20"/>
      <c r="AF196" s="20"/>
      <c r="AL196" s="20"/>
      <c r="AR196" s="20"/>
      <c r="AX196" s="20"/>
      <c r="BD196" s="20"/>
    </row>
    <row r="197" ht="15.75" customHeight="1">
      <c r="B197" s="6"/>
      <c r="H197" s="20"/>
      <c r="N197" s="20"/>
      <c r="T197" s="20"/>
      <c r="Z197" s="20"/>
      <c r="AF197" s="20"/>
      <c r="AL197" s="20"/>
      <c r="AR197" s="20"/>
      <c r="AX197" s="20"/>
      <c r="BD197" s="20"/>
    </row>
    <row r="198" ht="15.75" customHeight="1">
      <c r="B198" s="6"/>
      <c r="H198" s="20"/>
      <c r="N198" s="20"/>
      <c r="T198" s="20"/>
      <c r="Z198" s="20"/>
      <c r="AF198" s="20"/>
      <c r="AL198" s="20"/>
      <c r="AR198" s="20"/>
      <c r="AX198" s="20"/>
      <c r="BD198" s="20"/>
    </row>
    <row r="199" ht="15.75" customHeight="1">
      <c r="B199" s="6"/>
      <c r="H199" s="20"/>
      <c r="N199" s="20"/>
      <c r="T199" s="20"/>
      <c r="Z199" s="20"/>
      <c r="AF199" s="20"/>
      <c r="AL199" s="20"/>
      <c r="AR199" s="20"/>
      <c r="AX199" s="20"/>
      <c r="BD199" s="20"/>
    </row>
    <row r="200" ht="15.75" customHeight="1">
      <c r="B200" s="6"/>
      <c r="H200" s="20"/>
      <c r="N200" s="20"/>
      <c r="T200" s="20"/>
      <c r="Z200" s="20"/>
      <c r="AF200" s="20"/>
      <c r="AL200" s="20"/>
      <c r="AR200" s="20"/>
      <c r="AX200" s="20"/>
      <c r="BD200" s="20"/>
    </row>
    <row r="201" ht="15.75" customHeight="1">
      <c r="B201" s="6"/>
      <c r="H201" s="20"/>
      <c r="N201" s="20"/>
      <c r="T201" s="20"/>
      <c r="Z201" s="20"/>
      <c r="AF201" s="20"/>
      <c r="AL201" s="20"/>
      <c r="AR201" s="20"/>
      <c r="AX201" s="20"/>
      <c r="BD201" s="20"/>
    </row>
    <row r="202" ht="15.75" customHeight="1">
      <c r="B202" s="6"/>
      <c r="H202" s="20"/>
      <c r="N202" s="20"/>
      <c r="T202" s="20"/>
      <c r="Z202" s="20"/>
      <c r="AF202" s="20"/>
      <c r="AL202" s="20"/>
      <c r="AR202" s="20"/>
      <c r="AX202" s="20"/>
      <c r="BD202" s="20"/>
    </row>
    <row r="203" ht="15.75" customHeight="1">
      <c r="B203" s="6"/>
      <c r="H203" s="20"/>
      <c r="N203" s="20"/>
      <c r="T203" s="20"/>
      <c r="Z203" s="20"/>
      <c r="AF203" s="20"/>
      <c r="AL203" s="20"/>
      <c r="AR203" s="20"/>
      <c r="AX203" s="20"/>
      <c r="BD203" s="20"/>
    </row>
    <row r="204" ht="15.75" customHeight="1">
      <c r="B204" s="6"/>
      <c r="H204" s="20"/>
      <c r="N204" s="20"/>
      <c r="T204" s="20"/>
      <c r="Z204" s="20"/>
      <c r="AF204" s="20"/>
      <c r="AL204" s="20"/>
      <c r="AR204" s="20"/>
      <c r="AX204" s="20"/>
      <c r="BD204" s="20"/>
    </row>
    <row r="205" ht="15.75" customHeight="1">
      <c r="B205" s="6"/>
      <c r="H205" s="20"/>
      <c r="N205" s="20"/>
      <c r="T205" s="20"/>
      <c r="Z205" s="20"/>
      <c r="AF205" s="20"/>
      <c r="AL205" s="20"/>
      <c r="AR205" s="20"/>
      <c r="AX205" s="20"/>
      <c r="BD205" s="20"/>
    </row>
    <row r="206" ht="15.75" customHeight="1">
      <c r="B206" s="6"/>
      <c r="H206" s="20"/>
      <c r="N206" s="20"/>
      <c r="T206" s="20"/>
      <c r="Z206" s="20"/>
      <c r="AF206" s="20"/>
      <c r="AL206" s="20"/>
      <c r="AR206" s="20"/>
      <c r="AX206" s="20"/>
      <c r="BD206" s="20"/>
    </row>
    <row r="207" ht="15.75" customHeight="1">
      <c r="B207" s="6"/>
      <c r="H207" s="20"/>
      <c r="N207" s="20"/>
      <c r="T207" s="20"/>
      <c r="Z207" s="20"/>
      <c r="AF207" s="20"/>
      <c r="AL207" s="20"/>
      <c r="AR207" s="20"/>
      <c r="AX207" s="20"/>
      <c r="BD207" s="20"/>
    </row>
    <row r="208" ht="15.75" customHeight="1">
      <c r="B208" s="6"/>
      <c r="H208" s="20"/>
      <c r="N208" s="20"/>
      <c r="T208" s="20"/>
      <c r="Z208" s="20"/>
      <c r="AF208" s="20"/>
      <c r="AL208" s="20"/>
      <c r="AR208" s="20"/>
      <c r="AX208" s="20"/>
      <c r="BD208" s="20"/>
    </row>
    <row r="209" ht="15.75" customHeight="1">
      <c r="B209" s="6"/>
      <c r="H209" s="20"/>
      <c r="N209" s="20"/>
      <c r="T209" s="20"/>
      <c r="Z209" s="20"/>
      <c r="AF209" s="20"/>
      <c r="AL209" s="20"/>
      <c r="AR209" s="20"/>
      <c r="AX209" s="20"/>
      <c r="BD209" s="20"/>
    </row>
    <row r="210" ht="15.75" customHeight="1">
      <c r="B210" s="6"/>
      <c r="H210" s="20"/>
      <c r="N210" s="20"/>
      <c r="T210" s="20"/>
      <c r="Z210" s="20"/>
      <c r="AF210" s="20"/>
      <c r="AL210" s="20"/>
      <c r="AR210" s="20"/>
      <c r="AX210" s="20"/>
      <c r="BD210" s="20"/>
    </row>
    <row r="211" ht="15.75" customHeight="1">
      <c r="B211" s="6"/>
      <c r="H211" s="20"/>
      <c r="N211" s="20"/>
      <c r="T211" s="20"/>
      <c r="Z211" s="20"/>
      <c r="AF211" s="20"/>
      <c r="AL211" s="20"/>
      <c r="AR211" s="20"/>
      <c r="AX211" s="20"/>
      <c r="BD211" s="20"/>
    </row>
    <row r="212" ht="15.75" customHeight="1">
      <c r="B212" s="6"/>
      <c r="H212" s="20"/>
      <c r="N212" s="20"/>
      <c r="T212" s="20"/>
      <c r="Z212" s="20"/>
      <c r="AF212" s="20"/>
      <c r="AL212" s="20"/>
      <c r="AR212" s="20"/>
      <c r="AX212" s="20"/>
      <c r="BD212" s="20"/>
    </row>
    <row r="213" ht="15.75" customHeight="1">
      <c r="B213" s="6"/>
      <c r="H213" s="20"/>
      <c r="N213" s="20"/>
      <c r="T213" s="20"/>
      <c r="Z213" s="20"/>
      <c r="AF213" s="20"/>
      <c r="AL213" s="20"/>
      <c r="AR213" s="20"/>
      <c r="AX213" s="20"/>
      <c r="BD213" s="20"/>
    </row>
    <row r="214" ht="15.75" customHeight="1">
      <c r="B214" s="6"/>
      <c r="H214" s="20"/>
      <c r="N214" s="20"/>
      <c r="T214" s="20"/>
      <c r="Z214" s="20"/>
      <c r="AF214" s="20"/>
      <c r="AL214" s="20"/>
      <c r="AR214" s="20"/>
      <c r="AX214" s="20"/>
      <c r="BD214" s="20"/>
    </row>
    <row r="215" ht="15.75" customHeight="1">
      <c r="B215" s="6"/>
      <c r="H215" s="20"/>
      <c r="N215" s="20"/>
      <c r="T215" s="20"/>
      <c r="Z215" s="20"/>
      <c r="AF215" s="20"/>
      <c r="AL215" s="20"/>
      <c r="AR215" s="20"/>
      <c r="AX215" s="20"/>
      <c r="BD215" s="20"/>
    </row>
    <row r="216" ht="15.75" customHeight="1">
      <c r="B216" s="6"/>
      <c r="H216" s="20"/>
      <c r="N216" s="20"/>
      <c r="T216" s="20"/>
      <c r="Z216" s="20"/>
      <c r="AF216" s="20"/>
      <c r="AL216" s="20"/>
      <c r="AR216" s="20"/>
      <c r="AX216" s="20"/>
      <c r="BD216" s="20"/>
    </row>
    <row r="217" ht="15.75" customHeight="1">
      <c r="B217" s="6"/>
      <c r="H217" s="20"/>
      <c r="N217" s="20"/>
      <c r="T217" s="20"/>
      <c r="Z217" s="20"/>
      <c r="AF217" s="20"/>
      <c r="AL217" s="20"/>
      <c r="AR217" s="20"/>
      <c r="AX217" s="20"/>
      <c r="BD217" s="20"/>
    </row>
    <row r="218" ht="15.75" customHeight="1">
      <c r="B218" s="6"/>
      <c r="H218" s="20"/>
      <c r="N218" s="20"/>
      <c r="T218" s="20"/>
      <c r="Z218" s="20"/>
      <c r="AF218" s="20"/>
      <c r="AL218" s="20"/>
      <c r="AR218" s="20"/>
      <c r="AX218" s="20"/>
      <c r="BD218" s="20"/>
    </row>
    <row r="219" ht="15.75" customHeight="1">
      <c r="B219" s="6"/>
      <c r="H219" s="20"/>
      <c r="N219" s="20"/>
      <c r="T219" s="20"/>
      <c r="Z219" s="20"/>
      <c r="AF219" s="20"/>
      <c r="AL219" s="20"/>
      <c r="AR219" s="20"/>
      <c r="AX219" s="20"/>
      <c r="BD219" s="20"/>
    </row>
    <row r="220" ht="15.75" customHeight="1">
      <c r="B220" s="6"/>
      <c r="H220" s="20"/>
      <c r="N220" s="20"/>
      <c r="T220" s="20"/>
      <c r="Z220" s="20"/>
      <c r="AF220" s="20"/>
      <c r="AL220" s="20"/>
      <c r="AR220" s="20"/>
      <c r="AX220" s="20"/>
      <c r="BD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9" width="18.88"/>
  </cols>
  <sheetData>
    <row r="1" ht="15.75" customHeight="1">
      <c r="A1" s="5"/>
      <c r="B1" s="5"/>
      <c r="C1" s="5" t="s">
        <v>80</v>
      </c>
      <c r="D1" s="5" t="s">
        <v>81</v>
      </c>
      <c r="E1" s="5" t="s">
        <v>82</v>
      </c>
      <c r="F1" s="5" t="s">
        <v>81</v>
      </c>
      <c r="G1" s="5"/>
      <c r="H1" s="5"/>
      <c r="I1" s="5"/>
      <c r="J1" s="5" t="s">
        <v>83</v>
      </c>
      <c r="K1" s="5" t="s">
        <v>84</v>
      </c>
      <c r="L1" s="5" t="s">
        <v>85</v>
      </c>
      <c r="M1" s="5"/>
      <c r="N1" s="5" t="s">
        <v>86</v>
      </c>
      <c r="O1" s="5" t="s">
        <v>81</v>
      </c>
      <c r="P1" s="5" t="s">
        <v>87</v>
      </c>
      <c r="Q1" s="5" t="s">
        <v>83</v>
      </c>
      <c r="R1" s="5" t="s">
        <v>84</v>
      </c>
      <c r="S1" s="5" t="s">
        <v>88</v>
      </c>
      <c r="T1" s="5" t="s">
        <v>81</v>
      </c>
      <c r="U1" s="5" t="s">
        <v>89</v>
      </c>
      <c r="V1" s="5" t="s">
        <v>81</v>
      </c>
      <c r="W1" s="5"/>
      <c r="X1" s="5"/>
      <c r="Y1" s="5"/>
      <c r="Z1" s="5" t="s">
        <v>83</v>
      </c>
      <c r="AA1" s="5" t="s">
        <v>84</v>
      </c>
      <c r="AB1" s="5" t="s">
        <v>90</v>
      </c>
      <c r="AC1" s="5" t="s">
        <v>81</v>
      </c>
      <c r="AD1" s="5" t="s">
        <v>91</v>
      </c>
      <c r="AE1" s="5" t="s">
        <v>81</v>
      </c>
      <c r="AF1" s="5"/>
      <c r="AG1" s="5"/>
      <c r="AH1" s="5" t="s">
        <v>92</v>
      </c>
      <c r="AI1" s="5" t="s">
        <v>81</v>
      </c>
      <c r="AJ1" s="5" t="s">
        <v>93</v>
      </c>
      <c r="AK1" s="5" t="s">
        <v>81</v>
      </c>
      <c r="AL1" s="5"/>
      <c r="AM1" s="5"/>
    </row>
    <row r="2" ht="15.75" customHeight="1">
      <c r="A2" s="27"/>
      <c r="B2" s="5"/>
      <c r="C2" s="5"/>
      <c r="D2" s="5">
        <f>AVERAGE(D3:D109)</f>
        <v>0.5714285714</v>
      </c>
      <c r="E2" s="5"/>
      <c r="F2" s="5">
        <f>AVERAGE(F3:F109)</f>
        <v>0.9285714286</v>
      </c>
      <c r="G2" s="5"/>
      <c r="H2" s="5"/>
      <c r="J2" s="5">
        <f t="shared" ref="J2:K2" si="1">AVERAGE(J3:J109)</f>
        <v>4.5</v>
      </c>
      <c r="K2" s="5">
        <f t="shared" si="1"/>
        <v>5.666666667</v>
      </c>
      <c r="L2" s="5"/>
      <c r="M2" s="5">
        <f>AVERAGE(M3:M109)</f>
        <v>0.7857142857</v>
      </c>
      <c r="N2" s="5"/>
      <c r="O2" s="5">
        <f>AVERAGE(O3:O109)</f>
        <v>0.7857142857</v>
      </c>
      <c r="P2" s="5"/>
      <c r="Q2" s="5">
        <f t="shared" ref="Q2:R2" si="2">AVERAGE(Q3:Q109)</f>
        <v>0.9166666667</v>
      </c>
      <c r="R2" s="5">
        <f t="shared" si="2"/>
        <v>1.375</v>
      </c>
      <c r="S2" s="5"/>
      <c r="T2" s="5">
        <f>AVERAGE(T3:T109)</f>
        <v>0.6428571429</v>
      </c>
      <c r="U2" s="5"/>
      <c r="V2" s="5">
        <f>AVERAGE(V3:V109)</f>
        <v>0.5714285714</v>
      </c>
      <c r="W2" s="5"/>
      <c r="X2" s="5"/>
      <c r="Y2" s="5"/>
      <c r="Z2" s="5">
        <f t="shared" ref="Z2:AA2" si="3">AVERAGE(Z3:Z109)</f>
        <v>1.625</v>
      </c>
      <c r="AA2" s="5">
        <f t="shared" si="3"/>
        <v>1.9375</v>
      </c>
      <c r="AB2" s="5"/>
      <c r="AC2" s="5">
        <f>AVERAGE(AC3:AC109)</f>
        <v>0.2142857143</v>
      </c>
      <c r="AD2" s="5"/>
      <c r="AE2" s="5">
        <f>AVERAGE(AE3:AE109)</f>
        <v>0.3571428571</v>
      </c>
      <c r="AF2" s="5"/>
      <c r="AG2" s="5"/>
      <c r="AH2" s="5"/>
      <c r="AI2" s="5">
        <f>AVERAGE(AI3:AI109)</f>
        <v>0.7857142857</v>
      </c>
      <c r="AJ2" s="5"/>
      <c r="AK2" s="5">
        <f>AVERAGE(AK3:AK109)</f>
        <v>0.6428571429</v>
      </c>
      <c r="AL2" s="5"/>
      <c r="AM2" s="5"/>
    </row>
    <row r="3" ht="15.75" customHeight="1">
      <c r="A3" s="27"/>
      <c r="B3" s="5"/>
      <c r="C3" s="5" t="s">
        <v>94</v>
      </c>
      <c r="D3" s="3">
        <f t="shared" ref="D3:D9" si="4">if(C3="Very easy",1,if(C3="Somewhat easy",1,if(C3="Moderate",0.5,if(C3="Somewhat hard",0,if(C3="Very hard",0)))))</f>
        <v>1</v>
      </c>
      <c r="E3" s="5" t="s">
        <v>73</v>
      </c>
      <c r="F3" s="3">
        <f t="shared" ref="F3:F9" si="5">if(E3="Very easy",1,if(E3="Somewhat easy",1,if(E3="Moderate",0.5,if(E3="Somewhat hard",0,if(E3="Very hard",0)))))</f>
        <v>1</v>
      </c>
      <c r="G3" s="5"/>
      <c r="H3" s="5"/>
      <c r="I3" s="5"/>
      <c r="J3" s="5">
        <v>8.0</v>
      </c>
      <c r="K3" s="5">
        <v>10.0</v>
      </c>
      <c r="L3" s="5" t="s">
        <v>73</v>
      </c>
      <c r="M3" s="3">
        <f t="shared" ref="M3:M9" si="6">if(L3="Very easy",1,if(L3="Somewhat easy",1,if(L3="Moderate",0.5,if(L3="Somewhat hard",0,if(L3="Very hard",0)))))</f>
        <v>1</v>
      </c>
      <c r="N3" s="5" t="s">
        <v>73</v>
      </c>
      <c r="O3" s="3">
        <f t="shared" ref="O3:O9" si="7">if(N3="Very easy",1,if(N3="Somewhat easy",1,if(N3="Moderate",0.5,if(N3="Somewhat hard",0,if(N3="Very hard",0)))))</f>
        <v>1</v>
      </c>
      <c r="P3" s="5" t="s">
        <v>95</v>
      </c>
      <c r="Q3" s="5">
        <v>1.0</v>
      </c>
      <c r="R3" s="5">
        <v>1.0</v>
      </c>
      <c r="S3" s="5" t="s">
        <v>73</v>
      </c>
      <c r="T3" s="3">
        <f t="shared" ref="T3:T9" si="8">if(S3="Very easy",1,if(S3="Somewhat easy",1,if(S3="Moderate",0.5,if(S3="Somewhat hard",0,if(S3="Very hard",0)))))</f>
        <v>1</v>
      </c>
      <c r="U3" s="5" t="s">
        <v>94</v>
      </c>
      <c r="V3" s="3">
        <f t="shared" ref="V3:V9" si="9">if(U3="Very easy",1,if(U3="Somewhat easy",1,if(U3="Moderate",0.5,if(U3="Somewhat hard",0,if(U3="Very hard",0)))))</f>
        <v>1</v>
      </c>
      <c r="W3" s="5"/>
      <c r="X3" s="5"/>
      <c r="Y3" s="5"/>
      <c r="Z3" s="5">
        <v>4.0</v>
      </c>
      <c r="AA3" s="5">
        <v>4.0</v>
      </c>
      <c r="AB3" s="5" t="s">
        <v>96</v>
      </c>
      <c r="AC3" s="3">
        <f t="shared" ref="AC3:AC9" si="10">if(AB3="Very easy",1,if(AB3="Somewhat easy",1,if(AB3="Moderate",0.5,if(AB3="Somewhat hard",0,if(AB3="Very hard",0)))))</f>
        <v>0</v>
      </c>
      <c r="AD3" s="5" t="s">
        <v>65</v>
      </c>
      <c r="AE3" s="3">
        <f t="shared" ref="AE3:AE9" si="11">if(AD3="Very easy",1,if(AD3="Somewhat easy",1,if(AD3="Moderate",0.5,if(AD3="Somewhat hard",0,if(AD3="Very hard",0)))))</f>
        <v>0.5</v>
      </c>
      <c r="AF3" s="5"/>
      <c r="AH3" s="5" t="s">
        <v>94</v>
      </c>
      <c r="AI3" s="3">
        <f t="shared" ref="AI3:AI9" si="12">if(AH3="Very easy",1,if(AH3="Somewhat easy",1,if(AH3="Moderate",0.5,if(AH3="Somewhat hard",0,if(AH3="Very hard",0)))))</f>
        <v>1</v>
      </c>
      <c r="AJ3" s="5" t="s">
        <v>73</v>
      </c>
      <c r="AK3" s="3">
        <f t="shared" ref="AK3:AK9" si="13">if(AJ3="Very easy",1,if(AJ3="Somewhat easy",1,if(AJ3="Moderate",0.5,if(AJ3="Somewhat hard",0,if(AJ3="Very hard",0)))))</f>
        <v>1</v>
      </c>
      <c r="AL3" s="5"/>
      <c r="AM3" s="5"/>
    </row>
    <row r="4" ht="15.75" customHeight="1">
      <c r="A4" s="27"/>
      <c r="B4" s="5"/>
      <c r="C4" s="5" t="s">
        <v>73</v>
      </c>
      <c r="D4" s="3">
        <f t="shared" si="4"/>
        <v>1</v>
      </c>
      <c r="E4" s="5" t="s">
        <v>94</v>
      </c>
      <c r="F4" s="3">
        <f t="shared" si="5"/>
        <v>1</v>
      </c>
      <c r="G4" s="5"/>
      <c r="H4" s="5"/>
      <c r="I4" s="5"/>
      <c r="J4" s="5">
        <v>3.0</v>
      </c>
      <c r="K4" s="5">
        <v>4.0</v>
      </c>
      <c r="L4" s="5" t="s">
        <v>73</v>
      </c>
      <c r="M4" s="3">
        <f t="shared" si="6"/>
        <v>1</v>
      </c>
      <c r="N4" s="5" t="s">
        <v>94</v>
      </c>
      <c r="O4" s="3">
        <f t="shared" si="7"/>
        <v>1</v>
      </c>
      <c r="P4" s="5" t="s">
        <v>97</v>
      </c>
      <c r="Q4" s="5">
        <v>0.5</v>
      </c>
      <c r="R4" s="5">
        <v>0.75</v>
      </c>
      <c r="S4" s="5" t="s">
        <v>73</v>
      </c>
      <c r="T4" s="3">
        <f t="shared" si="8"/>
        <v>1</v>
      </c>
      <c r="U4" s="5" t="s">
        <v>73</v>
      </c>
      <c r="V4" s="3">
        <f t="shared" si="9"/>
        <v>1</v>
      </c>
      <c r="W4" s="5"/>
      <c r="X4" s="5"/>
      <c r="Y4" s="5"/>
      <c r="Z4" s="5">
        <v>0.5</v>
      </c>
      <c r="AA4" s="5">
        <v>0.75</v>
      </c>
      <c r="AB4" s="5" t="s">
        <v>65</v>
      </c>
      <c r="AC4" s="3">
        <f t="shared" si="10"/>
        <v>0.5</v>
      </c>
      <c r="AD4" s="5" t="s">
        <v>73</v>
      </c>
      <c r="AE4" s="3">
        <f t="shared" si="11"/>
        <v>1</v>
      </c>
      <c r="AF4" s="5"/>
      <c r="AG4" s="5"/>
      <c r="AH4" s="5" t="s">
        <v>73</v>
      </c>
      <c r="AI4" s="3">
        <f t="shared" si="12"/>
        <v>1</v>
      </c>
      <c r="AJ4" s="5" t="s">
        <v>73</v>
      </c>
      <c r="AK4" s="3">
        <f t="shared" si="13"/>
        <v>1</v>
      </c>
      <c r="AL4" s="5"/>
      <c r="AM4" s="5"/>
    </row>
    <row r="5" ht="15.75" customHeight="1">
      <c r="A5" s="27"/>
      <c r="B5" s="5"/>
      <c r="C5" s="5" t="s">
        <v>98</v>
      </c>
      <c r="D5" s="3">
        <f t="shared" si="4"/>
        <v>0</v>
      </c>
      <c r="E5" s="5" t="s">
        <v>94</v>
      </c>
      <c r="F5" s="3">
        <f t="shared" si="5"/>
        <v>1</v>
      </c>
      <c r="G5" s="5"/>
      <c r="H5" s="5"/>
      <c r="I5" s="5"/>
      <c r="J5" s="5">
        <v>8.0</v>
      </c>
      <c r="K5" s="5">
        <v>8.0</v>
      </c>
      <c r="L5" s="5" t="s">
        <v>94</v>
      </c>
      <c r="M5" s="3">
        <f t="shared" si="6"/>
        <v>1</v>
      </c>
      <c r="N5" s="5" t="s">
        <v>94</v>
      </c>
      <c r="O5" s="3">
        <f t="shared" si="7"/>
        <v>1</v>
      </c>
      <c r="P5" s="5" t="s">
        <v>99</v>
      </c>
      <c r="Q5" s="5">
        <v>1.0</v>
      </c>
      <c r="R5" s="5">
        <v>1.0</v>
      </c>
      <c r="S5" s="5" t="s">
        <v>65</v>
      </c>
      <c r="T5" s="3">
        <f t="shared" si="8"/>
        <v>0.5</v>
      </c>
      <c r="U5" s="5" t="s">
        <v>98</v>
      </c>
      <c r="V5" s="3">
        <f t="shared" si="9"/>
        <v>0</v>
      </c>
      <c r="W5" s="5"/>
      <c r="X5" s="5"/>
      <c r="Y5" s="5"/>
      <c r="Z5" s="5"/>
      <c r="AA5" s="5"/>
      <c r="AB5" s="5" t="s">
        <v>98</v>
      </c>
      <c r="AC5" s="3">
        <f t="shared" si="10"/>
        <v>0</v>
      </c>
      <c r="AD5" s="5" t="s">
        <v>96</v>
      </c>
      <c r="AE5" s="3">
        <f t="shared" si="11"/>
        <v>0</v>
      </c>
      <c r="AF5" s="5"/>
      <c r="AG5" s="5"/>
      <c r="AH5" s="5" t="s">
        <v>94</v>
      </c>
      <c r="AI5" s="3">
        <f t="shared" si="12"/>
        <v>1</v>
      </c>
      <c r="AJ5" s="5" t="s">
        <v>65</v>
      </c>
      <c r="AK5" s="3">
        <f t="shared" si="13"/>
        <v>0.5</v>
      </c>
      <c r="AL5" s="5"/>
      <c r="AM5" s="5"/>
    </row>
    <row r="6" ht="15.75" customHeight="1">
      <c r="A6" s="27"/>
      <c r="B6" s="5"/>
      <c r="C6" s="5" t="s">
        <v>73</v>
      </c>
      <c r="D6" s="3">
        <f t="shared" si="4"/>
        <v>1</v>
      </c>
      <c r="E6" s="5" t="s">
        <v>94</v>
      </c>
      <c r="F6" s="3">
        <f t="shared" si="5"/>
        <v>1</v>
      </c>
      <c r="G6" s="5"/>
      <c r="H6" s="5"/>
      <c r="I6" s="5"/>
      <c r="J6" s="5">
        <v>2.0</v>
      </c>
      <c r="K6" s="5">
        <v>3.0</v>
      </c>
      <c r="L6" s="5" t="s">
        <v>94</v>
      </c>
      <c r="M6" s="3">
        <f t="shared" si="6"/>
        <v>1</v>
      </c>
      <c r="N6" s="5" t="s">
        <v>65</v>
      </c>
      <c r="O6" s="3">
        <f t="shared" si="7"/>
        <v>0.5</v>
      </c>
      <c r="P6" s="5" t="s">
        <v>100</v>
      </c>
      <c r="Q6" s="5">
        <v>1.0</v>
      </c>
      <c r="R6" s="5">
        <v>2.5</v>
      </c>
      <c r="S6" s="5" t="s">
        <v>94</v>
      </c>
      <c r="T6" s="3">
        <f t="shared" si="8"/>
        <v>1</v>
      </c>
      <c r="U6" s="5" t="s">
        <v>73</v>
      </c>
      <c r="V6" s="3">
        <f t="shared" si="9"/>
        <v>1</v>
      </c>
      <c r="W6" s="5"/>
      <c r="X6" s="5"/>
      <c r="Y6" s="5"/>
      <c r="Z6" s="5">
        <v>1.0</v>
      </c>
      <c r="AA6" s="5">
        <v>2.0</v>
      </c>
      <c r="AB6" s="5" t="s">
        <v>94</v>
      </c>
      <c r="AC6" s="3">
        <f t="shared" si="10"/>
        <v>1</v>
      </c>
      <c r="AD6" s="5" t="s">
        <v>94</v>
      </c>
      <c r="AE6" s="3">
        <f t="shared" si="11"/>
        <v>1</v>
      </c>
      <c r="AF6" s="5"/>
      <c r="AG6" s="5"/>
      <c r="AH6" s="5" t="s">
        <v>94</v>
      </c>
      <c r="AI6" s="3">
        <f t="shared" si="12"/>
        <v>1</v>
      </c>
      <c r="AJ6" s="5" t="s">
        <v>94</v>
      </c>
      <c r="AK6" s="3">
        <f t="shared" si="13"/>
        <v>1</v>
      </c>
      <c r="AL6" s="5"/>
      <c r="AM6" s="5"/>
    </row>
    <row r="7" ht="15.75" customHeight="1">
      <c r="A7" s="27"/>
      <c r="B7" s="5"/>
      <c r="C7" s="5" t="s">
        <v>65</v>
      </c>
      <c r="D7" s="3">
        <f t="shared" si="4"/>
        <v>0.5</v>
      </c>
      <c r="E7" s="5" t="s">
        <v>65</v>
      </c>
      <c r="F7" s="3">
        <f t="shared" si="5"/>
        <v>0.5</v>
      </c>
      <c r="G7" s="5"/>
      <c r="H7" s="5"/>
      <c r="I7" s="5"/>
      <c r="J7" s="5">
        <v>1.0</v>
      </c>
      <c r="K7" s="5">
        <v>2.0</v>
      </c>
      <c r="L7" s="5" t="s">
        <v>94</v>
      </c>
      <c r="M7" s="3">
        <f t="shared" si="6"/>
        <v>1</v>
      </c>
      <c r="N7" s="5" t="s">
        <v>65</v>
      </c>
      <c r="O7" s="3">
        <f t="shared" si="7"/>
        <v>0.5</v>
      </c>
      <c r="P7" s="28" t="s">
        <v>101</v>
      </c>
      <c r="Q7" s="5">
        <v>1.0</v>
      </c>
      <c r="R7" s="5">
        <v>2.0</v>
      </c>
      <c r="S7" s="5" t="s">
        <v>65</v>
      </c>
      <c r="T7" s="3">
        <f t="shared" si="8"/>
        <v>0.5</v>
      </c>
      <c r="U7" s="5" t="s">
        <v>65</v>
      </c>
      <c r="V7" s="3">
        <f t="shared" si="9"/>
        <v>0.5</v>
      </c>
      <c r="W7" s="5"/>
      <c r="X7" s="5"/>
      <c r="Y7" s="5"/>
      <c r="Z7" s="5">
        <v>1.0</v>
      </c>
      <c r="AA7" s="5">
        <v>1.0</v>
      </c>
      <c r="AB7" s="5" t="s">
        <v>98</v>
      </c>
      <c r="AC7" s="3">
        <f t="shared" si="10"/>
        <v>0</v>
      </c>
      <c r="AD7" s="5" t="s">
        <v>98</v>
      </c>
      <c r="AE7" s="3">
        <f t="shared" si="11"/>
        <v>0</v>
      </c>
      <c r="AF7" s="5"/>
      <c r="AG7" s="5"/>
      <c r="AH7" s="5" t="s">
        <v>65</v>
      </c>
      <c r="AI7" s="3">
        <f t="shared" si="12"/>
        <v>0.5</v>
      </c>
      <c r="AJ7" s="5" t="s">
        <v>98</v>
      </c>
      <c r="AK7" s="3">
        <f t="shared" si="13"/>
        <v>0</v>
      </c>
      <c r="AL7" s="5"/>
      <c r="AM7" s="5"/>
    </row>
    <row r="8" ht="15.75" customHeight="1">
      <c r="A8" s="27"/>
      <c r="B8" s="5"/>
      <c r="C8" s="5" t="s">
        <v>96</v>
      </c>
      <c r="D8" s="3">
        <f t="shared" si="4"/>
        <v>0</v>
      </c>
      <c r="E8" s="5" t="s">
        <v>94</v>
      </c>
      <c r="F8" s="3">
        <f t="shared" si="5"/>
        <v>1</v>
      </c>
      <c r="G8" s="5"/>
      <c r="H8" s="5"/>
      <c r="I8" s="5"/>
      <c r="L8" s="5" t="s">
        <v>98</v>
      </c>
      <c r="M8" s="3">
        <f t="shared" si="6"/>
        <v>0</v>
      </c>
      <c r="N8" s="5" t="s">
        <v>65</v>
      </c>
      <c r="O8" s="3">
        <f t="shared" si="7"/>
        <v>0.5</v>
      </c>
      <c r="P8" s="5" t="s">
        <v>102</v>
      </c>
      <c r="S8" s="5" t="s">
        <v>96</v>
      </c>
      <c r="T8" s="3">
        <f t="shared" si="8"/>
        <v>0</v>
      </c>
      <c r="U8" s="5" t="s">
        <v>96</v>
      </c>
      <c r="V8" s="3">
        <f t="shared" si="9"/>
        <v>0</v>
      </c>
      <c r="W8" s="5"/>
      <c r="X8" s="5"/>
      <c r="Y8" s="5"/>
      <c r="AB8" s="5" t="s">
        <v>96</v>
      </c>
      <c r="AC8" s="3">
        <f t="shared" si="10"/>
        <v>0</v>
      </c>
      <c r="AD8" s="5" t="s">
        <v>96</v>
      </c>
      <c r="AE8" s="3">
        <f t="shared" si="11"/>
        <v>0</v>
      </c>
      <c r="AF8" s="5"/>
      <c r="AG8" s="5"/>
      <c r="AH8" s="5" t="s">
        <v>65</v>
      </c>
      <c r="AI8" s="3">
        <f t="shared" si="12"/>
        <v>0.5</v>
      </c>
      <c r="AJ8" s="5" t="s">
        <v>65</v>
      </c>
      <c r="AK8" s="3">
        <f t="shared" si="13"/>
        <v>0.5</v>
      </c>
      <c r="AL8" s="5"/>
      <c r="AM8" s="5"/>
    </row>
    <row r="9" ht="15.75" customHeight="1">
      <c r="A9" s="27"/>
      <c r="B9" s="5"/>
      <c r="C9" s="5" t="s">
        <v>65</v>
      </c>
      <c r="D9" s="3">
        <f t="shared" si="4"/>
        <v>0.5</v>
      </c>
      <c r="E9" s="5" t="s">
        <v>94</v>
      </c>
      <c r="F9" s="3">
        <f t="shared" si="5"/>
        <v>1</v>
      </c>
      <c r="G9" s="5"/>
      <c r="H9" s="5"/>
      <c r="I9" s="5"/>
      <c r="J9" s="5">
        <v>5.0</v>
      </c>
      <c r="K9" s="5">
        <v>7.0</v>
      </c>
      <c r="L9" s="5" t="s">
        <v>65</v>
      </c>
      <c r="M9" s="3">
        <f t="shared" si="6"/>
        <v>0.5</v>
      </c>
      <c r="N9" s="5" t="s">
        <v>94</v>
      </c>
      <c r="O9" s="3">
        <f t="shared" si="7"/>
        <v>1</v>
      </c>
      <c r="P9" s="5" t="s">
        <v>103</v>
      </c>
      <c r="Q9" s="5">
        <v>1.0</v>
      </c>
      <c r="R9" s="5">
        <v>1.0</v>
      </c>
      <c r="S9" s="5" t="s">
        <v>65</v>
      </c>
      <c r="T9" s="3">
        <f t="shared" si="8"/>
        <v>0.5</v>
      </c>
      <c r="U9" s="5" t="s">
        <v>65</v>
      </c>
      <c r="V9" s="3">
        <f t="shared" si="9"/>
        <v>0.5</v>
      </c>
      <c r="W9" s="5"/>
      <c r="Y9" s="5"/>
      <c r="AB9" s="5" t="s">
        <v>98</v>
      </c>
      <c r="AC9" s="3">
        <f t="shared" si="10"/>
        <v>0</v>
      </c>
      <c r="AD9" s="5" t="s">
        <v>98</v>
      </c>
      <c r="AE9" s="3">
        <f t="shared" si="11"/>
        <v>0</v>
      </c>
      <c r="AF9" s="5"/>
      <c r="AH9" s="5" t="s">
        <v>65</v>
      </c>
      <c r="AI9" s="3">
        <f t="shared" si="12"/>
        <v>0.5</v>
      </c>
      <c r="AJ9" s="5" t="s">
        <v>65</v>
      </c>
      <c r="AK9" s="3">
        <f t="shared" si="13"/>
        <v>0.5</v>
      </c>
      <c r="AM9" s="5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5" width="18.88"/>
  </cols>
  <sheetData>
    <row r="1" ht="15.75" customHeight="1">
      <c r="A1" s="5"/>
      <c r="B1" s="5"/>
      <c r="C1" s="5" t="s">
        <v>80</v>
      </c>
      <c r="D1" s="5" t="s">
        <v>81</v>
      </c>
      <c r="E1" s="5" t="s">
        <v>82</v>
      </c>
      <c r="F1" s="5" t="s">
        <v>81</v>
      </c>
      <c r="G1" s="5"/>
      <c r="H1" s="5"/>
      <c r="I1" s="5"/>
      <c r="J1" s="5" t="s">
        <v>83</v>
      </c>
      <c r="K1" s="5" t="s">
        <v>84</v>
      </c>
      <c r="L1" s="5" t="s">
        <v>85</v>
      </c>
      <c r="M1" s="5"/>
      <c r="N1" s="5" t="s">
        <v>86</v>
      </c>
      <c r="O1" s="5" t="s">
        <v>81</v>
      </c>
      <c r="P1" s="5"/>
      <c r="Q1" s="5" t="s">
        <v>83</v>
      </c>
      <c r="R1" s="5" t="s">
        <v>84</v>
      </c>
      <c r="S1" s="5" t="s">
        <v>88</v>
      </c>
      <c r="T1" s="5" t="s">
        <v>81</v>
      </c>
      <c r="U1" s="5" t="s">
        <v>89</v>
      </c>
      <c r="V1" s="5" t="s">
        <v>81</v>
      </c>
      <c r="W1" s="5"/>
      <c r="X1" s="5"/>
      <c r="Y1" s="5"/>
      <c r="Z1" s="5" t="s">
        <v>83</v>
      </c>
      <c r="AA1" s="5" t="s">
        <v>84</v>
      </c>
      <c r="AB1" s="5" t="s">
        <v>90</v>
      </c>
      <c r="AC1" s="5" t="s">
        <v>81</v>
      </c>
      <c r="AD1" s="5" t="s">
        <v>91</v>
      </c>
      <c r="AE1" s="5" t="s">
        <v>81</v>
      </c>
      <c r="AF1" s="5"/>
      <c r="AG1" s="5"/>
      <c r="AH1" s="5" t="s">
        <v>92</v>
      </c>
      <c r="AI1" s="5" t="s">
        <v>81</v>
      </c>
      <c r="AJ1" s="5" t="s">
        <v>93</v>
      </c>
      <c r="AK1" s="5" t="s">
        <v>81</v>
      </c>
      <c r="AL1" s="5"/>
      <c r="AM1" s="5"/>
    </row>
    <row r="2" ht="15.75" customHeight="1">
      <c r="A2" s="27"/>
      <c r="B2" s="5"/>
      <c r="C2" s="5"/>
      <c r="D2" s="5">
        <f>AVERAGE(D3:D105)</f>
        <v>1</v>
      </c>
      <c r="E2" s="5"/>
      <c r="F2" s="5">
        <f>AVERAGE(F3:F105)</f>
        <v>0.8333333333</v>
      </c>
      <c r="G2" s="5"/>
      <c r="H2" s="5"/>
      <c r="J2" s="5">
        <f t="shared" ref="J2:K2" si="1">AVERAGE(J3:J105)</f>
        <v>4.666666667</v>
      </c>
      <c r="K2" s="5">
        <f t="shared" si="1"/>
        <v>6.333333333</v>
      </c>
      <c r="L2" s="5"/>
      <c r="M2" s="5">
        <f>AVERAGE(M3:M105)</f>
        <v>0.6666666667</v>
      </c>
      <c r="N2" s="5"/>
      <c r="O2" s="5">
        <f>AVERAGE(O3:O105)</f>
        <v>0.6666666667</v>
      </c>
      <c r="P2" s="5"/>
      <c r="Q2" s="5">
        <f t="shared" ref="Q2:R2" si="2">AVERAGE(Q3:Q105)</f>
        <v>0.4433333333</v>
      </c>
      <c r="R2" s="5">
        <f t="shared" si="2"/>
        <v>1</v>
      </c>
      <c r="S2" s="5"/>
      <c r="T2" s="5">
        <f>AVERAGE(T3:T105)</f>
        <v>0.8333333333</v>
      </c>
      <c r="U2" s="5"/>
      <c r="V2" s="5">
        <f>AVERAGE(V3:V105)</f>
        <v>0.8333333333</v>
      </c>
      <c r="W2" s="5"/>
      <c r="X2" s="5"/>
      <c r="Y2" s="5"/>
      <c r="Z2" s="5">
        <f t="shared" ref="Z2:AA2" si="3">AVERAGE(Z3:Z105)</f>
        <v>1</v>
      </c>
      <c r="AA2" s="5">
        <f t="shared" si="3"/>
        <v>2</v>
      </c>
      <c r="AB2" s="5"/>
      <c r="AC2" s="5">
        <f>AVERAGE(AC3:AC105)</f>
        <v>0.3333333333</v>
      </c>
      <c r="AD2" s="5"/>
      <c r="AE2" s="5">
        <f>AVERAGE(AE3:AE105)</f>
        <v>0.3333333333</v>
      </c>
      <c r="AF2" s="5"/>
      <c r="AG2" s="5"/>
      <c r="AH2" s="5"/>
      <c r="AI2" s="5">
        <f>AVERAGE(AI3:AI105)</f>
        <v>0.5</v>
      </c>
      <c r="AJ2" s="5"/>
      <c r="AK2" s="5">
        <f>AVERAGE(AK3:AK105)</f>
        <v>0.6666666667</v>
      </c>
      <c r="AL2" s="5"/>
      <c r="AM2" s="5"/>
    </row>
    <row r="3" ht="15.75" customHeight="1">
      <c r="A3" s="27"/>
      <c r="B3" s="5"/>
      <c r="C3" s="5" t="s">
        <v>94</v>
      </c>
      <c r="D3" s="3">
        <f t="shared" ref="D3:D9" si="4">if(C3="Very easy",1,if(C3="Somewhat easy",1,if(C3="Moderate",0.5,if(C3="Somewhat hard",0,if(C3="Very hard",0)))))</f>
        <v>1</v>
      </c>
      <c r="E3" s="5" t="s">
        <v>73</v>
      </c>
      <c r="F3" s="3">
        <f t="shared" ref="F3:F9" si="5">if(E3="Very easy",1,if(E3="Somewhat easy",1,if(E3="Moderate",0.5,if(E3="Somewhat hard",0,if(E3="Very hard",0)))))</f>
        <v>1</v>
      </c>
      <c r="G3" s="5"/>
      <c r="H3" s="5"/>
      <c r="I3" s="5"/>
      <c r="J3" s="5">
        <v>2.0</v>
      </c>
      <c r="K3" s="5">
        <v>3.0</v>
      </c>
      <c r="L3" s="5" t="s">
        <v>65</v>
      </c>
      <c r="M3" s="3">
        <f t="shared" ref="M3:M9" si="6">if(L3="Very easy",1,if(L3="Somewhat easy",1,if(L3="Moderate",0.5,if(L3="Somewhat hard",0,if(L3="Very hard",0)))))</f>
        <v>0.5</v>
      </c>
      <c r="N3" s="5" t="s">
        <v>65</v>
      </c>
      <c r="O3" s="3">
        <f t="shared" ref="O3:O9" si="7">if(N3="Very easy",1,if(N3="Somewhat easy",1,if(N3="Moderate",0.5,if(N3="Somewhat hard",0,if(N3="Very hard",0)))))</f>
        <v>0.5</v>
      </c>
      <c r="P3" s="5"/>
      <c r="Q3" s="5">
        <v>1.0</v>
      </c>
      <c r="R3" s="5">
        <v>2.0</v>
      </c>
      <c r="S3" s="5" t="s">
        <v>94</v>
      </c>
      <c r="T3" s="3">
        <f t="shared" ref="T3:T9" si="8">if(S3="Very easy",1,if(S3="Somewhat easy",1,if(S3="Moderate",0.5,if(S3="Somewhat hard",0,if(S3="Very hard",0)))))</f>
        <v>1</v>
      </c>
      <c r="U3" s="5" t="s">
        <v>73</v>
      </c>
      <c r="V3" s="3">
        <f t="shared" ref="V3:V9" si="9">if(U3="Very easy",1,if(U3="Somewhat easy",1,if(U3="Moderate",0.5,if(U3="Somewhat hard",0,if(U3="Very hard",0)))))</f>
        <v>1</v>
      </c>
      <c r="W3" s="5"/>
      <c r="X3" s="5"/>
      <c r="Y3" s="5"/>
      <c r="Z3" s="5">
        <v>1.0</v>
      </c>
      <c r="AA3" s="5">
        <v>2.0</v>
      </c>
      <c r="AB3" s="5" t="s">
        <v>94</v>
      </c>
      <c r="AC3" s="3">
        <f t="shared" ref="AC3:AC9" si="10">if(AB3="Very easy",1,if(AB3="Somewhat easy",1,if(AB3="Moderate",0.5,if(AB3="Somewhat hard",0,if(AB3="Very hard",0)))))</f>
        <v>1</v>
      </c>
      <c r="AD3" s="5" t="s">
        <v>94</v>
      </c>
      <c r="AE3" s="3">
        <f t="shared" ref="AE3:AE9" si="11">if(AD3="Very easy",1,if(AD3="Somewhat easy",1,if(AD3="Moderate",0.5,if(AD3="Somewhat hard",0,if(AD3="Very hard",0)))))</f>
        <v>1</v>
      </c>
      <c r="AF3" s="5"/>
      <c r="AG3" s="5"/>
      <c r="AH3" s="5" t="s">
        <v>65</v>
      </c>
      <c r="AI3" s="3">
        <f t="shared" ref="AI3:AI9" si="12">if(AH3="Very easy",1,if(AH3="Somewhat easy",1,if(AH3="Moderate",0.5,if(AH3="Somewhat hard",0,if(AH3="Very hard",0)))))</f>
        <v>0.5</v>
      </c>
      <c r="AJ3" s="5" t="s">
        <v>65</v>
      </c>
      <c r="AK3" s="3">
        <f t="shared" ref="AK3:AK9" si="13">if(AJ3="Very easy",1,if(AJ3="Somewhat easy",1,if(AJ3="Moderate",0.5,if(AJ3="Somewhat hard",0,if(AJ3="Very hard",0)))))</f>
        <v>0.5</v>
      </c>
      <c r="AL3" s="5"/>
      <c r="AM3" s="5"/>
    </row>
    <row r="4" ht="15.75" customHeight="1">
      <c r="A4" s="27"/>
      <c r="B4" s="5"/>
      <c r="C4" s="5" t="s">
        <v>94</v>
      </c>
      <c r="D4" s="3">
        <f t="shared" si="4"/>
        <v>1</v>
      </c>
      <c r="E4" s="5" t="s">
        <v>65</v>
      </c>
      <c r="F4" s="3">
        <f t="shared" si="5"/>
        <v>0.5</v>
      </c>
      <c r="G4" s="5"/>
      <c r="H4" s="5"/>
      <c r="I4" s="5"/>
      <c r="J4" s="5">
        <v>4.0</v>
      </c>
      <c r="K4" s="5">
        <v>6.0</v>
      </c>
      <c r="L4" s="5" t="s">
        <v>94</v>
      </c>
      <c r="M4" s="3">
        <f t="shared" si="6"/>
        <v>1</v>
      </c>
      <c r="N4" s="5" t="s">
        <v>65</v>
      </c>
      <c r="O4" s="3">
        <f t="shared" si="7"/>
        <v>0.5</v>
      </c>
      <c r="P4" s="5"/>
      <c r="Q4" s="5">
        <v>0.33</v>
      </c>
      <c r="R4" s="5">
        <v>0.5</v>
      </c>
      <c r="S4" s="5" t="s">
        <v>65</v>
      </c>
      <c r="T4" s="3">
        <f t="shared" si="8"/>
        <v>0.5</v>
      </c>
      <c r="U4" s="5" t="s">
        <v>65</v>
      </c>
      <c r="V4" s="3">
        <f t="shared" si="9"/>
        <v>0.5</v>
      </c>
      <c r="W4" s="5"/>
      <c r="X4" s="5"/>
      <c r="Y4" s="5"/>
      <c r="Z4" s="5"/>
      <c r="AA4" s="5"/>
      <c r="AB4" s="5" t="s">
        <v>96</v>
      </c>
      <c r="AC4" s="3">
        <f t="shared" si="10"/>
        <v>0</v>
      </c>
      <c r="AD4" s="5" t="s">
        <v>96</v>
      </c>
      <c r="AE4" s="3">
        <f t="shared" si="11"/>
        <v>0</v>
      </c>
      <c r="AH4" s="5" t="s">
        <v>65</v>
      </c>
      <c r="AI4" s="3">
        <f t="shared" si="12"/>
        <v>0.5</v>
      </c>
      <c r="AJ4" s="5" t="s">
        <v>65</v>
      </c>
      <c r="AK4" s="3">
        <f t="shared" si="13"/>
        <v>0.5</v>
      </c>
      <c r="AL4" s="5"/>
    </row>
    <row r="5" ht="15.75" customHeight="1">
      <c r="A5" s="27"/>
      <c r="B5" s="5"/>
      <c r="C5" s="5" t="s">
        <v>94</v>
      </c>
      <c r="D5" s="3">
        <f t="shared" si="4"/>
        <v>1</v>
      </c>
      <c r="E5" s="5" t="s">
        <v>73</v>
      </c>
      <c r="F5" s="3">
        <f t="shared" si="5"/>
        <v>1</v>
      </c>
      <c r="G5" s="5"/>
      <c r="H5" s="5"/>
      <c r="I5" s="5"/>
      <c r="J5" s="5">
        <v>8.0</v>
      </c>
      <c r="K5" s="5">
        <v>10.0</v>
      </c>
      <c r="L5" s="5" t="s">
        <v>65</v>
      </c>
      <c r="M5" s="3">
        <f t="shared" si="6"/>
        <v>0.5</v>
      </c>
      <c r="N5" s="5" t="s">
        <v>73</v>
      </c>
      <c r="O5" s="3">
        <f t="shared" si="7"/>
        <v>1</v>
      </c>
      <c r="P5" s="5"/>
      <c r="Q5" s="5">
        <v>0.0</v>
      </c>
      <c r="R5" s="5">
        <v>0.5</v>
      </c>
      <c r="S5" s="5" t="s">
        <v>94</v>
      </c>
      <c r="T5" s="3">
        <f t="shared" si="8"/>
        <v>1</v>
      </c>
      <c r="U5" s="5" t="s">
        <v>73</v>
      </c>
      <c r="V5" s="3">
        <f t="shared" si="9"/>
        <v>1</v>
      </c>
      <c r="W5" s="5"/>
      <c r="X5" s="5"/>
      <c r="Y5" s="5"/>
      <c r="Z5" s="5"/>
      <c r="AA5" s="5"/>
      <c r="AB5" s="5" t="s">
        <v>98</v>
      </c>
      <c r="AC5" s="3">
        <f t="shared" si="10"/>
        <v>0</v>
      </c>
      <c r="AD5" s="5" t="s">
        <v>98</v>
      </c>
      <c r="AE5" s="3">
        <f t="shared" si="11"/>
        <v>0</v>
      </c>
      <c r="AF5" s="5"/>
      <c r="AG5" s="5"/>
      <c r="AH5" s="5" t="s">
        <v>65</v>
      </c>
      <c r="AI5" s="3">
        <f t="shared" si="12"/>
        <v>0.5</v>
      </c>
      <c r="AJ5" s="5" t="s">
        <v>94</v>
      </c>
      <c r="AK5" s="3">
        <f t="shared" si="13"/>
        <v>1</v>
      </c>
      <c r="AL5" s="5"/>
      <c r="AM5" s="5"/>
    </row>
    <row r="6" ht="15.75" customHeight="1">
      <c r="A6" s="1"/>
      <c r="B6" s="1"/>
      <c r="C6" s="1"/>
      <c r="D6" s="3" t="b">
        <f t="shared" si="4"/>
        <v>0</v>
      </c>
      <c r="E6" s="1"/>
      <c r="F6" s="3" t="b">
        <f t="shared" si="5"/>
        <v>0</v>
      </c>
      <c r="G6" s="1"/>
      <c r="H6" s="1"/>
      <c r="I6" s="1"/>
      <c r="J6" s="3"/>
      <c r="K6" s="3"/>
      <c r="L6" s="1"/>
      <c r="M6" s="3" t="b">
        <f t="shared" si="6"/>
        <v>0</v>
      </c>
      <c r="N6" s="1"/>
      <c r="O6" s="3" t="b">
        <f t="shared" si="7"/>
        <v>0</v>
      </c>
      <c r="P6" s="1"/>
      <c r="Q6" s="3"/>
      <c r="R6" s="3"/>
      <c r="S6" s="1"/>
      <c r="T6" s="3" t="b">
        <f t="shared" si="8"/>
        <v>0</v>
      </c>
      <c r="U6" s="1"/>
      <c r="V6" s="3" t="b">
        <f t="shared" si="9"/>
        <v>0</v>
      </c>
      <c r="W6" s="1"/>
      <c r="X6" s="1"/>
      <c r="Y6" s="1"/>
      <c r="Z6" s="3"/>
      <c r="AA6" s="3"/>
      <c r="AB6" s="1"/>
      <c r="AC6" s="3" t="b">
        <f t="shared" si="10"/>
        <v>0</v>
      </c>
      <c r="AD6" s="1"/>
      <c r="AE6" s="3" t="b">
        <f t="shared" si="11"/>
        <v>0</v>
      </c>
      <c r="AF6" s="1"/>
      <c r="AG6" s="1"/>
      <c r="AH6" s="1"/>
      <c r="AI6" s="3" t="b">
        <f t="shared" si="12"/>
        <v>0</v>
      </c>
      <c r="AJ6" s="1"/>
      <c r="AK6" s="3" t="b">
        <f t="shared" si="13"/>
        <v>0</v>
      </c>
      <c r="AL6" s="1"/>
      <c r="AM6" s="1"/>
      <c r="AN6" s="1"/>
      <c r="AO6" s="1"/>
      <c r="AP6" s="1"/>
      <c r="AQ6" s="1"/>
      <c r="AR6" s="1"/>
      <c r="AS6" s="1"/>
    </row>
    <row r="7" ht="15.75" customHeight="1">
      <c r="D7" s="3" t="b">
        <f t="shared" si="4"/>
        <v>0</v>
      </c>
      <c r="F7" s="3" t="b">
        <f t="shared" si="5"/>
        <v>0</v>
      </c>
      <c r="M7" s="3" t="b">
        <f t="shared" si="6"/>
        <v>0</v>
      </c>
      <c r="O7" s="3" t="b">
        <f t="shared" si="7"/>
        <v>0</v>
      </c>
      <c r="T7" s="3" t="b">
        <f t="shared" si="8"/>
        <v>0</v>
      </c>
      <c r="V7" s="3" t="b">
        <f t="shared" si="9"/>
        <v>0</v>
      </c>
      <c r="AC7" s="3" t="b">
        <f t="shared" si="10"/>
        <v>0</v>
      </c>
      <c r="AE7" s="3" t="b">
        <f t="shared" si="11"/>
        <v>0</v>
      </c>
      <c r="AI7" s="3" t="b">
        <f t="shared" si="12"/>
        <v>0</v>
      </c>
      <c r="AK7" s="3" t="b">
        <f t="shared" si="13"/>
        <v>0</v>
      </c>
    </row>
    <row r="8" ht="15.75" customHeight="1">
      <c r="D8" s="3" t="b">
        <f t="shared" si="4"/>
        <v>0</v>
      </c>
      <c r="F8" s="3" t="b">
        <f t="shared" si="5"/>
        <v>0</v>
      </c>
      <c r="M8" s="3" t="b">
        <f t="shared" si="6"/>
        <v>0</v>
      </c>
      <c r="O8" s="3" t="b">
        <f t="shared" si="7"/>
        <v>0</v>
      </c>
      <c r="T8" s="3" t="b">
        <f t="shared" si="8"/>
        <v>0</v>
      </c>
      <c r="V8" s="3" t="b">
        <f t="shared" si="9"/>
        <v>0</v>
      </c>
      <c r="AC8" s="3" t="b">
        <f t="shared" si="10"/>
        <v>0</v>
      </c>
      <c r="AE8" s="3" t="b">
        <f t="shared" si="11"/>
        <v>0</v>
      </c>
      <c r="AI8" s="3" t="b">
        <f t="shared" si="12"/>
        <v>0</v>
      </c>
      <c r="AK8" s="3" t="b">
        <f t="shared" si="13"/>
        <v>0</v>
      </c>
    </row>
    <row r="9" ht="15.75" customHeight="1">
      <c r="D9" s="3" t="b">
        <f t="shared" si="4"/>
        <v>0</v>
      </c>
      <c r="F9" s="3" t="b">
        <f t="shared" si="5"/>
        <v>0</v>
      </c>
      <c r="M9" s="3" t="b">
        <f t="shared" si="6"/>
        <v>0</v>
      </c>
      <c r="O9" s="3" t="b">
        <f t="shared" si="7"/>
        <v>0</v>
      </c>
      <c r="T9" s="3" t="b">
        <f t="shared" si="8"/>
        <v>0</v>
      </c>
      <c r="V9" s="3" t="b">
        <f t="shared" si="9"/>
        <v>0</v>
      </c>
      <c r="AC9" s="3" t="b">
        <f t="shared" si="10"/>
        <v>0</v>
      </c>
      <c r="AE9" s="3" t="b">
        <f t="shared" si="11"/>
        <v>0</v>
      </c>
      <c r="AI9" s="3" t="b">
        <f t="shared" si="12"/>
        <v>0</v>
      </c>
      <c r="AK9" s="3" t="b">
        <f t="shared" si="13"/>
        <v>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5" width="18.88"/>
  </cols>
  <sheetData>
    <row r="1" ht="15.75" customHeight="1">
      <c r="A1" s="5"/>
      <c r="B1" s="5"/>
      <c r="C1" s="5" t="s">
        <v>80</v>
      </c>
      <c r="D1" s="5" t="s">
        <v>81</v>
      </c>
      <c r="E1" s="5" t="s">
        <v>82</v>
      </c>
      <c r="F1" s="5" t="s">
        <v>81</v>
      </c>
      <c r="G1" s="5"/>
      <c r="H1" s="5"/>
      <c r="I1" s="5"/>
      <c r="J1" s="5" t="s">
        <v>83</v>
      </c>
      <c r="K1" s="5" t="s">
        <v>84</v>
      </c>
      <c r="L1" s="5" t="s">
        <v>85</v>
      </c>
      <c r="M1" s="5"/>
      <c r="N1" s="5" t="s">
        <v>86</v>
      </c>
      <c r="O1" s="5" t="s">
        <v>81</v>
      </c>
      <c r="P1" s="5"/>
      <c r="Q1" s="5" t="s">
        <v>83</v>
      </c>
      <c r="R1" s="5" t="s">
        <v>84</v>
      </c>
      <c r="S1" s="5" t="s">
        <v>88</v>
      </c>
      <c r="T1" s="5" t="s">
        <v>81</v>
      </c>
      <c r="U1" s="5" t="s">
        <v>89</v>
      </c>
      <c r="V1" s="5" t="s">
        <v>81</v>
      </c>
      <c r="W1" s="5"/>
      <c r="X1" s="5"/>
      <c r="Y1" s="5"/>
      <c r="Z1" s="5" t="s">
        <v>83</v>
      </c>
      <c r="AA1" s="5" t="s">
        <v>84</v>
      </c>
      <c r="AB1" s="5" t="s">
        <v>90</v>
      </c>
      <c r="AC1" s="5" t="s">
        <v>81</v>
      </c>
      <c r="AD1" s="5" t="s">
        <v>91</v>
      </c>
      <c r="AE1" s="5" t="s">
        <v>81</v>
      </c>
      <c r="AF1" s="5"/>
      <c r="AG1" s="5"/>
      <c r="AH1" s="5" t="s">
        <v>92</v>
      </c>
      <c r="AI1" s="5" t="s">
        <v>81</v>
      </c>
      <c r="AJ1" s="5" t="s">
        <v>93</v>
      </c>
      <c r="AK1" s="5" t="s">
        <v>81</v>
      </c>
      <c r="AL1" s="5"/>
      <c r="AM1" s="5"/>
    </row>
    <row r="2" ht="15.75" customHeight="1">
      <c r="A2" s="27"/>
      <c r="B2" s="5"/>
      <c r="C2" s="5"/>
      <c r="D2" s="5">
        <f>AVERAGE(D3:D105)</f>
        <v>0.8333333333</v>
      </c>
      <c r="E2" s="5"/>
      <c r="F2" s="5">
        <f>AVERAGE(F3:F105)</f>
        <v>0.6666666667</v>
      </c>
      <c r="G2" s="5"/>
      <c r="H2" s="5"/>
      <c r="J2" s="5">
        <f t="shared" ref="J2:K2" si="1">AVERAGE(J3:J105)</f>
        <v>2.666666667</v>
      </c>
      <c r="K2" s="5">
        <f t="shared" si="1"/>
        <v>4</v>
      </c>
      <c r="L2" s="5"/>
      <c r="M2" s="5">
        <f>AVERAGE(M3:M105)</f>
        <v>0.5</v>
      </c>
      <c r="N2" s="5"/>
      <c r="O2" s="5">
        <f>AVERAGE(O3:O105)</f>
        <v>0.5</v>
      </c>
      <c r="P2" s="5"/>
      <c r="Q2" s="5">
        <f t="shared" ref="Q2:R2" si="2">AVERAGE(Q3:Q105)</f>
        <v>0.44</v>
      </c>
      <c r="R2" s="5">
        <f t="shared" si="2"/>
        <v>0.4966666667</v>
      </c>
      <c r="S2" s="5"/>
      <c r="T2" s="5">
        <f>AVERAGE(T3:T105)</f>
        <v>0.6666666667</v>
      </c>
      <c r="U2" s="5"/>
      <c r="V2" s="5">
        <f>AVERAGE(V3:V105)</f>
        <v>0.6666666667</v>
      </c>
      <c r="W2" s="5"/>
      <c r="X2" s="5"/>
      <c r="Y2" s="5"/>
      <c r="Z2" s="5">
        <f t="shared" ref="Z2:AA2" si="3">AVERAGE(Z3:Z105)</f>
        <v>3</v>
      </c>
      <c r="AA2" s="5">
        <f t="shared" si="3"/>
        <v>5</v>
      </c>
      <c r="AB2" s="5"/>
      <c r="AC2" s="5">
        <f>AVERAGE(AC3:AC105)</f>
        <v>0.3333333333</v>
      </c>
      <c r="AD2" s="5"/>
      <c r="AE2" s="5">
        <f>AVERAGE(AE3:AE105)</f>
        <v>0.5</v>
      </c>
      <c r="AF2" s="5"/>
      <c r="AG2" s="5"/>
      <c r="AH2" s="5"/>
      <c r="AI2" s="5">
        <f>AVERAGE(AI3:AI105)</f>
        <v>0.8333333333</v>
      </c>
      <c r="AJ2" s="5"/>
      <c r="AK2" s="5">
        <f>AVERAGE(AK3:AK105)</f>
        <v>0.6666666667</v>
      </c>
      <c r="AL2" s="5"/>
      <c r="AM2" s="5"/>
    </row>
    <row r="3" ht="15.75" customHeight="1">
      <c r="A3" s="27"/>
      <c r="B3" s="5"/>
      <c r="C3" s="5" t="s">
        <v>65</v>
      </c>
      <c r="D3" s="3">
        <f t="shared" ref="D3:D9" si="4">if(C3="Very easy",1,if(C3="Somewhat easy",1,if(C3="Moderate",0.5,if(C3="Somewhat hard",0,if(C3="Very hard",0)))))</f>
        <v>0.5</v>
      </c>
      <c r="E3" s="5" t="s">
        <v>98</v>
      </c>
      <c r="F3" s="3">
        <f t="shared" ref="F3:F9" si="5">if(E3="Very easy",1,if(E3="Somewhat easy",1,if(E3="Moderate",0.5,if(E3="Somewhat hard",0,if(E3="Very hard",0)))))</f>
        <v>0</v>
      </c>
      <c r="G3" s="5"/>
      <c r="H3" s="5"/>
      <c r="I3" s="5"/>
      <c r="J3" s="5">
        <v>4.0</v>
      </c>
      <c r="K3" s="5">
        <v>5.0</v>
      </c>
      <c r="L3" s="5" t="s">
        <v>98</v>
      </c>
      <c r="M3" s="3">
        <f t="shared" ref="M3:M9" si="6">if(L3="Very easy",1,if(L3="Somewhat easy",1,if(L3="Moderate",0.5,if(L3="Somewhat hard",0,if(L3="Very hard",0)))))</f>
        <v>0</v>
      </c>
      <c r="N3" s="5" t="s">
        <v>98</v>
      </c>
      <c r="O3" s="3">
        <f t="shared" ref="O3:O9" si="7">if(N3="Very easy",1,if(N3="Somewhat easy",1,if(N3="Moderate",0.5,if(N3="Somewhat hard",0,if(N3="Very hard",0)))))</f>
        <v>0</v>
      </c>
      <c r="P3" s="5"/>
      <c r="Q3" s="5">
        <v>0.16</v>
      </c>
      <c r="R3" s="5">
        <v>0.33</v>
      </c>
      <c r="S3" s="5" t="s">
        <v>98</v>
      </c>
      <c r="T3" s="3">
        <f t="shared" ref="T3:T9" si="8">if(S3="Very easy",1,if(S3="Somewhat easy",1,if(S3="Moderate",0.5,if(S3="Somewhat hard",0,if(S3="Very hard",0)))))</f>
        <v>0</v>
      </c>
      <c r="U3" s="5" t="s">
        <v>98</v>
      </c>
      <c r="V3" s="3">
        <f t="shared" ref="V3:V9" si="9">if(U3="Very easy",1,if(U3="Somewhat easy",1,if(U3="Moderate",0.5,if(U3="Somewhat hard",0,if(U3="Very hard",0)))))</f>
        <v>0</v>
      </c>
      <c r="W3" s="5"/>
      <c r="X3" s="5"/>
      <c r="Y3" s="5"/>
      <c r="Z3" s="5"/>
      <c r="AA3" s="5"/>
      <c r="AB3" s="5" t="s">
        <v>65</v>
      </c>
      <c r="AC3" s="3">
        <f t="shared" ref="AC3:AC9" si="10">if(AB3="Very easy",1,if(AB3="Somewhat easy",1,if(AB3="Moderate",0.5,if(AB3="Somewhat hard",0,if(AB3="Very hard",0)))))</f>
        <v>0.5</v>
      </c>
      <c r="AD3" s="5" t="s">
        <v>65</v>
      </c>
      <c r="AE3" s="3">
        <f t="shared" ref="AE3:AE9" si="11">if(AD3="Very easy",1,if(AD3="Somewhat easy",1,if(AD3="Moderate",0.5,if(AD3="Somewhat hard",0,if(AD3="Very hard",0)))))</f>
        <v>0.5</v>
      </c>
      <c r="AH3" s="5" t="s">
        <v>65</v>
      </c>
      <c r="AI3" s="3">
        <f t="shared" ref="AI3:AI9" si="12">if(AH3="Very easy",1,if(AH3="Somewhat easy",1,if(AH3="Moderate",0.5,if(AH3="Somewhat hard",0,if(AH3="Very hard",0)))))</f>
        <v>0.5</v>
      </c>
      <c r="AJ3" s="5" t="s">
        <v>98</v>
      </c>
      <c r="AK3" s="3">
        <f t="shared" ref="AK3:AK9" si="13">if(AJ3="Very easy",1,if(AJ3="Somewhat easy",1,if(AJ3="Moderate",0.5,if(AJ3="Somewhat hard",0,if(AJ3="Very hard",0)))))</f>
        <v>0</v>
      </c>
      <c r="AL3" s="5"/>
      <c r="AM3" s="5"/>
    </row>
    <row r="4" ht="15.75" customHeight="1">
      <c r="A4" s="27"/>
      <c r="B4" s="5"/>
      <c r="C4" s="5" t="s">
        <v>73</v>
      </c>
      <c r="D4" s="3">
        <f t="shared" si="4"/>
        <v>1</v>
      </c>
      <c r="E4" s="5" t="s">
        <v>73</v>
      </c>
      <c r="F4" s="3">
        <f t="shared" si="5"/>
        <v>1</v>
      </c>
      <c r="G4" s="5"/>
      <c r="H4" s="5"/>
      <c r="I4" s="5"/>
      <c r="J4" s="5">
        <v>1.0</v>
      </c>
      <c r="K4" s="5">
        <v>3.0</v>
      </c>
      <c r="L4" s="5" t="s">
        <v>65</v>
      </c>
      <c r="M4" s="3">
        <f t="shared" si="6"/>
        <v>0.5</v>
      </c>
      <c r="N4" s="5" t="s">
        <v>65</v>
      </c>
      <c r="O4" s="3">
        <f t="shared" si="7"/>
        <v>0.5</v>
      </c>
      <c r="P4" s="5"/>
      <c r="Q4" s="5">
        <v>1.0</v>
      </c>
      <c r="R4" s="5">
        <v>1.0</v>
      </c>
      <c r="S4" s="5" t="s">
        <v>73</v>
      </c>
      <c r="T4" s="3">
        <f t="shared" si="8"/>
        <v>1</v>
      </c>
      <c r="U4" s="5" t="s">
        <v>73</v>
      </c>
      <c r="V4" s="3">
        <f t="shared" si="9"/>
        <v>1</v>
      </c>
      <c r="W4" s="5"/>
      <c r="X4" s="5"/>
      <c r="Y4" s="5"/>
      <c r="Z4" s="5">
        <v>3.0</v>
      </c>
      <c r="AA4" s="5">
        <v>5.0</v>
      </c>
      <c r="AB4" s="5" t="s">
        <v>65</v>
      </c>
      <c r="AC4" s="3">
        <f t="shared" si="10"/>
        <v>0.5</v>
      </c>
      <c r="AD4" s="5" t="s">
        <v>94</v>
      </c>
      <c r="AE4" s="3">
        <f t="shared" si="11"/>
        <v>1</v>
      </c>
      <c r="AF4" s="5"/>
      <c r="AG4" s="5"/>
      <c r="AH4" s="5" t="s">
        <v>94</v>
      </c>
      <c r="AI4" s="3">
        <f t="shared" si="12"/>
        <v>1</v>
      </c>
      <c r="AJ4" s="5" t="s">
        <v>94</v>
      </c>
      <c r="AK4" s="3">
        <f t="shared" si="13"/>
        <v>1</v>
      </c>
      <c r="AL4" s="5"/>
      <c r="AM4" s="5"/>
    </row>
    <row r="5" ht="15.75" customHeight="1">
      <c r="A5" s="27"/>
      <c r="B5" s="5"/>
      <c r="C5" s="5" t="s">
        <v>94</v>
      </c>
      <c r="D5" s="3">
        <f t="shared" si="4"/>
        <v>1</v>
      </c>
      <c r="E5" s="5" t="s">
        <v>73</v>
      </c>
      <c r="F5" s="3">
        <f t="shared" si="5"/>
        <v>1</v>
      </c>
      <c r="G5" s="5"/>
      <c r="H5" s="5"/>
      <c r="I5" s="5"/>
      <c r="J5" s="5">
        <v>3.0</v>
      </c>
      <c r="K5" s="5">
        <v>4.0</v>
      </c>
      <c r="L5" s="5" t="s">
        <v>73</v>
      </c>
      <c r="M5" s="3">
        <f t="shared" si="6"/>
        <v>1</v>
      </c>
      <c r="N5" s="5" t="s">
        <v>94</v>
      </c>
      <c r="O5" s="3">
        <f t="shared" si="7"/>
        <v>1</v>
      </c>
      <c r="P5" s="5"/>
      <c r="Q5" s="5">
        <v>0.16</v>
      </c>
      <c r="R5" s="5">
        <v>0.16</v>
      </c>
      <c r="S5" s="5" t="s">
        <v>94</v>
      </c>
      <c r="T5" s="3">
        <f t="shared" si="8"/>
        <v>1</v>
      </c>
      <c r="U5" s="5" t="s">
        <v>73</v>
      </c>
      <c r="V5" s="3">
        <f t="shared" si="9"/>
        <v>1</v>
      </c>
      <c r="W5" s="5"/>
      <c r="X5" s="5"/>
      <c r="Y5" s="5"/>
      <c r="Z5" s="5"/>
      <c r="AA5" s="5"/>
      <c r="AB5" s="5" t="s">
        <v>98</v>
      </c>
      <c r="AC5" s="3">
        <f t="shared" si="10"/>
        <v>0</v>
      </c>
      <c r="AD5" s="5" t="s">
        <v>98</v>
      </c>
      <c r="AE5" s="3">
        <f t="shared" si="11"/>
        <v>0</v>
      </c>
      <c r="AF5" s="5"/>
      <c r="AG5" s="5"/>
      <c r="AH5" s="5" t="s">
        <v>94</v>
      </c>
      <c r="AI5" s="3">
        <f t="shared" si="12"/>
        <v>1</v>
      </c>
      <c r="AJ5" s="5" t="s">
        <v>73</v>
      </c>
      <c r="AK5" s="3">
        <f t="shared" si="13"/>
        <v>1</v>
      </c>
      <c r="AL5" s="5"/>
      <c r="AM5" s="5"/>
    </row>
    <row r="6" ht="15.75" customHeight="1">
      <c r="A6" s="1"/>
      <c r="B6" s="1"/>
      <c r="C6" s="1"/>
      <c r="D6" s="3" t="b">
        <f t="shared" si="4"/>
        <v>0</v>
      </c>
      <c r="E6" s="1"/>
      <c r="F6" s="3" t="b">
        <f t="shared" si="5"/>
        <v>0</v>
      </c>
      <c r="G6" s="1"/>
      <c r="H6" s="1"/>
      <c r="I6" s="1"/>
      <c r="J6" s="3"/>
      <c r="K6" s="3"/>
      <c r="L6" s="1"/>
      <c r="M6" s="3" t="b">
        <f t="shared" si="6"/>
        <v>0</v>
      </c>
      <c r="N6" s="1"/>
      <c r="O6" s="3" t="b">
        <f t="shared" si="7"/>
        <v>0</v>
      </c>
      <c r="P6" s="1"/>
      <c r="Q6" s="3"/>
      <c r="R6" s="3"/>
      <c r="S6" s="1"/>
      <c r="T6" s="3" t="b">
        <f t="shared" si="8"/>
        <v>0</v>
      </c>
      <c r="U6" s="1"/>
      <c r="V6" s="3" t="b">
        <f t="shared" si="9"/>
        <v>0</v>
      </c>
      <c r="W6" s="1"/>
      <c r="X6" s="1"/>
      <c r="Y6" s="1"/>
      <c r="Z6" s="3"/>
      <c r="AA6" s="3"/>
      <c r="AB6" s="1"/>
      <c r="AC6" s="3" t="b">
        <f t="shared" si="10"/>
        <v>0</v>
      </c>
      <c r="AD6" s="1"/>
      <c r="AE6" s="3" t="b">
        <f t="shared" si="11"/>
        <v>0</v>
      </c>
      <c r="AF6" s="1"/>
      <c r="AG6" s="1"/>
      <c r="AH6" s="1"/>
      <c r="AI6" s="3" t="b">
        <f t="shared" si="12"/>
        <v>0</v>
      </c>
      <c r="AJ6" s="1"/>
      <c r="AK6" s="3" t="b">
        <f t="shared" si="13"/>
        <v>0</v>
      </c>
      <c r="AL6" s="1"/>
      <c r="AM6" s="1"/>
      <c r="AN6" s="1"/>
      <c r="AO6" s="1"/>
      <c r="AP6" s="1"/>
      <c r="AQ6" s="1"/>
      <c r="AR6" s="1"/>
      <c r="AS6" s="1"/>
    </row>
    <row r="7" ht="15.75" customHeight="1">
      <c r="D7" s="3" t="b">
        <f t="shared" si="4"/>
        <v>0</v>
      </c>
      <c r="F7" s="3" t="b">
        <f t="shared" si="5"/>
        <v>0</v>
      </c>
      <c r="M7" s="3" t="b">
        <f t="shared" si="6"/>
        <v>0</v>
      </c>
      <c r="O7" s="3" t="b">
        <f t="shared" si="7"/>
        <v>0</v>
      </c>
      <c r="T7" s="3" t="b">
        <f t="shared" si="8"/>
        <v>0</v>
      </c>
      <c r="V7" s="3" t="b">
        <f t="shared" si="9"/>
        <v>0</v>
      </c>
      <c r="AC7" s="3" t="b">
        <f t="shared" si="10"/>
        <v>0</v>
      </c>
      <c r="AE7" s="3" t="b">
        <f t="shared" si="11"/>
        <v>0</v>
      </c>
      <c r="AI7" s="3" t="b">
        <f t="shared" si="12"/>
        <v>0</v>
      </c>
      <c r="AK7" s="3" t="b">
        <f t="shared" si="13"/>
        <v>0</v>
      </c>
    </row>
    <row r="8" ht="15.75" customHeight="1">
      <c r="D8" s="3" t="b">
        <f t="shared" si="4"/>
        <v>0</v>
      </c>
      <c r="F8" s="3" t="b">
        <f t="shared" si="5"/>
        <v>0</v>
      </c>
      <c r="M8" s="3" t="b">
        <f t="shared" si="6"/>
        <v>0</v>
      </c>
      <c r="O8" s="3" t="b">
        <f t="shared" si="7"/>
        <v>0</v>
      </c>
      <c r="T8" s="3" t="b">
        <f t="shared" si="8"/>
        <v>0</v>
      </c>
      <c r="V8" s="3" t="b">
        <f t="shared" si="9"/>
        <v>0</v>
      </c>
      <c r="AC8" s="3" t="b">
        <f t="shared" si="10"/>
        <v>0</v>
      </c>
      <c r="AE8" s="3" t="b">
        <f t="shared" si="11"/>
        <v>0</v>
      </c>
      <c r="AI8" s="3" t="b">
        <f t="shared" si="12"/>
        <v>0</v>
      </c>
      <c r="AK8" s="3" t="b">
        <f t="shared" si="13"/>
        <v>0</v>
      </c>
    </row>
    <row r="9" ht="15.75" customHeight="1">
      <c r="D9" s="3" t="b">
        <f t="shared" si="4"/>
        <v>0</v>
      </c>
      <c r="F9" s="3" t="b">
        <f t="shared" si="5"/>
        <v>0</v>
      </c>
      <c r="M9" s="3" t="b">
        <f t="shared" si="6"/>
        <v>0</v>
      </c>
      <c r="O9" s="3" t="b">
        <f t="shared" si="7"/>
        <v>0</v>
      </c>
      <c r="T9" s="3" t="b">
        <f t="shared" si="8"/>
        <v>0</v>
      </c>
      <c r="V9" s="3" t="b">
        <f t="shared" si="9"/>
        <v>0</v>
      </c>
      <c r="AC9" s="3" t="b">
        <f t="shared" si="10"/>
        <v>0</v>
      </c>
      <c r="AE9" s="3" t="b">
        <f t="shared" si="11"/>
        <v>0</v>
      </c>
      <c r="AI9" s="3" t="b">
        <f t="shared" si="12"/>
        <v>0</v>
      </c>
      <c r="AK9" s="3" t="b">
        <f t="shared" si="13"/>
        <v>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5" width="18.88"/>
  </cols>
  <sheetData>
    <row r="1" ht="15.75" customHeight="1">
      <c r="A1" s="1"/>
      <c r="B1" s="1"/>
      <c r="C1" s="1" t="s">
        <v>80</v>
      </c>
      <c r="D1" s="1" t="s">
        <v>81</v>
      </c>
      <c r="E1" s="1" t="s">
        <v>82</v>
      </c>
      <c r="F1" s="1" t="s">
        <v>81</v>
      </c>
      <c r="G1" s="1"/>
      <c r="H1" s="1"/>
      <c r="I1" s="1"/>
      <c r="J1" s="1" t="s">
        <v>83</v>
      </c>
      <c r="K1" s="1" t="s">
        <v>84</v>
      </c>
      <c r="L1" s="1" t="s">
        <v>85</v>
      </c>
      <c r="M1" s="1" t="s">
        <v>81</v>
      </c>
      <c r="N1" s="1" t="s">
        <v>86</v>
      </c>
      <c r="O1" s="1" t="s">
        <v>81</v>
      </c>
      <c r="P1" s="1"/>
      <c r="Q1" s="1" t="s">
        <v>83</v>
      </c>
      <c r="R1" s="1" t="s">
        <v>84</v>
      </c>
      <c r="S1" s="1" t="s">
        <v>88</v>
      </c>
      <c r="T1" s="1" t="s">
        <v>81</v>
      </c>
      <c r="U1" s="1" t="s">
        <v>89</v>
      </c>
      <c r="V1" s="1" t="s">
        <v>81</v>
      </c>
      <c r="W1" s="1"/>
      <c r="X1" s="1"/>
      <c r="Y1" s="1"/>
      <c r="Z1" s="1" t="s">
        <v>83</v>
      </c>
      <c r="AA1" s="1" t="s">
        <v>84</v>
      </c>
      <c r="AB1" s="1" t="s">
        <v>90</v>
      </c>
      <c r="AC1" s="1" t="s">
        <v>81</v>
      </c>
      <c r="AD1" s="1" t="s">
        <v>91</v>
      </c>
      <c r="AE1" s="1" t="s">
        <v>81</v>
      </c>
      <c r="AF1" s="1"/>
      <c r="AG1" s="1"/>
      <c r="AH1" s="1" t="s">
        <v>92</v>
      </c>
      <c r="AI1" s="1" t="s">
        <v>81</v>
      </c>
      <c r="AJ1" s="1" t="s">
        <v>93</v>
      </c>
      <c r="AK1" s="1" t="s">
        <v>81</v>
      </c>
      <c r="AL1" s="1"/>
      <c r="AM1" s="2"/>
      <c r="AN1" s="1"/>
      <c r="AO1" s="1"/>
      <c r="AP1" s="1"/>
      <c r="AQ1" s="1"/>
      <c r="AR1" s="1"/>
      <c r="AS1" s="1"/>
    </row>
    <row r="2" ht="15.75" customHeight="1">
      <c r="A2" s="27"/>
      <c r="B2" s="5"/>
      <c r="C2" s="5"/>
      <c r="D2" s="5">
        <f>AVERAGE(D3:D105)</f>
        <v>0.8333333333</v>
      </c>
      <c r="E2" s="5"/>
      <c r="F2" s="5">
        <f>AVERAGE(F3:F105)</f>
        <v>0.8333333333</v>
      </c>
      <c r="G2" s="5"/>
      <c r="H2" s="5"/>
      <c r="J2" s="5">
        <f t="shared" ref="J2:K2" si="1">AVERAGE(J3:J105)</f>
        <v>4</v>
      </c>
      <c r="K2" s="5">
        <f t="shared" si="1"/>
        <v>5.666666667</v>
      </c>
      <c r="L2" s="5"/>
      <c r="M2" s="5">
        <f>AVERAGE(M3:M105)</f>
        <v>0.6666666667</v>
      </c>
      <c r="N2" s="5"/>
      <c r="O2" s="5">
        <f>AVERAGE(O3:O105)</f>
        <v>0.5</v>
      </c>
      <c r="P2" s="5"/>
      <c r="Q2" s="5">
        <f t="shared" ref="Q2:R2" si="2">AVERAGE(Q3:Q105)</f>
        <v>0.25</v>
      </c>
      <c r="R2" s="5">
        <f t="shared" si="2"/>
        <v>0.25</v>
      </c>
      <c r="S2" s="5"/>
      <c r="T2" s="5">
        <f>AVERAGE(T3:T105)</f>
        <v>0.6666666667</v>
      </c>
      <c r="U2" s="5"/>
      <c r="V2" s="5">
        <f>AVERAGE(V3:V105)</f>
        <v>0.8333333333</v>
      </c>
      <c r="W2" s="5"/>
      <c r="X2" s="5"/>
      <c r="Y2" s="5"/>
      <c r="Z2" s="5">
        <f t="shared" ref="Z2:AA2" si="3">AVERAGE(Z3:Z105)</f>
        <v>1</v>
      </c>
      <c r="AA2" s="5">
        <f t="shared" si="3"/>
        <v>2</v>
      </c>
      <c r="AB2" s="5"/>
      <c r="AC2" s="5">
        <f>AVERAGE(AC3:AC105)</f>
        <v>0.3333333333</v>
      </c>
      <c r="AD2" s="5"/>
      <c r="AE2" s="5">
        <f>AVERAGE(AE3:AE105)</f>
        <v>0.5</v>
      </c>
      <c r="AF2" s="5"/>
      <c r="AG2" s="5"/>
      <c r="AH2" s="5"/>
      <c r="AI2" s="5">
        <f>AVERAGE(AI3:AI105)</f>
        <v>0.6666666667</v>
      </c>
      <c r="AJ2" s="5"/>
      <c r="AK2" s="5">
        <f>AVERAGE(AK3:AK105)</f>
        <v>0.6666666667</v>
      </c>
      <c r="AL2" s="5"/>
      <c r="AM2" s="5"/>
    </row>
    <row r="3" ht="15.75" customHeight="1">
      <c r="A3" s="27"/>
      <c r="B3" s="5"/>
      <c r="C3" s="5" t="s">
        <v>65</v>
      </c>
      <c r="D3" s="3">
        <f t="shared" ref="D3:D9" si="4">if(C3="Very easy",1,if(C3="Somewhat easy",1,if(C3="Moderate",0.5,if(C3="Somewhat hard",0,if(C3="Very hard",0)))))</f>
        <v>0.5</v>
      </c>
      <c r="E3" s="5" t="s">
        <v>65</v>
      </c>
      <c r="F3" s="3">
        <f t="shared" ref="F3:F9" si="5">if(E3="Very easy",1,if(E3="Somewhat easy",1,if(E3="Moderate",0.5,if(E3="Somewhat hard",0,if(E3="Very hard",0)))))</f>
        <v>0.5</v>
      </c>
      <c r="G3" s="5"/>
      <c r="H3" s="5"/>
      <c r="I3" s="5"/>
      <c r="J3" s="5">
        <v>4.0</v>
      </c>
      <c r="K3" s="5">
        <v>6.0</v>
      </c>
      <c r="L3" s="5" t="s">
        <v>65</v>
      </c>
      <c r="M3" s="3">
        <f t="shared" ref="M3:M9" si="6">if(L3="Very easy",1,if(L3="Somewhat easy",1,if(L3="Moderate",0.5,if(L3="Somewhat hard",0,if(L3="Very hard",0)))))</f>
        <v>0.5</v>
      </c>
      <c r="N3" s="5" t="s">
        <v>98</v>
      </c>
      <c r="O3" s="3">
        <f t="shared" ref="O3:O9" si="7">if(N3="Very easy",1,if(N3="Somewhat easy",1,if(N3="Moderate",0.5,if(N3="Somewhat hard",0,if(N3="Very hard",0)))))</f>
        <v>0</v>
      </c>
      <c r="P3" s="5"/>
      <c r="Q3" s="5">
        <v>0.17</v>
      </c>
      <c r="R3" s="5">
        <v>0.17</v>
      </c>
      <c r="S3" s="5" t="s">
        <v>98</v>
      </c>
      <c r="T3" s="3">
        <f t="shared" ref="T3:T9" si="8">if(S3="Very easy",1,if(S3="Somewhat easy",1,if(S3="Moderate",0.5,if(S3="Somewhat hard",0,if(S3="Very hard",0)))))</f>
        <v>0</v>
      </c>
      <c r="U3" s="5" t="s">
        <v>65</v>
      </c>
      <c r="V3" s="3">
        <f t="shared" ref="V3:V9" si="9">if(U3="Very easy",1,if(U3="Somewhat easy",1,if(U3="Moderate",0.5,if(U3="Somewhat hard",0,if(U3="Very hard",0)))))</f>
        <v>0.5</v>
      </c>
      <c r="W3" s="5"/>
      <c r="X3" s="5"/>
      <c r="Y3" s="5"/>
      <c r="Z3" s="5"/>
      <c r="AA3" s="5"/>
      <c r="AB3" s="5" t="s">
        <v>65</v>
      </c>
      <c r="AC3" s="3">
        <f t="shared" ref="AC3:AC9" si="10">if(AB3="Very easy",1,if(AB3="Somewhat easy",1,if(AB3="Moderate",0.5,if(AB3="Somewhat hard",0,if(AB3="Very hard",0)))))</f>
        <v>0.5</v>
      </c>
      <c r="AD3" s="5" t="s">
        <v>96</v>
      </c>
      <c r="AE3" s="3">
        <f t="shared" ref="AE3:AE9" si="11">if(AD3="Very easy",1,if(AD3="Somewhat easy",1,if(AD3="Moderate",0.5,if(AD3="Somewhat hard",0,if(AD3="Very hard",0)))))</f>
        <v>0</v>
      </c>
      <c r="AF3" s="5"/>
      <c r="AG3" s="5"/>
      <c r="AH3" s="5" t="s">
        <v>65</v>
      </c>
      <c r="AI3" s="3">
        <f t="shared" ref="AI3:AI9" si="12">if(AH3="Very easy",1,if(AH3="Somewhat easy",1,if(AH3="Moderate",0.5,if(AH3="Somewhat hard",0,if(AH3="Very hard",0)))))</f>
        <v>0.5</v>
      </c>
      <c r="AJ3" s="5" t="s">
        <v>98</v>
      </c>
      <c r="AK3" s="3">
        <f t="shared" ref="AK3:AK9" si="13">if(AJ3="Very easy",1,if(AJ3="Somewhat easy",1,if(AJ3="Moderate",0.5,if(AJ3="Somewhat hard",0,if(AJ3="Very hard",0)))))</f>
        <v>0</v>
      </c>
      <c r="AL3" s="5"/>
      <c r="AM3" s="5"/>
    </row>
    <row r="4" ht="15.75" customHeight="1">
      <c r="A4" s="27"/>
      <c r="B4" s="5"/>
      <c r="C4" s="5" t="s">
        <v>73</v>
      </c>
      <c r="D4" s="3">
        <f t="shared" si="4"/>
        <v>1</v>
      </c>
      <c r="E4" s="5" t="s">
        <v>73</v>
      </c>
      <c r="F4" s="3">
        <f t="shared" si="5"/>
        <v>1</v>
      </c>
      <c r="G4" s="5"/>
      <c r="H4" s="5"/>
      <c r="I4" s="5"/>
      <c r="J4" s="5">
        <v>2.0</v>
      </c>
      <c r="K4" s="5">
        <v>5.0</v>
      </c>
      <c r="L4" s="5" t="s">
        <v>65</v>
      </c>
      <c r="M4" s="3">
        <f t="shared" si="6"/>
        <v>0.5</v>
      </c>
      <c r="N4" s="5" t="s">
        <v>65</v>
      </c>
      <c r="O4" s="3">
        <f t="shared" si="7"/>
        <v>0.5</v>
      </c>
      <c r="P4" s="5"/>
      <c r="Q4" s="5">
        <v>0.5</v>
      </c>
      <c r="R4" s="5">
        <v>0.5</v>
      </c>
      <c r="S4" s="5" t="s">
        <v>73</v>
      </c>
      <c r="T4" s="3">
        <f t="shared" si="8"/>
        <v>1</v>
      </c>
      <c r="U4" s="5" t="s">
        <v>73</v>
      </c>
      <c r="V4" s="3">
        <f t="shared" si="9"/>
        <v>1</v>
      </c>
      <c r="W4" s="5"/>
      <c r="X4" s="5"/>
      <c r="Y4" s="5"/>
      <c r="Z4" s="5">
        <v>1.0</v>
      </c>
      <c r="AA4" s="5">
        <v>3.0</v>
      </c>
      <c r="AB4" s="5" t="s">
        <v>65</v>
      </c>
      <c r="AC4" s="3">
        <f t="shared" si="10"/>
        <v>0.5</v>
      </c>
      <c r="AD4" s="5" t="s">
        <v>94</v>
      </c>
      <c r="AE4" s="3">
        <f t="shared" si="11"/>
        <v>1</v>
      </c>
      <c r="AF4" s="5"/>
      <c r="AG4" s="5"/>
      <c r="AH4" s="5" t="s">
        <v>73</v>
      </c>
      <c r="AI4" s="3">
        <f t="shared" si="12"/>
        <v>1</v>
      </c>
      <c r="AJ4" s="5" t="s">
        <v>94</v>
      </c>
      <c r="AK4" s="3">
        <f t="shared" si="13"/>
        <v>1</v>
      </c>
      <c r="AL4" s="5"/>
      <c r="AM4" s="5"/>
    </row>
    <row r="5" ht="15.75" customHeight="1">
      <c r="A5" s="27"/>
      <c r="B5" s="5"/>
      <c r="C5" s="5" t="s">
        <v>94</v>
      </c>
      <c r="D5" s="3">
        <f t="shared" si="4"/>
        <v>1</v>
      </c>
      <c r="E5" s="5" t="s">
        <v>73</v>
      </c>
      <c r="F5" s="3">
        <f t="shared" si="5"/>
        <v>1</v>
      </c>
      <c r="G5" s="5"/>
      <c r="H5" s="5"/>
      <c r="I5" s="5"/>
      <c r="J5" s="5">
        <v>6.0</v>
      </c>
      <c r="K5" s="5">
        <v>6.0</v>
      </c>
      <c r="L5" s="5" t="s">
        <v>94</v>
      </c>
      <c r="M5" s="3">
        <f t="shared" si="6"/>
        <v>1</v>
      </c>
      <c r="N5" s="5" t="s">
        <v>94</v>
      </c>
      <c r="O5" s="3">
        <f t="shared" si="7"/>
        <v>1</v>
      </c>
      <c r="P5" s="5"/>
      <c r="Q5" s="5">
        <v>0.08</v>
      </c>
      <c r="R5" s="5">
        <v>0.08</v>
      </c>
      <c r="S5" s="5" t="s">
        <v>73</v>
      </c>
      <c r="T5" s="3">
        <f t="shared" si="8"/>
        <v>1</v>
      </c>
      <c r="U5" s="5" t="s">
        <v>73</v>
      </c>
      <c r="V5" s="3">
        <f t="shared" si="9"/>
        <v>1</v>
      </c>
      <c r="W5" s="5"/>
      <c r="X5" s="5"/>
      <c r="Y5" s="5"/>
      <c r="Z5" s="5">
        <v>1.0</v>
      </c>
      <c r="AA5" s="5">
        <v>1.0</v>
      </c>
      <c r="AB5" s="5" t="s">
        <v>98</v>
      </c>
      <c r="AC5" s="3">
        <f t="shared" si="10"/>
        <v>0</v>
      </c>
      <c r="AD5" s="5" t="s">
        <v>65</v>
      </c>
      <c r="AE5" s="3">
        <f t="shared" si="11"/>
        <v>0.5</v>
      </c>
      <c r="AF5" s="5"/>
      <c r="AG5" s="5"/>
      <c r="AH5" s="5" t="s">
        <v>65</v>
      </c>
      <c r="AI5" s="3">
        <f t="shared" si="12"/>
        <v>0.5</v>
      </c>
      <c r="AJ5" s="5" t="s">
        <v>94</v>
      </c>
      <c r="AK5" s="3">
        <f t="shared" si="13"/>
        <v>1</v>
      </c>
      <c r="AL5" s="5"/>
      <c r="AM5" s="5"/>
    </row>
    <row r="6" ht="15.75" customHeight="1">
      <c r="D6" s="3" t="b">
        <f t="shared" si="4"/>
        <v>0</v>
      </c>
      <c r="F6" s="3" t="b">
        <f t="shared" si="5"/>
        <v>0</v>
      </c>
      <c r="M6" s="3" t="b">
        <f t="shared" si="6"/>
        <v>0</v>
      </c>
      <c r="O6" s="3" t="b">
        <f t="shared" si="7"/>
        <v>0</v>
      </c>
      <c r="T6" s="3" t="b">
        <f t="shared" si="8"/>
        <v>0</v>
      </c>
      <c r="V6" s="3" t="b">
        <f t="shared" si="9"/>
        <v>0</v>
      </c>
      <c r="AC6" s="3" t="b">
        <f t="shared" si="10"/>
        <v>0</v>
      </c>
      <c r="AE6" s="3" t="b">
        <f t="shared" si="11"/>
        <v>0</v>
      </c>
      <c r="AI6" s="3" t="b">
        <f t="shared" si="12"/>
        <v>0</v>
      </c>
      <c r="AK6" s="3" t="b">
        <f t="shared" si="13"/>
        <v>0</v>
      </c>
    </row>
    <row r="7" ht="15.75" customHeight="1">
      <c r="D7" s="3" t="b">
        <f t="shared" si="4"/>
        <v>0</v>
      </c>
      <c r="F7" s="3" t="b">
        <f t="shared" si="5"/>
        <v>0</v>
      </c>
      <c r="M7" s="3" t="b">
        <f t="shared" si="6"/>
        <v>0</v>
      </c>
      <c r="O7" s="3" t="b">
        <f t="shared" si="7"/>
        <v>0</v>
      </c>
      <c r="T7" s="3" t="b">
        <f t="shared" si="8"/>
        <v>0</v>
      </c>
      <c r="V7" s="3" t="b">
        <f t="shared" si="9"/>
        <v>0</v>
      </c>
      <c r="AC7" s="3" t="b">
        <f t="shared" si="10"/>
        <v>0</v>
      </c>
      <c r="AE7" s="3" t="b">
        <f t="shared" si="11"/>
        <v>0</v>
      </c>
      <c r="AI7" s="3" t="b">
        <f t="shared" si="12"/>
        <v>0</v>
      </c>
      <c r="AK7" s="3" t="b">
        <f t="shared" si="13"/>
        <v>0</v>
      </c>
    </row>
    <row r="8" ht="15.75" customHeight="1">
      <c r="D8" s="3" t="b">
        <f t="shared" si="4"/>
        <v>0</v>
      </c>
      <c r="F8" s="3" t="b">
        <f t="shared" si="5"/>
        <v>0</v>
      </c>
      <c r="M8" s="3" t="b">
        <f t="shared" si="6"/>
        <v>0</v>
      </c>
      <c r="O8" s="3" t="b">
        <f t="shared" si="7"/>
        <v>0</v>
      </c>
      <c r="T8" s="3" t="b">
        <f t="shared" si="8"/>
        <v>0</v>
      </c>
      <c r="V8" s="3" t="b">
        <f t="shared" si="9"/>
        <v>0</v>
      </c>
      <c r="AC8" s="3" t="b">
        <f t="shared" si="10"/>
        <v>0</v>
      </c>
      <c r="AE8" s="3" t="b">
        <f t="shared" si="11"/>
        <v>0</v>
      </c>
      <c r="AI8" s="3" t="b">
        <f t="shared" si="12"/>
        <v>0</v>
      </c>
      <c r="AK8" s="3" t="b">
        <f t="shared" si="13"/>
        <v>0</v>
      </c>
    </row>
    <row r="9" ht="15.75" customHeight="1">
      <c r="D9" s="3" t="b">
        <f t="shared" si="4"/>
        <v>0</v>
      </c>
      <c r="F9" s="3" t="b">
        <f t="shared" si="5"/>
        <v>0</v>
      </c>
      <c r="M9" s="3" t="b">
        <f t="shared" si="6"/>
        <v>0</v>
      </c>
      <c r="O9" s="3" t="b">
        <f t="shared" si="7"/>
        <v>0</v>
      </c>
      <c r="T9" s="3" t="b">
        <f t="shared" si="8"/>
        <v>0</v>
      </c>
      <c r="V9" s="3" t="b">
        <f t="shared" si="9"/>
        <v>0</v>
      </c>
      <c r="AC9" s="3" t="b">
        <f t="shared" si="10"/>
        <v>0</v>
      </c>
      <c r="AE9" s="3" t="b">
        <f t="shared" si="11"/>
        <v>0</v>
      </c>
      <c r="AI9" s="3" t="b">
        <f t="shared" si="12"/>
        <v>0</v>
      </c>
      <c r="AK9" s="3" t="b">
        <f t="shared" si="13"/>
        <v>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