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14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46">
    <xf numFmtId="0" fontId="0" fillId="0" borderId="0" pivotButton="0" quotePrefix="0" xfId="0"/>
    <xf numFmtId="0" fontId="2" fillId="4" borderId="5" applyAlignment="1" pivotButton="0" quotePrefix="0" xfId="1">
      <alignment horizontal="center" vertical="center" textRotation="90" wrapText="1"/>
    </xf>
    <xf numFmtId="16" fontId="2" fillId="4" borderId="5" applyAlignment="1" pivotButton="0" quotePrefix="0" xfId="1">
      <alignment horizontal="center" vertical="center" wrapText="1"/>
    </xf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164" fontId="2" fillId="4" borderId="5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4" borderId="2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2" fillId="4" borderId="4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165" fontId="2" fillId="4" borderId="1" applyAlignment="1" pivotButton="0" quotePrefix="0" xfId="2">
      <alignment horizontal="center" vertical="center" wrapText="1"/>
    </xf>
    <xf numFmtId="0" fontId="4" fillId="4" borderId="1" applyAlignment="1" pivotButton="0" quotePrefix="0" xfId="0">
      <alignment horizontal="center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165" fontId="2" fillId="4" borderId="1" applyAlignment="1" pivotButton="0" quotePrefix="0" xfId="2">
      <alignment horizontal="center" vertical="center" wrapText="1"/>
    </xf>
    <xf numFmtId="0" fontId="2" fillId="4" borderId="18" applyAlignment="1" pivotButton="0" quotePrefix="0" xfId="1">
      <alignment horizontal="center" vertical="center" wrapText="1"/>
    </xf>
    <xf numFmtId="0" fontId="0" fillId="0" borderId="2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7" pivotButton="0" quotePrefix="0" xfId="0"/>
    <xf numFmtId="0" fontId="0" fillId="0" borderId="22" pivotButton="0" quotePrefix="0" xfId="0"/>
    <xf numFmtId="166" fontId="0" fillId="0" borderId="22" pivotButton="0" quotePrefix="0" xfId="0"/>
    <xf numFmtId="0" fontId="0" fillId="7" borderId="22" pivotButton="0" quotePrefix="0" xfId="0"/>
    <xf numFmtId="0" fontId="7" fillId="7" borderId="0" pivotButton="0" quotePrefix="0" xfId="0"/>
    <xf numFmtId="166" fontId="7" fillId="7" borderId="0" pivotButton="0" quotePrefix="0" xfId="0"/>
    <xf numFmtId="0" fontId="0" fillId="0" borderId="24" pivotButton="0" quotePrefix="0" xfId="0"/>
    <xf numFmtId="0" fontId="0" fillId="0" borderId="23" pivotButton="0" quotePrefix="0" xfId="0"/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0"/>
  <sheetViews>
    <sheetView tabSelected="1" topLeftCell="AN1" zoomScale="70" zoomScaleNormal="70" workbookViewId="0">
      <selection activeCell="DK10" sqref="DK10:DN10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6.42578125" customWidth="1" min="17" max="17"/>
    <col width="14.7109375" customWidth="1" min="18" max="18"/>
    <col width="17.42578125" customWidth="1" min="19" max="19"/>
    <col width="37.7109375" customWidth="1" min="20" max="20"/>
    <col width="28.140625" customWidth="1" min="21" max="21"/>
    <col width="23" customWidth="1" min="22" max="22"/>
    <col width="16.85546875" customWidth="1" min="23" max="23"/>
    <col width="17.140625" customWidth="1" min="24" max="24"/>
    <col width="6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0"/>
    <col width="11.5703125" customWidth="1" min="31" max="31"/>
    <col width="18.28515625" customWidth="1" min="32" max="32"/>
    <col width="17.7109375" customWidth="1" min="33" max="33"/>
    <col width="19.140625" customWidth="1" min="34" max="34"/>
    <col width="13.28515625" customWidth="1" min="35" max="35"/>
    <col width="10.5703125" customWidth="1" min="36" max="36"/>
    <col width="13.42578125" customWidth="1" min="37" max="37"/>
    <col width="11" customWidth="1" min="38" max="38"/>
    <col width="12.85546875" customWidth="1" min="39" max="39"/>
    <col width="12.140625" customWidth="1" min="41" max="41"/>
    <col width="11.28515625" customWidth="1" min="42" max="42"/>
    <col width="10.5703125" customWidth="1" min="43" max="43"/>
    <col width="13.42578125" customWidth="1" min="44" max="44"/>
    <col width="13.5703125" customWidth="1" min="45" max="45"/>
    <col width="12.28515625" customWidth="1" min="46" max="46"/>
    <col width="13.42578125" customWidth="1" min="47" max="47"/>
    <col width="10.42578125" customWidth="1" min="48" max="48"/>
    <col width="9.7109375" customWidth="1" min="49" max="49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rick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>
        <is>
          <t>frt</t>
        </is>
      </c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r="10" ht="21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24" t="inlineStr">
        <is>
          <t>#</t>
        </is>
      </c>
      <c r="R10" s="24" t="inlineStr">
        <is>
          <t>Селлер</t>
        </is>
      </c>
      <c r="S10" s="24" t="inlineStr">
        <is>
          <t>Сайт</t>
        </is>
      </c>
      <c r="T10" s="24" t="inlineStr">
        <is>
          <t>Место размещения на сайте и таргетинги</t>
        </is>
      </c>
      <c r="U10" s="24" t="inlineStr">
        <is>
          <t>Размер (в пикселях) / Формат</t>
        </is>
      </c>
      <c r="V10" s="24" t="inlineStr">
        <is>
          <t>Длительность видео</t>
        </is>
      </c>
      <c r="W10" s="24" t="inlineStr">
        <is>
          <t>Тип размещения</t>
        </is>
      </c>
      <c r="X10" s="24" t="inlineStr">
        <is>
          <t>Единица покупки</t>
        </is>
      </c>
      <c r="Y10" s="20" t="inlineStr">
        <is>
          <t>Период размещения</t>
        </is>
      </c>
      <c r="Z10" s="26" t="n"/>
      <c r="AA10" s="20" t="inlineStr">
        <is>
          <t xml:space="preserve">Количество единиц за период </t>
        </is>
      </c>
      <c r="AB10" s="20" t="inlineStr">
        <is>
          <t xml:space="preserve">Общее количество единиц </t>
        </is>
      </c>
      <c r="AC10" s="20" t="inlineStr">
        <is>
          <t>Цена 
(за единицу покупки), руб.</t>
        </is>
      </c>
      <c r="AD10" s="20" t="inlineStr">
        <is>
          <t>Наценки / Доп. Скидки</t>
        </is>
      </c>
      <c r="AE10" s="20" t="inlineStr">
        <is>
          <t>Скидка, %</t>
        </is>
      </c>
      <c r="AF10" s="20" t="inlineStr">
        <is>
          <t>CPM с учетом скидки</t>
        </is>
      </c>
      <c r="AG10" s="20" t="inlineStr">
        <is>
          <t>Стоимость размещения после скидки, руб.</t>
        </is>
      </c>
      <c r="AH10" s="20" t="inlineStr">
        <is>
          <t>Стоимость размещения после скидки, с НДС, руб.</t>
        </is>
      </c>
      <c r="AI10" s="23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6" t="inlineStr">
        <is>
          <t>Октябрь</t>
        </is>
      </c>
      <c r="CP10" s="27" t="n"/>
      <c r="CQ10" s="27" t="n"/>
      <c r="CR10" s="27" t="n"/>
      <c r="CS10" s="28" t="n"/>
      <c r="CT10" s="16" t="inlineStr">
        <is>
          <t>Ноябрь</t>
        </is>
      </c>
      <c r="CU10" s="27" t="n"/>
      <c r="CV10" s="27" t="n"/>
      <c r="CW10" s="27" t="n"/>
      <c r="CX10" s="28" t="n"/>
      <c r="CY10" s="16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6" t="inlineStr">
        <is>
          <t>Дата старта</t>
        </is>
      </c>
      <c r="DJ10" s="16" t="inlineStr">
        <is>
          <t>Дата предоставления материалов</t>
        </is>
      </c>
      <c r="DK10" s="13" t="inlineStr">
        <is>
          <t>Прогноз результатов постклика</t>
        </is>
      </c>
      <c r="DL10" s="27" t="n"/>
      <c r="DM10" s="27" t="n"/>
      <c r="DN10" s="27" t="n"/>
    </row>
    <row r="11" ht="43.5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20" t="inlineStr">
        <is>
          <t>Количество показов</t>
        </is>
      </c>
      <c r="AJ11" s="20" t="inlineStr">
        <is>
          <t>Частота</t>
        </is>
      </c>
      <c r="AK11" s="20" t="inlineStr">
        <is>
          <t>Охват технический</t>
        </is>
      </c>
      <c r="AL11" s="20" t="inlineStr">
        <is>
          <t>VTR,%</t>
        </is>
      </c>
      <c r="AM11" s="20" t="inlineStr">
        <is>
          <t>Количество просмотров</t>
        </is>
      </c>
      <c r="AN11" s="20" t="inlineStr">
        <is>
          <t>CTR%</t>
        </is>
      </c>
      <c r="AO11" s="20" t="inlineStr">
        <is>
          <t>Количество кликов</t>
        </is>
      </c>
      <c r="AP11" s="20" t="inlineStr">
        <is>
          <t>CPM, руб.</t>
        </is>
      </c>
      <c r="AQ11" s="20" t="inlineStr">
        <is>
          <t>CPT, руб.</t>
        </is>
      </c>
      <c r="AR11" s="20" t="inlineStr">
        <is>
          <t>Стоимость за просмотр</t>
        </is>
      </c>
      <c r="AS11" s="20" t="inlineStr">
        <is>
          <t>Стоимость за клик, руб.</t>
        </is>
      </c>
      <c r="AT11" s="20" t="inlineStr">
        <is>
          <t>Количество лидов</t>
        </is>
      </c>
      <c r="AU11" s="20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BE12+1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17" t="inlineStr">
        <is>
          <t>% прохождения из кликов в визиты</t>
        </is>
      </c>
      <c r="DL11" s="17" t="inlineStr">
        <is>
          <t>Показатель отказов</t>
        </is>
      </c>
      <c r="DM11" s="17" t="inlineStr">
        <is>
          <t>Средняя глубина</t>
        </is>
      </c>
      <c r="DN11" s="17" t="inlineStr">
        <is>
          <t>Среднее время сессии</t>
        </is>
      </c>
    </row>
    <row r="12" ht="36" customHeight="1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AV11+3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AZ11+5</f>
        <v/>
      </c>
      <c r="BA12" s="10">
        <f>BA11+5</f>
        <v/>
      </c>
      <c r="BB12" s="10">
        <f>BB11+5</f>
        <v/>
      </c>
      <c r="BC12" s="10">
        <f>BC11+5</f>
        <v/>
      </c>
      <c r="BD12" s="10">
        <f>BD11+5</f>
        <v/>
      </c>
      <c r="BE12" s="10">
        <f>BE11+4</f>
        <v/>
      </c>
      <c r="BF12" s="10">
        <f>BF11+5</f>
        <v/>
      </c>
      <c r="BG12" s="10">
        <f>BG11+5</f>
        <v/>
      </c>
      <c r="BH12" s="10">
        <f>BH11+5</f>
        <v/>
      </c>
      <c r="BI12" s="10">
        <f>BI11+5</f>
        <v/>
      </c>
      <c r="BJ12" s="10">
        <f>BJ11+6</f>
        <v/>
      </c>
      <c r="BK12" s="10">
        <f>BK11+5</f>
        <v/>
      </c>
      <c r="BL12" s="10">
        <f>BL11+5</f>
        <v/>
      </c>
      <c r="BM12" s="10">
        <f>BM11+5</f>
        <v/>
      </c>
      <c r="BN12" s="10">
        <f>BN11+5</f>
        <v/>
      </c>
      <c r="BO12" s="10">
        <f>BO11+5</f>
        <v/>
      </c>
      <c r="BP12" s="10">
        <f>BP11+4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BT11+4</f>
        <v/>
      </c>
      <c r="BU12" s="10">
        <f>BU11+4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BY11+3</f>
        <v/>
      </c>
      <c r="BZ12" s="10">
        <f>BZ11+4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CD11+4</f>
        <v/>
      </c>
      <c r="CE12" s="10">
        <f>CE11+4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CI11+4</f>
        <v/>
      </c>
      <c r="CJ12" s="10">
        <f>CJ11+4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CN11+3</f>
        <v/>
      </c>
      <c r="CO12" s="10">
        <f>CO11+4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CS11+4</f>
        <v/>
      </c>
      <c r="CT12" s="10">
        <f>CT11+4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CX11+3</f>
        <v/>
      </c>
      <c r="CY12" s="10">
        <f>CY11+4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DC11+4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r="13">
      <c r="A13" s="39" t="inlineStr">
        <is>
          <t>Все</t>
        </is>
      </c>
      <c r="B13" s="39" t="inlineStr">
        <is>
          <t>Все</t>
        </is>
      </c>
      <c r="C13" s="39" t="inlineStr">
        <is>
          <t>Видеохостинг</t>
        </is>
      </c>
      <c r="D13" s="39" t="inlineStr">
        <is>
          <t>охват</t>
        </is>
      </c>
      <c r="E13" s="3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39" t="inlineStr">
        <is>
          <t>да</t>
        </is>
      </c>
      <c r="G13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39" t="n">
        <v/>
      </c>
      <c r="I13" s="39" t="n">
        <v/>
      </c>
      <c r="J13" s="39" t="inlineStr">
        <is>
          <t>https://support.google.com/google-ads/answer/2375464?hl=ru</t>
        </is>
      </c>
      <c r="K13" s="39" t="inlineStr">
        <is>
          <t>отдел performance</t>
        </is>
      </c>
      <c r="L13" s="39" t="inlineStr">
        <is>
          <t>Brand Lift 
5000 долл. США (~400т.р.) в неделю (1 вопрос)
https://support.google.com/google-ads/answer/9049373?hl=ru</t>
        </is>
      </c>
      <c r="M13" s="39" t="inlineStr">
        <is>
          <t>нет</t>
        </is>
      </c>
      <c r="N13" s="39" t="inlineStr">
        <is>
          <t>нет</t>
        </is>
      </c>
      <c r="O13" s="39" t="n">
        <v/>
      </c>
      <c r="P13" s="39" t="n">
        <v/>
      </c>
      <c r="Q13" s="39" t="n">
        <v>1</v>
      </c>
      <c r="R13" s="39">
        <f>S13</f>
        <v/>
      </c>
      <c r="S13" s="39" t="inlineStr">
        <is>
          <t>YouTube+GDN</t>
        </is>
      </c>
      <c r="T13" s="39" t="inlineStr">
        <is>
          <t>ГЕО РФ, см. закладку "STA Таргетинги"</t>
        </is>
      </c>
      <c r="U13" s="39" t="inlineStr">
        <is>
          <t>Видео
In-stream (30 секунд)</t>
        </is>
      </c>
      <c r="V13" s="39" t="inlineStr"/>
      <c r="W13" s="39" t="inlineStr">
        <is>
          <t>Динамика</t>
        </is>
      </c>
      <c r="X13" s="39" t="inlineStr">
        <is>
          <t>1000 показов</t>
        </is>
      </c>
      <c r="Y13" s="39">
        <f>COUNT(AV13:DC13)</f>
        <v/>
      </c>
      <c r="Z13" s="39" t="inlineStr">
        <is>
          <t>месяц</t>
        </is>
      </c>
      <c r="AA13" s="39">
        <f>AB13/Y13</f>
        <v/>
      </c>
      <c r="AB13" s="39" t="n">
        <v>3313399.776744186</v>
      </c>
      <c r="AC13" s="40" t="n">
        <v>0.5375</v>
      </c>
      <c r="AD13" s="39" t="n">
        <v>1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AM13/AL13</f>
        <v/>
      </c>
      <c r="AJ13" s="39" t="n">
        <v>2</v>
      </c>
      <c r="AK13" s="39">
        <f>AI13/AJ13</f>
        <v/>
      </c>
      <c r="AL13" s="39" t="inlineStr"/>
      <c r="AM13" s="39">
        <f>AB13</f>
        <v/>
      </c>
      <c r="AN13" s="39" t="n">
        <v>0.6842972184039232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41" t="n"/>
      <c r="AW13" s="41" t="n"/>
      <c r="AX13" s="41" t="n"/>
      <c r="AY13" s="41" t="n"/>
      <c r="AZ13" s="41" t="n"/>
      <c r="BA13" s="41" t="n"/>
      <c r="BB13" s="41" t="n"/>
      <c r="BC13" s="41" t="n"/>
      <c r="BD13" s="41" t="n"/>
      <c r="BE13" s="41" t="n"/>
      <c r="BF13" s="41" t="n"/>
      <c r="BG13" s="41" t="n"/>
      <c r="BH13" s="41" t="n"/>
      <c r="BI13" s="41" t="n"/>
      <c r="BJ13" s="41" t="n"/>
      <c r="BK13" s="41" t="n"/>
      <c r="BL13" s="41" t="n"/>
      <c r="BM13" s="41" t="n"/>
      <c r="BN13" s="41" t="n"/>
      <c r="BO13" s="41" t="n"/>
      <c r="BP13" s="41" t="n"/>
      <c r="BQ13" s="41" t="n"/>
      <c r="BR13" s="41" t="n"/>
      <c r="BS13" s="41" t="n"/>
      <c r="BT13" s="41" t="n"/>
      <c r="BU13" s="41" t="n"/>
      <c r="BV13" s="41" t="n"/>
      <c r="BW13" s="41" t="n"/>
      <c r="BX13" s="41" t="n"/>
      <c r="BY13" s="41" t="n"/>
      <c r="BZ13" s="41" t="n"/>
      <c r="CA13" s="41" t="n"/>
      <c r="CB13" s="41" t="n"/>
      <c r="CC13" s="41" t="n"/>
      <c r="CD13" s="41" t="n"/>
      <c r="CE13" s="41" t="n">
        <v>1</v>
      </c>
      <c r="CF13" s="41" t="n">
        <v>1</v>
      </c>
      <c r="CG13" s="41" t="n">
        <v>1</v>
      </c>
      <c r="CH13" s="41" t="n">
        <v>1</v>
      </c>
      <c r="CI13" s="41" t="n">
        <v>1</v>
      </c>
      <c r="CJ13" s="41" t="n">
        <v>1</v>
      </c>
      <c r="CK13" s="41" t="n">
        <v>1</v>
      </c>
      <c r="CL13" s="41" t="n">
        <v>1</v>
      </c>
      <c r="CM13" s="41" t="n">
        <v>1</v>
      </c>
      <c r="CN13" s="41" t="n">
        <v>1</v>
      </c>
      <c r="CO13" s="41" t="n">
        <v>1</v>
      </c>
      <c r="CP13" s="41" t="n">
        <v>1</v>
      </c>
      <c r="CQ13" s="41" t="n">
        <v>1</v>
      </c>
      <c r="CR13" s="41" t="n">
        <v>1</v>
      </c>
      <c r="CS13" s="41" t="n">
        <v>1</v>
      </c>
      <c r="CT13" s="41" t="n">
        <v>1</v>
      </c>
      <c r="CU13" s="41" t="n">
        <v>1</v>
      </c>
      <c r="CV13" s="41" t="n">
        <v>1</v>
      </c>
      <c r="CW13" s="41" t="n">
        <v>1</v>
      </c>
      <c r="CX13" s="41" t="n">
        <v>1</v>
      </c>
      <c r="CY13" s="41" t="n">
        <v>1</v>
      </c>
      <c r="CZ13" s="41" t="n">
        <v>1</v>
      </c>
      <c r="DA13" s="41" t="n">
        <v>1</v>
      </c>
      <c r="DB13" s="41" t="n">
        <v>1</v>
      </c>
      <c r="DC13" s="41" t="n">
        <v>1</v>
      </c>
      <c r="DD13" s="39" t="n"/>
      <c r="DE13" s="39" t="n"/>
      <c r="DF13" s="39" t="n"/>
      <c r="DG13" s="39" t="n"/>
      <c r="DH13" s="39" t="n"/>
      <c r="DI13" s="39" t="n"/>
      <c r="DJ13" s="39" t="n"/>
      <c r="DK13" s="39" t="inlineStr">
        <is>
          <t>доделать</t>
        </is>
      </c>
      <c r="DL13" s="39" t="n"/>
      <c r="DM13" s="39" t="n"/>
      <c r="DN13" s="39" t="n"/>
    </row>
    <row r="14">
      <c r="A14" s="39" t="inlineStr">
        <is>
          <t>Все</t>
        </is>
      </c>
      <c r="B14" s="39" t="inlineStr">
        <is>
          <t>Все</t>
        </is>
      </c>
      <c r="C14" s="39" t="inlineStr">
        <is>
          <t>Видеохостинг</t>
        </is>
      </c>
      <c r="D14" s="39" t="inlineStr">
        <is>
          <t>охват</t>
        </is>
      </c>
      <c r="E14" s="39" t="n">
        <v/>
      </c>
      <c r="F14" s="39" t="inlineStr">
        <is>
          <t>да</t>
        </is>
      </c>
      <c r="G14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39" t="n">
        <v/>
      </c>
      <c r="I14" s="39" t="n">
        <v/>
      </c>
      <c r="J14" s="39" t="inlineStr">
        <is>
          <t>https://support.google.com/google-ads/answer/2375464?hl=ru</t>
        </is>
      </c>
      <c r="K14" s="39" t="inlineStr">
        <is>
          <t>отдел performance</t>
        </is>
      </c>
      <c r="L14" s="39" t="inlineStr">
        <is>
          <t>Brand Lift 
5000 долл. США (~400т.р.) в неделю (1 вопрос)
https://support.google.com/google-ads/answer/9049373?hl=ru</t>
        </is>
      </c>
      <c r="M14" s="39" t="inlineStr">
        <is>
          <t>нет</t>
        </is>
      </c>
      <c r="N14" s="39" t="inlineStr">
        <is>
          <t>нет</t>
        </is>
      </c>
      <c r="O14" s="39" t="n">
        <v/>
      </c>
      <c r="P14" s="39" t="n">
        <v/>
      </c>
      <c r="Q14" s="39" t="n">
        <v>2</v>
      </c>
      <c r="R14" s="39">
        <f>S14</f>
        <v/>
      </c>
      <c r="S14" s="39" t="inlineStr">
        <is>
          <t>YouTube+GDN</t>
        </is>
      </c>
      <c r="T14" s="39" t="inlineStr">
        <is>
          <t>ГЕО РФ, см. закладку "STA Таргетинги"</t>
        </is>
      </c>
      <c r="U14" s="39" t="inlineStr">
        <is>
          <t>Видео
TrueView Unskippable, 20 секунд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18809.09786880694</v>
      </c>
      <c r="AC14" s="40" t="n">
        <v>139.75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AM14/AL14</f>
        <v/>
      </c>
      <c r="AJ14" s="39" t="n">
        <v>2</v>
      </c>
      <c r="AK14" s="39">
        <f>AI14/AJ14</f>
        <v/>
      </c>
      <c r="AL14" s="39" t="inlineStr"/>
      <c r="AM14" s="39">
        <f>AB14</f>
        <v/>
      </c>
      <c r="AN14" s="39" t="n">
        <v>0.6842972184039232</v>
      </c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1" t="n"/>
      <c r="AW14" s="41" t="n"/>
      <c r="AX14" s="41" t="n"/>
      <c r="AY14" s="41" t="n"/>
      <c r="AZ14" s="41" t="n"/>
      <c r="BA14" s="41" t="n"/>
      <c r="BB14" s="41" t="n"/>
      <c r="BC14" s="41" t="n"/>
      <c r="BD14" s="41" t="n"/>
      <c r="BE14" s="41" t="n"/>
      <c r="BF14" s="41" t="n"/>
      <c r="BG14" s="41" t="n"/>
      <c r="BH14" s="41" t="n"/>
      <c r="BI14" s="41" t="n"/>
      <c r="BJ14" s="41" t="n"/>
      <c r="BK14" s="41" t="n"/>
      <c r="BL14" s="41" t="n"/>
      <c r="BM14" s="41" t="n"/>
      <c r="BN14" s="41" t="n"/>
      <c r="BO14" s="41" t="n"/>
      <c r="BP14" s="41" t="n"/>
      <c r="BQ14" s="41" t="n"/>
      <c r="BR14" s="41" t="n"/>
      <c r="BS14" s="41" t="n"/>
      <c r="BT14" s="41" t="n"/>
      <c r="BU14" s="41" t="n"/>
      <c r="BV14" s="41" t="n"/>
      <c r="BW14" s="41" t="n"/>
      <c r="BX14" s="41" t="n"/>
      <c r="BY14" s="41" t="n"/>
      <c r="BZ14" s="41" t="n"/>
      <c r="CA14" s="41" t="n"/>
      <c r="CB14" s="41" t="n"/>
      <c r="CC14" s="41" t="n"/>
      <c r="CD14" s="41" t="n"/>
      <c r="CE14" s="41" t="n">
        <v>1</v>
      </c>
      <c r="CF14" s="41" t="n">
        <v>1</v>
      </c>
      <c r="CG14" s="41" t="n">
        <v>1</v>
      </c>
      <c r="CH14" s="41" t="n">
        <v>1</v>
      </c>
      <c r="CI14" s="41" t="n">
        <v>1</v>
      </c>
      <c r="CJ14" s="41" t="n">
        <v>1</v>
      </c>
      <c r="CK14" s="41" t="n">
        <v>1</v>
      </c>
      <c r="CL14" s="41" t="n">
        <v>1</v>
      </c>
      <c r="CM14" s="41" t="n">
        <v>1</v>
      </c>
      <c r="CN14" s="41" t="n">
        <v>1</v>
      </c>
      <c r="CO14" s="41" t="n">
        <v>1</v>
      </c>
      <c r="CP14" s="41" t="n">
        <v>1</v>
      </c>
      <c r="CQ14" s="41" t="n">
        <v>1</v>
      </c>
      <c r="CR14" s="41" t="n">
        <v>1</v>
      </c>
      <c r="CS14" s="41" t="n">
        <v>1</v>
      </c>
      <c r="CT14" s="41" t="n">
        <v>1</v>
      </c>
      <c r="CU14" s="41" t="n">
        <v>1</v>
      </c>
      <c r="CV14" s="41" t="n">
        <v>1</v>
      </c>
      <c r="CW14" s="41" t="n">
        <v>1</v>
      </c>
      <c r="CX14" s="41" t="n">
        <v>1</v>
      </c>
      <c r="CY14" s="41" t="n">
        <v>1</v>
      </c>
      <c r="CZ14" s="41" t="n">
        <v>1</v>
      </c>
      <c r="DA14" s="41" t="n">
        <v>1</v>
      </c>
      <c r="DB14" s="41" t="n">
        <v>1</v>
      </c>
      <c r="DC14" s="41" t="n">
        <v>1</v>
      </c>
      <c r="DD14" s="39" t="n"/>
      <c r="DE14" s="39" t="n"/>
      <c r="DF14" s="39" t="n"/>
      <c r="DG14" s="39" t="n"/>
      <c r="DH14" s="39" t="n"/>
      <c r="DI14" s="39" t="n"/>
      <c r="DJ14" s="39" t="n"/>
      <c r="DK14" s="39" t="inlineStr">
        <is>
          <t>доделать</t>
        </is>
      </c>
      <c r="DL14" s="39" t="n"/>
      <c r="DM14" s="39" t="n"/>
      <c r="DN14" s="39" t="n"/>
    </row>
    <row r="15">
      <c r="A15" s="39" t="inlineStr">
        <is>
          <t>Все</t>
        </is>
      </c>
      <c r="B15" s="39" t="inlineStr">
        <is>
          <t>Все</t>
        </is>
      </c>
      <c r="C15" s="39" t="inlineStr">
        <is>
          <t>Видеохостинг</t>
        </is>
      </c>
      <c r="D15" s="39" t="inlineStr">
        <is>
          <t>охват</t>
        </is>
      </c>
      <c r="E15" s="39" t="n">
        <v/>
      </c>
      <c r="F15" s="39" t="inlineStr">
        <is>
          <t>да</t>
        </is>
      </c>
      <c r="G15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39" t="n">
        <v/>
      </c>
      <c r="I15" s="39" t="inlineStr">
        <is>
          <t>целевое касание будет не долгим и не качественным
Только на YT, без GDN</t>
        </is>
      </c>
      <c r="J15" s="39" t="inlineStr">
        <is>
          <t>https://support.google.com/google-ads/answer/2375464?hl=ru</t>
        </is>
      </c>
      <c r="K15" s="39" t="inlineStr">
        <is>
          <t>отдел performance</t>
        </is>
      </c>
      <c r="L15" s="39" t="inlineStr">
        <is>
          <t>Brand Lift 
5000 долл. США (~400т.р.) в неделю (1 вопрос)
https://support.google.com/google-ads/answer/9049373?hl=ru</t>
        </is>
      </c>
      <c r="M15" s="39" t="inlineStr">
        <is>
          <t>нет</t>
        </is>
      </c>
      <c r="N15" s="39" t="inlineStr">
        <is>
          <t>нет</t>
        </is>
      </c>
      <c r="O15" s="3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39" t="n">
        <v/>
      </c>
      <c r="Q15" s="39" t="n">
        <v>3</v>
      </c>
      <c r="R15" s="39">
        <f>S15</f>
        <v/>
      </c>
      <c r="S15" s="39" t="inlineStr">
        <is>
          <t>YouTube</t>
        </is>
      </c>
      <c r="T15" s="39" t="inlineStr">
        <is>
          <t>ГЕО РФ, см. закладку "STA Таргетинги"</t>
        </is>
      </c>
      <c r="U15" s="39" t="inlineStr">
        <is>
          <t>Видео
TrueView Discovery</t>
        </is>
      </c>
      <c r="V15" s="39" t="inlineStr"/>
      <c r="W15" s="39" t="inlineStr">
        <is>
          <t>Динамика</t>
        </is>
      </c>
      <c r="X15" s="39" t="inlineStr">
        <is>
          <t>1000 показов</t>
        </is>
      </c>
      <c r="Y15" s="39">
        <f>COUNT(AV15:DC15)</f>
        <v/>
      </c>
      <c r="Z15" s="39" t="inlineStr">
        <is>
          <t>месяцев</t>
        </is>
      </c>
      <c r="AA15" s="39">
        <f>AB15/Y15</f>
        <v/>
      </c>
      <c r="AB15" s="39" t="n">
        <v>913195.3313116423</v>
      </c>
      <c r="AC15" s="40" t="n">
        <v>1.3975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AM15/AL15</f>
        <v/>
      </c>
      <c r="AJ15" s="39" t="n">
        <v>2</v>
      </c>
      <c r="AK15" s="39">
        <f>AI15/AJ15</f>
        <v/>
      </c>
      <c r="AL15" s="39" t="inlineStr"/>
      <c r="AM15" s="39">
        <f>AB15</f>
        <v/>
      </c>
      <c r="AN15" s="39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1" t="n"/>
      <c r="AW15" s="41" t="n"/>
      <c r="AX15" s="41" t="n"/>
      <c r="AY15" s="41" t="n"/>
      <c r="AZ15" s="41" t="n"/>
      <c r="BA15" s="41" t="n"/>
      <c r="BB15" s="41" t="n"/>
      <c r="BC15" s="41" t="n"/>
      <c r="BD15" s="41" t="n"/>
      <c r="BE15" s="41" t="n"/>
      <c r="BF15" s="41" t="n"/>
      <c r="BG15" s="41" t="n"/>
      <c r="BH15" s="41" t="n"/>
      <c r="BI15" s="41" t="n"/>
      <c r="BJ15" s="41" t="n"/>
      <c r="BK15" s="41" t="n"/>
      <c r="BL15" s="41" t="n"/>
      <c r="BM15" s="41" t="n"/>
      <c r="BN15" s="41" t="n"/>
      <c r="BO15" s="41" t="n"/>
      <c r="BP15" s="41" t="n"/>
      <c r="BQ15" s="41" t="n"/>
      <c r="BR15" s="41" t="n"/>
      <c r="BS15" s="41" t="n"/>
      <c r="BT15" s="41" t="n"/>
      <c r="BU15" s="41" t="n"/>
      <c r="BV15" s="41" t="n"/>
      <c r="BW15" s="41" t="n"/>
      <c r="BX15" s="41" t="n"/>
      <c r="BY15" s="41" t="n"/>
      <c r="BZ15" s="41" t="n"/>
      <c r="CA15" s="41" t="n"/>
      <c r="CB15" s="41" t="n"/>
      <c r="CC15" s="41" t="n"/>
      <c r="CD15" s="41" t="n"/>
      <c r="CE15" s="41" t="n">
        <v>1</v>
      </c>
      <c r="CF15" s="41" t="n">
        <v>1</v>
      </c>
      <c r="CG15" s="41" t="n">
        <v>1</v>
      </c>
      <c r="CH15" s="41" t="n">
        <v>1</v>
      </c>
      <c r="CI15" s="41" t="n">
        <v>1</v>
      </c>
      <c r="CJ15" s="41" t="n">
        <v>1</v>
      </c>
      <c r="CK15" s="41" t="n">
        <v>1</v>
      </c>
      <c r="CL15" s="41" t="n">
        <v>1</v>
      </c>
      <c r="CM15" s="41" t="n">
        <v>1</v>
      </c>
      <c r="CN15" s="41" t="n">
        <v>1</v>
      </c>
      <c r="CO15" s="41" t="n">
        <v>1</v>
      </c>
      <c r="CP15" s="41" t="n">
        <v>1</v>
      </c>
      <c r="CQ15" s="41" t="n">
        <v>1</v>
      </c>
      <c r="CR15" s="41" t="n">
        <v>1</v>
      </c>
      <c r="CS15" s="41" t="n">
        <v>1</v>
      </c>
      <c r="CT15" s="41" t="n">
        <v>1</v>
      </c>
      <c r="CU15" s="41" t="n">
        <v>1</v>
      </c>
      <c r="CV15" s="41" t="n">
        <v>1</v>
      </c>
      <c r="CW15" s="41" t="n">
        <v>1</v>
      </c>
      <c r="CX15" s="41" t="n">
        <v>1</v>
      </c>
      <c r="CY15" s="41" t="n">
        <v>1</v>
      </c>
      <c r="CZ15" s="41" t="n">
        <v>1</v>
      </c>
      <c r="DA15" s="41" t="n">
        <v>1</v>
      </c>
      <c r="DB15" s="41" t="n">
        <v>1</v>
      </c>
      <c r="DC15" s="41" t="n">
        <v>1</v>
      </c>
      <c r="DD15" s="39" t="n"/>
      <c r="DE15" s="39" t="n"/>
      <c r="DF15" s="39" t="n"/>
      <c r="DG15" s="39" t="n"/>
      <c r="DH15" s="39" t="n"/>
      <c r="DI15" s="39" t="n"/>
      <c r="DJ15" s="39" t="n"/>
      <c r="DK15" s="39" t="inlineStr">
        <is>
          <t>доделать</t>
        </is>
      </c>
      <c r="DL15" s="39" t="n"/>
      <c r="DM15" s="39" t="n"/>
      <c r="DN15" s="39" t="n"/>
    </row>
    <row r="16">
      <c r="A16" s="39" t="inlineStr">
        <is>
          <t>Все</t>
        </is>
      </c>
      <c r="B16" s="39" t="inlineStr">
        <is>
          <t>Все</t>
        </is>
      </c>
      <c r="C16" s="39" t="inlineStr">
        <is>
          <t>PROGRAMMATIC</t>
        </is>
      </c>
      <c r="D16" s="39" t="inlineStr">
        <is>
          <t>охват</t>
        </is>
      </c>
      <c r="E16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39" t="inlineStr">
        <is>
          <t>да</t>
        </is>
      </c>
      <c r="G16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39" t="n">
        <v>0.25</v>
      </c>
      <c r="I16" s="39" t="inlineStr">
        <is>
          <t>политические проблемы в марте 2021 (не берем)</t>
        </is>
      </c>
      <c r="J16" s="39" t="inlineStr">
        <is>
          <t>\\DOCS\Public\_Подрядчики (прайсы, презентации, ТТ)\Segmento</t>
        </is>
      </c>
      <c r="K16" s="39" t="inlineStr">
        <is>
          <t>miroshnik@segmento.ru
babushkina@segmento.ru
eliseeva@segmento.ru
aramisov@segmento.ru</t>
        </is>
      </c>
      <c r="L16" s="39" t="inlineStr">
        <is>
          <t>Brand Lift 
бесплатно, при достижении 700 тыс. уников</t>
        </is>
      </c>
      <c r="M16" s="39" t="inlineStr">
        <is>
          <t>баннеры 250т.р, 
видео 500т.р.мес</t>
        </is>
      </c>
      <c r="N16" s="39" t="inlineStr">
        <is>
          <t>нет</t>
        </is>
      </c>
      <c r="O16" s="39" t="inlineStr">
        <is>
          <t>бесплатное изготовление креатива:
https://prnt.sc/10skash</t>
        </is>
      </c>
      <c r="P16" s="39" t="n">
        <v/>
      </c>
      <c r="Q16" s="39" t="n">
        <v>4</v>
      </c>
      <c r="R16" s="39">
        <f>S16</f>
        <v/>
      </c>
      <c r="S16" s="39" t="inlineStr">
        <is>
          <t>Segmento</t>
        </is>
      </c>
      <c r="T16" s="39" t="inlineStr">
        <is>
          <t>ГЕО ____, таргетинг по аудиторным сегментам, см. закладку "Segmento"</t>
        </is>
      </c>
      <c r="U16" s="39" t="inlineStr">
        <is>
          <t>Ролик 30 сек
Видео: in-stream: preroll, in-stream: mid-roll, in-stream: post-roll
Видео: in-article: preroll, in-article: mid-roll, in-article: post-roll</t>
        </is>
      </c>
      <c r="V16" s="39" t="inlineStr"/>
      <c r="W16" s="39" t="inlineStr">
        <is>
          <t>Динамика</t>
        </is>
      </c>
      <c r="X16" s="39" t="inlineStr">
        <is>
          <t>1000 показов</t>
        </is>
      </c>
      <c r="Y16" s="39">
        <f>COUNT(AV16:DC16)</f>
        <v/>
      </c>
      <c r="Z16" s="39" t="inlineStr">
        <is>
          <t>недель</t>
        </is>
      </c>
      <c r="AA16" s="39">
        <f>AB16/Y16</f>
        <v/>
      </c>
      <c r="AB16" s="39" t="n">
        <v>1600000</v>
      </c>
      <c r="AC16" s="40" t="n">
        <v>0.5</v>
      </c>
      <c r="AD16" s="39" t="n">
        <v>1</v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AM16/AL16</f>
        <v/>
      </c>
      <c r="AJ16" s="39" t="n">
        <v>4</v>
      </c>
      <c r="AK16" s="39">
        <f>AI16/AJ16</f>
        <v/>
      </c>
      <c r="AL16" s="39" t="inlineStr"/>
      <c r="AM16" s="39">
        <f>AB16</f>
        <v/>
      </c>
      <c r="AN16" s="39" t="n">
        <v>-0.2617046191691729</v>
      </c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1" t="n"/>
      <c r="AW16" s="41" t="n"/>
      <c r="AX16" s="41" t="n"/>
      <c r="AY16" s="41" t="n"/>
      <c r="AZ16" s="41" t="n"/>
      <c r="BA16" s="41" t="n"/>
      <c r="BB16" s="41" t="n"/>
      <c r="BC16" s="41" t="n"/>
      <c r="BD16" s="41" t="n"/>
      <c r="BE16" s="41" t="n"/>
      <c r="BF16" s="41" t="n"/>
      <c r="BG16" s="41" t="n"/>
      <c r="BH16" s="41" t="n"/>
      <c r="BI16" s="41" t="n"/>
      <c r="BJ16" s="41" t="n"/>
      <c r="BK16" s="41" t="n"/>
      <c r="BL16" s="41" t="n"/>
      <c r="BM16" s="41" t="n"/>
      <c r="BN16" s="41" t="n"/>
      <c r="BO16" s="41" t="n"/>
      <c r="BP16" s="41" t="n"/>
      <c r="BQ16" s="41" t="n"/>
      <c r="BR16" s="41" t="n"/>
      <c r="BS16" s="41" t="n"/>
      <c r="BT16" s="41" t="n"/>
      <c r="BU16" s="41" t="n"/>
      <c r="BV16" s="41" t="n"/>
      <c r="BW16" s="41" t="n"/>
      <c r="BX16" s="41" t="n"/>
      <c r="BY16" s="41" t="n"/>
      <c r="BZ16" s="41" t="n"/>
      <c r="CA16" s="41" t="n"/>
      <c r="CB16" s="41" t="n"/>
      <c r="CC16" s="41" t="n"/>
      <c r="CD16" s="41" t="n"/>
      <c r="CE16" s="41" t="n">
        <v>1</v>
      </c>
      <c r="CF16" s="41" t="n">
        <v>1</v>
      </c>
      <c r="CG16" s="41" t="n">
        <v>1</v>
      </c>
      <c r="CH16" s="41" t="n">
        <v>1</v>
      </c>
      <c r="CI16" s="41" t="n">
        <v>1</v>
      </c>
      <c r="CJ16" s="41" t="n">
        <v>1</v>
      </c>
      <c r="CK16" s="41" t="n">
        <v>1</v>
      </c>
      <c r="CL16" s="41" t="n">
        <v>1</v>
      </c>
      <c r="CM16" s="41" t="n">
        <v>1</v>
      </c>
      <c r="CN16" s="41" t="n">
        <v>1</v>
      </c>
      <c r="CO16" s="41" t="n">
        <v>1</v>
      </c>
      <c r="CP16" s="41" t="n">
        <v>1</v>
      </c>
      <c r="CQ16" s="41" t="n">
        <v>1</v>
      </c>
      <c r="CR16" s="41" t="n">
        <v>1</v>
      </c>
      <c r="CS16" s="41" t="n">
        <v>1</v>
      </c>
      <c r="CT16" s="41" t="n">
        <v>1</v>
      </c>
      <c r="CU16" s="41" t="n">
        <v>1</v>
      </c>
      <c r="CV16" s="41" t="n">
        <v>1</v>
      </c>
      <c r="CW16" s="41" t="n">
        <v>1</v>
      </c>
      <c r="CX16" s="41" t="n">
        <v>1</v>
      </c>
      <c r="CY16" s="41" t="n">
        <v>1</v>
      </c>
      <c r="CZ16" s="41" t="n">
        <v>1</v>
      </c>
      <c r="DA16" s="41" t="n">
        <v>1</v>
      </c>
      <c r="DB16" s="41" t="n">
        <v>1</v>
      </c>
      <c r="DC16" s="41" t="n">
        <v>1</v>
      </c>
      <c r="DD16" s="39" t="n"/>
      <c r="DE16" s="39" t="n"/>
      <c r="DF16" s="39" t="n"/>
      <c r="DG16" s="39" t="n"/>
      <c r="DH16" s="39" t="n"/>
      <c r="DI16" s="39" t="n"/>
      <c r="DJ16" s="39" t="n"/>
      <c r="DK16" s="39" t="inlineStr">
        <is>
          <t>доделать</t>
        </is>
      </c>
      <c r="DL16" s="39" t="n"/>
      <c r="DM16" s="39" t="n"/>
      <c r="DN16" s="39" t="n"/>
    </row>
    <row r="17">
      <c r="A17" s="39" t="inlineStr">
        <is>
          <t>Все</t>
        </is>
      </c>
      <c r="B17" s="39" t="inlineStr">
        <is>
          <t>Все</t>
        </is>
      </c>
      <c r="C17" s="39" t="inlineStr">
        <is>
          <t>PROGRAMMATIC</t>
        </is>
      </c>
      <c r="D17" s="39" t="inlineStr">
        <is>
          <t>охват</t>
        </is>
      </c>
      <c r="E17" s="39" t="inlineStr">
        <is>
          <t>https://reklama.ramblergroup.com/tt/</t>
        </is>
      </c>
      <c r="F17" s="39" t="inlineStr">
        <is>
          <t>да</t>
        </is>
      </c>
      <c r="G17" s="39" t="n">
        <v/>
      </c>
      <c r="H17" s="39" t="n">
        <v/>
      </c>
      <c r="I17" s="39" t="inlineStr">
        <is>
          <t>входной бюджет</t>
        </is>
      </c>
      <c r="J17" s="39" t="inlineStr">
        <is>
          <t>\\DOCS\Public\_Подрядчики (прайсы, презентации, ТТ)\Rambler</t>
        </is>
      </c>
      <c r="K17" s="39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L17" s="39" t="n">
        <v/>
      </c>
      <c r="M17" s="39" t="inlineStr">
        <is>
          <t>Не менее 250 000 руб. без учета НДС (после скидки) при первом размещении.
Потом 500тр.</t>
        </is>
      </c>
      <c r="N17" s="39" t="inlineStr">
        <is>
          <t>нет</t>
        </is>
      </c>
      <c r="O17" s="39" t="inlineStr">
        <is>
          <t xml:space="preserve"> - НЕТ сезонников
 - интересы без наценок
- низкий CPM (при сравнении с программатик)</t>
        </is>
      </c>
      <c r="P17" s="39" t="n">
        <v/>
      </c>
      <c r="Q17" s="39" t="n">
        <v>5</v>
      </c>
      <c r="R17" s="39">
        <f>S17</f>
        <v/>
      </c>
      <c r="S17" s="39" t="inlineStr">
        <is>
          <t>Пакет XL Flex Rambler&amp;Сo 
Desktop+Mobile Reach Video PMP</t>
        </is>
      </c>
      <c r="T17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17" s="39" t="inlineStr">
        <is>
          <t>Видео (15 секунд)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недели</t>
        </is>
      </c>
      <c r="AA17" s="39">
        <f>AB17/Y17</f>
        <v/>
      </c>
      <c r="AB17" s="39" t="n">
        <v>1111.2</v>
      </c>
      <c r="AC17" s="40" t="n">
        <v>450</v>
      </c>
      <c r="AD17" s="39" t="n">
        <v>1</v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AM17/AL17</f>
        <v/>
      </c>
      <c r="AJ17" s="39" t="n">
        <v>3</v>
      </c>
      <c r="AK17" s="39">
        <f>AI17/AJ17</f>
        <v/>
      </c>
      <c r="AL17" s="39" t="inlineStr"/>
      <c r="AM17" s="39">
        <f>AB17</f>
        <v/>
      </c>
      <c r="AN17" s="39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1" t="n"/>
      <c r="AW17" s="41" t="n"/>
      <c r="AX17" s="41" t="n"/>
      <c r="AY17" s="41" t="n"/>
      <c r="AZ17" s="41" t="n"/>
      <c r="BA17" s="41" t="n"/>
      <c r="BB17" s="41" t="n"/>
      <c r="BC17" s="41" t="n"/>
      <c r="BD17" s="41" t="n"/>
      <c r="BE17" s="41" t="n"/>
      <c r="BF17" s="41" t="n"/>
      <c r="BG17" s="41" t="n"/>
      <c r="BH17" s="41" t="n"/>
      <c r="BI17" s="41" t="n"/>
      <c r="BJ17" s="41" t="n"/>
      <c r="BK17" s="41" t="n"/>
      <c r="BL17" s="41" t="n"/>
      <c r="BM17" s="41" t="n"/>
      <c r="BN17" s="41" t="n"/>
      <c r="BO17" s="41" t="n"/>
      <c r="BP17" s="41" t="n"/>
      <c r="BQ17" s="41" t="n"/>
      <c r="BR17" s="41" t="n"/>
      <c r="BS17" s="41" t="n"/>
      <c r="BT17" s="41" t="n"/>
      <c r="BU17" s="41" t="n"/>
      <c r="BV17" s="41" t="n"/>
      <c r="BW17" s="41" t="n"/>
      <c r="BX17" s="41" t="n"/>
      <c r="BY17" s="41" t="n"/>
      <c r="BZ17" s="41" t="n"/>
      <c r="CA17" s="41" t="n"/>
      <c r="CB17" s="41" t="n"/>
      <c r="CC17" s="41" t="n"/>
      <c r="CD17" s="41" t="n"/>
      <c r="CE17" s="41" t="n">
        <v>1</v>
      </c>
      <c r="CF17" s="41" t="n">
        <v>1</v>
      </c>
      <c r="CG17" s="41" t="n">
        <v>1</v>
      </c>
      <c r="CH17" s="41" t="n">
        <v>1</v>
      </c>
      <c r="CI17" s="41" t="n">
        <v>1</v>
      </c>
      <c r="CJ17" s="41" t="n">
        <v>1</v>
      </c>
      <c r="CK17" s="41" t="n">
        <v>1</v>
      </c>
      <c r="CL17" s="41" t="n">
        <v>1</v>
      </c>
      <c r="CM17" s="41" t="n">
        <v>1</v>
      </c>
      <c r="CN17" s="41" t="n">
        <v>1</v>
      </c>
      <c r="CO17" s="41" t="n">
        <v>1</v>
      </c>
      <c r="CP17" s="41" t="n">
        <v>1</v>
      </c>
      <c r="CQ17" s="41" t="n">
        <v>1</v>
      </c>
      <c r="CR17" s="41" t="n">
        <v>1</v>
      </c>
      <c r="CS17" s="41" t="n">
        <v>1</v>
      </c>
      <c r="CT17" s="41" t="n">
        <v>1</v>
      </c>
      <c r="CU17" s="41" t="n">
        <v>1</v>
      </c>
      <c r="CV17" s="41" t="n">
        <v>1</v>
      </c>
      <c r="CW17" s="41" t="n">
        <v>1</v>
      </c>
      <c r="CX17" s="41" t="n">
        <v>1</v>
      </c>
      <c r="CY17" s="41" t="n">
        <v>1</v>
      </c>
      <c r="CZ17" s="41" t="n">
        <v>1</v>
      </c>
      <c r="DA17" s="41" t="n">
        <v>1</v>
      </c>
      <c r="DB17" s="41" t="n">
        <v>1</v>
      </c>
      <c r="DC17" s="41" t="n">
        <v>1</v>
      </c>
      <c r="DD17" s="39" t="n"/>
      <c r="DE17" s="39" t="n"/>
      <c r="DF17" s="39" t="n"/>
      <c r="DG17" s="39" t="n"/>
      <c r="DH17" s="39" t="n"/>
      <c r="DI17" s="39" t="n"/>
      <c r="DJ17" s="39" t="n"/>
      <c r="DK17" s="39" t="inlineStr">
        <is>
          <t>доделать</t>
        </is>
      </c>
      <c r="DL17" s="39" t="n"/>
      <c r="DM17" s="39" t="n"/>
      <c r="DN17" s="39" t="n"/>
    </row>
    <row r="18">
      <c r="A18" s="39" t="inlineStr">
        <is>
          <t>Все</t>
        </is>
      </c>
      <c r="B18" s="39" t="inlineStr">
        <is>
          <t>Все</t>
        </is>
      </c>
      <c r="C18" s="39" t="inlineStr">
        <is>
          <t>PROGRAMMATIC</t>
        </is>
      </c>
      <c r="D18" s="39" t="inlineStr">
        <is>
          <t>охват</t>
        </is>
      </c>
      <c r="E18" s="39" t="inlineStr">
        <is>
          <t xml:space="preserve">https://dsp.soloway.ru/doc/requirements.html </t>
        </is>
      </c>
      <c r="F18" s="39" t="inlineStr">
        <is>
          <t>да</t>
        </is>
      </c>
      <c r="G18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8" s="39" t="inlineStr">
        <is>
          <t>270р.</t>
        </is>
      </c>
      <c r="I18" s="39" t="n">
        <v/>
      </c>
      <c r="J18" s="39" t="inlineStr">
        <is>
          <t>\\DOCS\Public\_Подрядчики (прайсы, презентации, ТТ)\Soloway</t>
        </is>
      </c>
      <c r="K18" s="39" t="inlineStr">
        <is>
          <t>Julia Garafieva &lt;sales@soloway.ru&gt;</t>
        </is>
      </c>
      <c r="L18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8" s="39" t="inlineStr">
        <is>
          <t>100 тысяч рублей до НДС на месяц</t>
        </is>
      </c>
      <c r="N18" s="39" t="inlineStr">
        <is>
          <t>нет</t>
        </is>
      </c>
      <c r="O18" s="39" t="n">
        <v/>
      </c>
      <c r="P18" s="39" t="n">
        <v>1</v>
      </c>
      <c r="Q18" s="39" t="n">
        <v>6</v>
      </c>
      <c r="R18" s="39">
        <f>S18</f>
        <v/>
      </c>
      <c r="S18" s="39" t="inlineStr">
        <is>
          <t>Soloway</t>
        </is>
      </c>
      <c r="T18" s="39" t="inlineStr">
        <is>
          <t>Гео - РФ
Таргетинг по аудиторным сегментам</t>
        </is>
      </c>
      <c r="U18" s="39" t="inlineStr">
        <is>
          <t xml:space="preserve">Видео
Allroll (InStream) + 
Native (InPage) - 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недель</t>
        </is>
      </c>
      <c r="AA18" s="39">
        <f>AB18/Y18</f>
        <v/>
      </c>
      <c r="AB18" s="39" t="n">
        <v>1852</v>
      </c>
      <c r="AC18" s="40" t="n">
        <v>324</v>
      </c>
      <c r="AD18" s="39" t="n">
        <v>1</v>
      </c>
      <c r="AE18" s="39" t="n">
        <v>0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AM18/AL18</f>
        <v/>
      </c>
      <c r="AJ18" s="39" t="n">
        <v>2</v>
      </c>
      <c r="AK18" s="39">
        <f>AI18/AJ18</f>
        <v/>
      </c>
      <c r="AL18" s="39" t="inlineStr"/>
      <c r="AM18" s="39">
        <f>AB18</f>
        <v/>
      </c>
      <c r="AN18" s="39" t="inlineStr"/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41" t="n"/>
      <c r="AW18" s="41" t="n"/>
      <c r="AX18" s="41" t="n"/>
      <c r="AY18" s="41" t="n"/>
      <c r="AZ18" s="41" t="n"/>
      <c r="BA18" s="41" t="n"/>
      <c r="BB18" s="41" t="n"/>
      <c r="BC18" s="41" t="n"/>
      <c r="BD18" s="41" t="n"/>
      <c r="BE18" s="41" t="n"/>
      <c r="BF18" s="41" t="n"/>
      <c r="BG18" s="41" t="n"/>
      <c r="BH18" s="41" t="n"/>
      <c r="BI18" s="41" t="n"/>
      <c r="BJ18" s="41" t="n"/>
      <c r="BK18" s="41" t="n"/>
      <c r="BL18" s="41" t="n"/>
      <c r="BM18" s="41" t="n"/>
      <c r="BN18" s="41" t="n"/>
      <c r="BO18" s="41" t="n"/>
      <c r="BP18" s="41" t="n"/>
      <c r="BQ18" s="41" t="n"/>
      <c r="BR18" s="41" t="n"/>
      <c r="BS18" s="41" t="n"/>
      <c r="BT18" s="41" t="n"/>
      <c r="BU18" s="41" t="n"/>
      <c r="BV18" s="41" t="n"/>
      <c r="BW18" s="41" t="n"/>
      <c r="BX18" s="41" t="n"/>
      <c r="BY18" s="41" t="n"/>
      <c r="BZ18" s="41" t="n"/>
      <c r="CA18" s="41" t="n"/>
      <c r="CB18" s="41" t="n"/>
      <c r="CC18" s="41" t="n"/>
      <c r="CD18" s="41" t="n"/>
      <c r="CE18" s="41" t="n">
        <v>1</v>
      </c>
      <c r="CF18" s="41" t="n">
        <v>1</v>
      </c>
      <c r="CG18" s="41" t="n">
        <v>1</v>
      </c>
      <c r="CH18" s="41" t="n">
        <v>1</v>
      </c>
      <c r="CI18" s="41" t="n">
        <v>1</v>
      </c>
      <c r="CJ18" s="41" t="n">
        <v>1</v>
      </c>
      <c r="CK18" s="41" t="n">
        <v>1</v>
      </c>
      <c r="CL18" s="41" t="n">
        <v>1</v>
      </c>
      <c r="CM18" s="41" t="n">
        <v>1</v>
      </c>
      <c r="CN18" s="41" t="n">
        <v>1</v>
      </c>
      <c r="CO18" s="41" t="n">
        <v>1</v>
      </c>
      <c r="CP18" s="41" t="n">
        <v>1</v>
      </c>
      <c r="CQ18" s="41" t="n">
        <v>1</v>
      </c>
      <c r="CR18" s="41" t="n">
        <v>1</v>
      </c>
      <c r="CS18" s="41" t="n">
        <v>1</v>
      </c>
      <c r="CT18" s="41" t="n">
        <v>1</v>
      </c>
      <c r="CU18" s="41" t="n">
        <v>1</v>
      </c>
      <c r="CV18" s="41" t="n">
        <v>1</v>
      </c>
      <c r="CW18" s="41" t="n">
        <v>1</v>
      </c>
      <c r="CX18" s="41" t="n">
        <v>1</v>
      </c>
      <c r="CY18" s="41" t="n">
        <v>1</v>
      </c>
      <c r="CZ18" s="41" t="n">
        <v>1</v>
      </c>
      <c r="DA18" s="41" t="n">
        <v>1</v>
      </c>
      <c r="DB18" s="41" t="n">
        <v>1</v>
      </c>
      <c r="DC18" s="41" t="n">
        <v>1</v>
      </c>
      <c r="DD18" s="39" t="n"/>
      <c r="DE18" s="39" t="n"/>
      <c r="DF18" s="39" t="n"/>
      <c r="DG18" s="39" t="n"/>
      <c r="DH18" s="39" t="n"/>
      <c r="DI18" s="39" t="n"/>
      <c r="DJ18" s="39" t="n"/>
      <c r="DK18" s="39" t="inlineStr">
        <is>
          <t>доделать</t>
        </is>
      </c>
      <c r="DL18" s="39" t="n"/>
      <c r="DM18" s="39" t="n"/>
      <c r="DN18" s="39" t="n"/>
    </row>
    <row r="19">
      <c r="A19" s="39" t="inlineStr">
        <is>
          <t>Все</t>
        </is>
      </c>
      <c r="B19" s="39" t="inlineStr">
        <is>
          <t>Все</t>
        </is>
      </c>
      <c r="C19" s="39" t="inlineStr">
        <is>
          <t>Портал</t>
        </is>
      </c>
      <c r="D19" s="39" t="inlineStr">
        <is>
          <t>охват</t>
        </is>
      </c>
      <c r="E19" s="39" t="inlineStr">
        <is>
          <t>https://yandex.ru/legal/banner_adv_rules/</t>
        </is>
      </c>
      <c r="F19" s="39" t="inlineStr">
        <is>
          <t>да</t>
        </is>
      </c>
      <c r="G19" s="39" t="inlineStr">
        <is>
          <t>Материалы за 2 недели до старта, т.к. с первого раза не проходят модерацию, жесткие требования</t>
        </is>
      </c>
      <c r="H19" s="39" t="n">
        <v/>
      </c>
      <c r="I19" s="39" t="inlineStr">
        <is>
          <t>входной бюджет 1млн.р.</t>
        </is>
      </c>
      <c r="J19" s="39" t="inlineStr">
        <is>
          <t>https://yandex.ru/adv/products/display/mainpage</t>
        </is>
      </c>
      <c r="K19" s="39" t="inlineStr">
        <is>
          <t>закупка через DX</t>
        </is>
      </c>
      <c r="L19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9" s="39" t="n">
        <v>1150000</v>
      </c>
      <c r="N19" s="39" t="inlineStr">
        <is>
          <t>нет</t>
        </is>
      </c>
      <c r="O19" s="39" t="inlineStr">
        <is>
          <t>CPT 345р.</t>
        </is>
      </c>
      <c r="P19" s="39" t="inlineStr">
        <is>
          <t xml:space="preserve">Закупка через DAN </t>
        </is>
      </c>
      <c r="Q19" s="39" t="n">
        <v>7</v>
      </c>
      <c r="R19" s="39">
        <f>S19</f>
        <v/>
      </c>
      <c r="S19" s="39" t="inlineStr">
        <is>
          <t>Yandex.ru</t>
        </is>
      </c>
      <c r="T19" s="39" t="inlineStr">
        <is>
          <t>"Начинающий", Главные страницы, Desktop+Mobile, Динамика, РФ</t>
        </is>
      </c>
      <c r="U19" s="39" t="inlineStr">
        <is>
          <t>728×90/ 320×67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неделя</t>
        </is>
      </c>
      <c r="AA19" s="39">
        <f>AB19/Y19</f>
        <v/>
      </c>
      <c r="AB19" s="39" t="n">
        <v>1</v>
      </c>
      <c r="AC19" s="40" t="n">
        <v>1150000</v>
      </c>
      <c r="AD19" s="39" t="n">
        <v>1</v>
      </c>
      <c r="AE19" s="39" t="n">
        <v>0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AM19/AL19</f>
        <v/>
      </c>
      <c r="AJ19" s="39" t="n">
        <v>1.5</v>
      </c>
      <c r="AK19" s="39">
        <f>AI19/AJ19</f>
        <v/>
      </c>
      <c r="AL19" s="39" t="inlineStr"/>
      <c r="AM19" s="39">
        <f>AB19</f>
        <v/>
      </c>
      <c r="AN19" s="39" t="n">
        <v>0.853541666666667</v>
      </c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41" t="n">
        <v>1</v>
      </c>
      <c r="CF19" s="41" t="n">
        <v>1</v>
      </c>
      <c r="CG19" s="41" t="n">
        <v>1</v>
      </c>
      <c r="CH19" s="41" t="n">
        <v>1</v>
      </c>
      <c r="CI19" s="41" t="n">
        <v>1</v>
      </c>
      <c r="CJ19" s="39" t="n">
        <v>1</v>
      </c>
      <c r="CK19" s="39" t="n">
        <v>1</v>
      </c>
      <c r="CL19" s="39" t="n">
        <v>1</v>
      </c>
      <c r="CM19" s="39" t="n">
        <v>1</v>
      </c>
      <c r="CN19" s="39" t="n">
        <v>1</v>
      </c>
      <c r="CO19" s="39" t="n">
        <v>1</v>
      </c>
      <c r="CP19" s="39" t="n">
        <v>1</v>
      </c>
      <c r="CQ19" s="39" t="n">
        <v>1</v>
      </c>
      <c r="CR19" s="39" t="n">
        <v>1</v>
      </c>
      <c r="CS19" s="39" t="n">
        <v>1</v>
      </c>
      <c r="CT19" s="39" t="n">
        <v>1</v>
      </c>
      <c r="CU19" s="39" t="n">
        <v>1</v>
      </c>
      <c r="CV19" s="39" t="n">
        <v>1</v>
      </c>
      <c r="CW19" s="39" t="n">
        <v>1</v>
      </c>
      <c r="CX19" s="39" t="n">
        <v>1</v>
      </c>
      <c r="CY19" s="39" t="n">
        <v>1</v>
      </c>
      <c r="CZ19" s="39" t="n">
        <v>1</v>
      </c>
      <c r="DA19" s="39" t="n">
        <v>1</v>
      </c>
      <c r="DB19" s="39" t="n">
        <v>1</v>
      </c>
      <c r="DC19" s="39" t="n">
        <v>1</v>
      </c>
      <c r="DD19" s="39" t="n"/>
      <c r="DE19" s="39" t="n"/>
      <c r="DF19" s="39" t="n"/>
      <c r="DG19" s="39" t="n"/>
      <c r="DH19" s="39" t="n"/>
      <c r="DI19" s="39" t="n"/>
      <c r="DJ19" s="39" t="n"/>
      <c r="DK19" s="39" t="inlineStr">
        <is>
          <t>доделать</t>
        </is>
      </c>
      <c r="DL19" s="39" t="n"/>
      <c r="DM19" s="39" t="n"/>
      <c r="DN19" s="39" t="n"/>
    </row>
    <row r="20">
      <c r="A20" s="39" t="inlineStr">
        <is>
          <t>Все</t>
        </is>
      </c>
      <c r="B20" s="39" t="inlineStr">
        <is>
          <t>Все</t>
        </is>
      </c>
      <c r="C20" s="39" t="inlineStr">
        <is>
          <t>Портал</t>
        </is>
      </c>
      <c r="D20" s="39" t="inlineStr">
        <is>
          <t>охват</t>
        </is>
      </c>
      <c r="E20" s="39" t="inlineStr">
        <is>
          <t>https://yandex.ru/legal/banner_adv_rules/</t>
        </is>
      </c>
      <c r="F20" s="39" t="inlineStr">
        <is>
          <t>да</t>
        </is>
      </c>
      <c r="G20" s="39" t="inlineStr">
        <is>
          <t>Материалы за 2 недели до старта, т.к. с первого раза не проходят модерацию, жесткие требования</t>
        </is>
      </c>
      <c r="H20" s="39" t="n">
        <v/>
      </c>
      <c r="I20" s="39" t="inlineStr">
        <is>
          <t>входной бюджет 1млн.р.</t>
        </is>
      </c>
      <c r="J20" s="39" t="inlineStr">
        <is>
          <t>https://yandex.ru/adv/products/display/mainpage</t>
        </is>
      </c>
      <c r="K20" s="39" t="inlineStr">
        <is>
          <t>закупка через DX</t>
        </is>
      </c>
      <c r="L20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0" s="39" t="n">
        <v>1150000</v>
      </c>
      <c r="N20" s="39" t="inlineStr">
        <is>
          <t>нет</t>
        </is>
      </c>
      <c r="O20" s="39" t="inlineStr">
        <is>
          <t>CPT 345р.</t>
        </is>
      </c>
      <c r="P20" s="39" t="inlineStr">
        <is>
          <t xml:space="preserve">Закупка через DAN </t>
        </is>
      </c>
      <c r="Q20" s="39" t="n">
        <v>8</v>
      </c>
      <c r="R20" s="39">
        <f>S20</f>
        <v/>
      </c>
      <c r="S20" s="39" t="inlineStr">
        <is>
          <t>Yandex.ru</t>
        </is>
      </c>
      <c r="T20" s="39" t="inlineStr">
        <is>
          <t>"Начинающий", Главные страницы, Desktop+Mobile, Динамика, РФ</t>
        </is>
      </c>
      <c r="U20" s="39" t="inlineStr">
        <is>
          <t>728×90/ 320×67</t>
        </is>
      </c>
      <c r="V20" s="39" t="inlineStr"/>
      <c r="W20" s="39" t="inlineStr">
        <is>
          <t>Динамика</t>
        </is>
      </c>
      <c r="X20" s="39" t="inlineStr">
        <is>
          <t>1000 показов</t>
        </is>
      </c>
      <c r="Y20" s="39">
        <f>COUNT(AV20:DC20)</f>
        <v/>
      </c>
      <c r="Z20" s="39" t="inlineStr">
        <is>
          <t>неделя</t>
        </is>
      </c>
      <c r="AA20" s="39">
        <f>AB20/Y20</f>
        <v/>
      </c>
      <c r="AB20" s="39" t="n">
        <v>1</v>
      </c>
      <c r="AC20" s="40" t="n">
        <v>1150000</v>
      </c>
      <c r="AD20" s="39" t="n">
        <v>1.3</v>
      </c>
      <c r="AE20" s="39" t="n">
        <v>0</v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AM20/AL20</f>
        <v/>
      </c>
      <c r="AJ20" s="39" t="n">
        <v>1.5</v>
      </c>
      <c r="AK20" s="39">
        <f>AI20/AJ20</f>
        <v/>
      </c>
      <c r="AL20" s="39" t="inlineStr"/>
      <c r="AM20" s="39">
        <f>AB20</f>
        <v/>
      </c>
      <c r="AN20" s="39" t="n">
        <v>0.853541666666667</v>
      </c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39" t="n"/>
      <c r="BG20" s="39" t="n"/>
      <c r="BH20" s="39" t="n"/>
      <c r="BI20" s="39" t="n"/>
      <c r="BJ20" s="39" t="n"/>
      <c r="BK20" s="39" t="n"/>
      <c r="BL20" s="39" t="n"/>
      <c r="BM20" s="39" t="n"/>
      <c r="BN20" s="39" t="n"/>
      <c r="BO20" s="39" t="n"/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>
        <v>1</v>
      </c>
      <c r="CF20" s="39" t="n">
        <v>1</v>
      </c>
      <c r="CG20" s="39" t="n">
        <v>1</v>
      </c>
      <c r="CH20" s="39" t="n">
        <v>1</v>
      </c>
      <c r="CI20" s="39" t="n">
        <v>1</v>
      </c>
      <c r="CJ20" s="41" t="n">
        <v>1</v>
      </c>
      <c r="CK20" s="41" t="n">
        <v>1</v>
      </c>
      <c r="CL20" s="41" t="n">
        <v>1</v>
      </c>
      <c r="CM20" s="41" t="n">
        <v>1</v>
      </c>
      <c r="CN20" s="41" t="n">
        <v>1</v>
      </c>
      <c r="CO20" s="41" t="n">
        <v>1</v>
      </c>
      <c r="CP20" s="41" t="n">
        <v>1</v>
      </c>
      <c r="CQ20" s="41" t="n">
        <v>1</v>
      </c>
      <c r="CR20" s="41" t="n">
        <v>1</v>
      </c>
      <c r="CS20" s="41" t="n">
        <v>1</v>
      </c>
      <c r="CT20" s="41" t="n">
        <v>1</v>
      </c>
      <c r="CU20" s="41" t="n">
        <v>1</v>
      </c>
      <c r="CV20" s="41" t="n">
        <v>1</v>
      </c>
      <c r="CW20" s="41" t="n">
        <v>1</v>
      </c>
      <c r="CX20" s="41" t="n">
        <v>1</v>
      </c>
      <c r="CY20" s="41" t="n">
        <v>1</v>
      </c>
      <c r="CZ20" s="41" t="n">
        <v>1</v>
      </c>
      <c r="DA20" s="41" t="n">
        <v>1</v>
      </c>
      <c r="DB20" s="41" t="n">
        <v>1</v>
      </c>
      <c r="DC20" s="41" t="n">
        <v>1</v>
      </c>
      <c r="DD20" s="39" t="n"/>
      <c r="DE20" s="39" t="n"/>
      <c r="DF20" s="39" t="n"/>
      <c r="DG20" s="39" t="n"/>
      <c r="DH20" s="39" t="n"/>
      <c r="DI20" s="39" t="n"/>
      <c r="DJ20" s="39" t="n"/>
      <c r="DK20" s="39" t="inlineStr">
        <is>
          <t>доделать</t>
        </is>
      </c>
      <c r="DL20" s="39" t="n"/>
      <c r="DM20" s="39" t="n"/>
      <c r="DN20" s="39" t="n"/>
    </row>
    <row r="21">
      <c r="A21" s="39" t="inlineStr">
        <is>
          <t>Все</t>
        </is>
      </c>
      <c r="B21" s="39" t="inlineStr">
        <is>
          <t>Все</t>
        </is>
      </c>
      <c r="C21" s="39" t="inlineStr">
        <is>
          <t>Сеть</t>
        </is>
      </c>
      <c r="D21" s="39" t="inlineStr">
        <is>
          <t>охват</t>
        </is>
      </c>
      <c r="E21" s="39" t="n">
        <v/>
      </c>
      <c r="F21" s="39" t="inlineStr">
        <is>
          <t>да</t>
        </is>
      </c>
      <c r="G21" s="39" t="n">
        <v/>
      </c>
      <c r="H21" s="39" t="n">
        <v/>
      </c>
      <c r="I21" s="39" t="inlineStr">
        <is>
          <t>высокий CPM/CPT</t>
        </is>
      </c>
      <c r="J21" s="39" t="inlineStr">
        <is>
          <t>\\DOCS\Public\_Подрядчики (прайсы, презентации, ТТ)\GPMD</t>
        </is>
      </c>
      <c r="K21" s="39" t="inlineStr">
        <is>
          <t xml:space="preserve">Гроссу Дмитрий &lt;DGrossu@gpm-digital.com&gt;
Белоусова Дарья &lt;DBelousova@gpm-digital.com&gt;
</t>
        </is>
      </c>
      <c r="L21" s="39" t="n">
        <v/>
      </c>
      <c r="M21" s="39" t="inlineStr">
        <is>
          <t>In-roll 2 000 000 показов до 2 недель</t>
        </is>
      </c>
      <c r="N21" s="39" t="inlineStr">
        <is>
          <t>нет</t>
        </is>
      </c>
      <c r="O21" s="39" t="n">
        <v/>
      </c>
      <c r="P21" s="39" t="inlineStr">
        <is>
          <t>GPMD</t>
        </is>
      </c>
      <c r="Q21" s="39" t="n">
        <v>9</v>
      </c>
      <c r="R21" s="39">
        <f>S21</f>
        <v/>
      </c>
      <c r="S21" s="39" t="inlineStr">
        <is>
          <t>GPMD</t>
        </is>
      </c>
      <c r="T21" s="39" t="inlineStr">
        <is>
          <t>Видеоплеер на страницах сайтов сетевое размещение  (Desktop+Mobile)</t>
        </is>
      </c>
      <c r="U21" s="39" t="inlineStr">
        <is>
          <t>Видео
In-ролл (до 20 секунд)</t>
        </is>
      </c>
      <c r="V21" s="39" t="inlineStr"/>
      <c r="W21" s="39" t="inlineStr">
        <is>
          <t>Динамика</t>
        </is>
      </c>
      <c r="X21" s="39" t="inlineStr">
        <is>
          <t>1000 показов</t>
        </is>
      </c>
      <c r="Y21" s="39">
        <f>COUNT(AV21:DC21)</f>
        <v/>
      </c>
      <c r="Z21" s="39" t="inlineStr">
        <is>
          <t>недель</t>
        </is>
      </c>
      <c r="AA21" s="39">
        <f>AB21/Y21</f>
        <v/>
      </c>
      <c r="AB21" s="39" t="n">
        <v>500</v>
      </c>
      <c r="AC21" s="40" t="n">
        <v>750</v>
      </c>
      <c r="AD21" s="39" t="n">
        <v>0.8</v>
      </c>
      <c r="AE21" s="39" t="n">
        <v>0.3</v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AM21/AL21</f>
        <v/>
      </c>
      <c r="AJ21" s="39" t="n">
        <v>4</v>
      </c>
      <c r="AK21" s="39">
        <f>AI21/AJ21</f>
        <v/>
      </c>
      <c r="AL21" s="39" t="inlineStr"/>
      <c r="AM21" s="39">
        <f>AB21</f>
        <v/>
      </c>
      <c r="AN21" s="39" t="n">
        <v>-0.4151462170925309</v>
      </c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41" t="n">
        <v>1</v>
      </c>
      <c r="CF21" s="41" t="n">
        <v>1</v>
      </c>
      <c r="CG21" s="41" t="n">
        <v>1</v>
      </c>
      <c r="CH21" s="41" t="n">
        <v>1</v>
      </c>
      <c r="CI21" s="41" t="n">
        <v>1</v>
      </c>
      <c r="CJ21" s="39" t="n">
        <v>1</v>
      </c>
      <c r="CK21" s="39" t="n">
        <v>1</v>
      </c>
      <c r="CL21" s="39" t="n">
        <v>1</v>
      </c>
      <c r="CM21" s="39" t="n">
        <v>1</v>
      </c>
      <c r="CN21" s="39" t="n">
        <v>1</v>
      </c>
      <c r="CO21" s="39" t="n">
        <v>1</v>
      </c>
      <c r="CP21" s="39" t="n">
        <v>1</v>
      </c>
      <c r="CQ21" s="39" t="n">
        <v>1</v>
      </c>
      <c r="CR21" s="39" t="n">
        <v>1</v>
      </c>
      <c r="CS21" s="39" t="n">
        <v>1</v>
      </c>
      <c r="CT21" s="39" t="n">
        <v>1</v>
      </c>
      <c r="CU21" s="39" t="n">
        <v>1</v>
      </c>
      <c r="CV21" s="39" t="n">
        <v>1</v>
      </c>
      <c r="CW21" s="39" t="n">
        <v>1</v>
      </c>
      <c r="CX21" s="39" t="n">
        <v>1</v>
      </c>
      <c r="CY21" s="39" t="n">
        <v>1</v>
      </c>
      <c r="CZ21" s="39" t="n">
        <v>1</v>
      </c>
      <c r="DA21" s="39" t="n">
        <v>1</v>
      </c>
      <c r="DB21" s="39" t="n">
        <v>1</v>
      </c>
      <c r="DC21" s="39" t="n">
        <v>1</v>
      </c>
      <c r="DD21" s="39" t="n"/>
      <c r="DE21" s="39" t="n"/>
      <c r="DF21" s="39" t="n"/>
      <c r="DG21" s="39" t="n"/>
      <c r="DH21" s="39" t="n"/>
      <c r="DI21" s="39" t="n"/>
      <c r="DJ21" s="39" t="n"/>
      <c r="DK21" s="39" t="inlineStr">
        <is>
          <t>доделать</t>
        </is>
      </c>
      <c r="DL21" s="39" t="n"/>
      <c r="DM21" s="39" t="n"/>
      <c r="DN21" s="39" t="n"/>
    </row>
    <row r="22">
      <c r="A22" s="39" t="inlineStr">
        <is>
          <t>Все</t>
        </is>
      </c>
      <c r="B22" s="39" t="inlineStr">
        <is>
          <t>Все</t>
        </is>
      </c>
      <c r="C22" s="39" t="inlineStr">
        <is>
          <t>Сеть</t>
        </is>
      </c>
      <c r="D22" s="39" t="inlineStr">
        <is>
          <t>охват</t>
        </is>
      </c>
      <c r="E22" s="39" t="n">
        <v/>
      </c>
      <c r="F22" s="39" t="inlineStr">
        <is>
          <t>да</t>
        </is>
      </c>
      <c r="G22" s="39" t="n">
        <v/>
      </c>
      <c r="H22" s="39" t="n">
        <v/>
      </c>
      <c r="I22" s="39" t="inlineStr">
        <is>
          <t>высокий CPM/CPT</t>
        </is>
      </c>
      <c r="J22" s="39" t="inlineStr">
        <is>
          <t>\\DOCS\Public\_Подрядчики (прайсы, презентации, ТТ)\GPMD</t>
        </is>
      </c>
      <c r="K22" s="39" t="inlineStr">
        <is>
          <t xml:space="preserve">Гроссу Дмитрий &lt;DGrossu@gpm-digital.com&gt;
Белоусова Дарья &lt;DBelousova@gpm-digital.com&gt;
</t>
        </is>
      </c>
      <c r="L22" s="39" t="n">
        <v/>
      </c>
      <c r="M22" s="39" t="inlineStr">
        <is>
          <t>In-roll 2 000 000 показов до 2 недель</t>
        </is>
      </c>
      <c r="N22" s="39" t="inlineStr">
        <is>
          <t>нет</t>
        </is>
      </c>
      <c r="O22" s="39" t="n">
        <v/>
      </c>
      <c r="P22" s="39" t="inlineStr">
        <is>
          <t>GPMD</t>
        </is>
      </c>
      <c r="Q22" s="39" t="n">
        <v>10</v>
      </c>
      <c r="R22" s="39">
        <f>S22</f>
        <v/>
      </c>
      <c r="S22" s="39" t="inlineStr">
        <is>
          <t>GPMD</t>
        </is>
      </c>
      <c r="T22" s="39" t="inlineStr">
        <is>
          <t>Видеоплеер на страницах сайтов сетевое размещение  (Desktop+Mobile)</t>
        </is>
      </c>
      <c r="U22" s="39" t="inlineStr">
        <is>
          <t>Видео
In-ролл (до 20 секунд)</t>
        </is>
      </c>
      <c r="V22" s="39" t="inlineStr"/>
      <c r="W22" s="39" t="inlineStr">
        <is>
          <t>Динамика</t>
        </is>
      </c>
      <c r="X22" s="39" t="inlineStr">
        <is>
          <t>1000 показов</t>
        </is>
      </c>
      <c r="Y22" s="39">
        <f>COUNT(AV22:DC22)</f>
        <v/>
      </c>
      <c r="Z22" s="39" t="inlineStr">
        <is>
          <t>недель</t>
        </is>
      </c>
      <c r="AA22" s="39">
        <f>AB22/Y22</f>
        <v/>
      </c>
      <c r="AB22" s="39" t="n">
        <v>500</v>
      </c>
      <c r="AC22" s="40" t="n">
        <v>750</v>
      </c>
      <c r="AD22" s="39" t="n">
        <v>1.2</v>
      </c>
      <c r="AE22" s="39" t="n">
        <v>0.3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AM22/AL22</f>
        <v/>
      </c>
      <c r="AJ22" s="39" t="n">
        <v>4</v>
      </c>
      <c r="AK22" s="39">
        <f>AI22/AJ22</f>
        <v/>
      </c>
      <c r="AL22" s="39" t="inlineStr"/>
      <c r="AM22" s="39">
        <f>AB22</f>
        <v/>
      </c>
      <c r="AN22" s="39" t="n">
        <v>-0.4151462170925309</v>
      </c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>
        <v>1</v>
      </c>
      <c r="CF22" s="39" t="n">
        <v>1</v>
      </c>
      <c r="CG22" s="39" t="n">
        <v>1</v>
      </c>
      <c r="CH22" s="39" t="n">
        <v>1</v>
      </c>
      <c r="CI22" s="39" t="n">
        <v>1</v>
      </c>
      <c r="CJ22" s="41" t="n">
        <v>1</v>
      </c>
      <c r="CK22" s="41" t="n">
        <v>1</v>
      </c>
      <c r="CL22" s="41" t="n">
        <v>1</v>
      </c>
      <c r="CM22" s="41" t="n">
        <v>1</v>
      </c>
      <c r="CN22" s="41" t="n">
        <v>1</v>
      </c>
      <c r="CO22" s="41" t="n">
        <v>1</v>
      </c>
      <c r="CP22" s="41" t="n">
        <v>1</v>
      </c>
      <c r="CQ22" s="41" t="n">
        <v>1</v>
      </c>
      <c r="CR22" s="41" t="n">
        <v>1</v>
      </c>
      <c r="CS22" s="41" t="n">
        <v>1</v>
      </c>
      <c r="CT22" s="41" t="n">
        <v>1</v>
      </c>
      <c r="CU22" s="41" t="n">
        <v>1</v>
      </c>
      <c r="CV22" s="41" t="n">
        <v>1</v>
      </c>
      <c r="CW22" s="41" t="n">
        <v>1</v>
      </c>
      <c r="CX22" s="41" t="n">
        <v>1</v>
      </c>
      <c r="CY22" s="41" t="n">
        <v>1</v>
      </c>
      <c r="CZ22" s="41" t="n">
        <v>1</v>
      </c>
      <c r="DA22" s="41" t="n">
        <v>1</v>
      </c>
      <c r="DB22" s="41" t="n">
        <v>1</v>
      </c>
      <c r="DC22" s="41" t="n">
        <v>1</v>
      </c>
      <c r="DD22" s="39" t="n"/>
      <c r="DE22" s="39" t="n"/>
      <c r="DF22" s="39" t="n"/>
      <c r="DG22" s="39" t="n"/>
      <c r="DH22" s="39" t="n"/>
      <c r="DI22" s="39" t="n"/>
      <c r="DJ22" s="39" t="n"/>
      <c r="DK22" s="39" t="inlineStr">
        <is>
          <t>доделать</t>
        </is>
      </c>
      <c r="DL22" s="39" t="n"/>
      <c r="DM22" s="39" t="n"/>
      <c r="DN22" s="39" t="n"/>
    </row>
    <row r="23">
      <c r="A23" s="39" t="inlineStr">
        <is>
          <t>Все</t>
        </is>
      </c>
      <c r="B23" s="39" t="inlineStr">
        <is>
          <t>Все</t>
        </is>
      </c>
      <c r="C23" s="39" t="inlineStr">
        <is>
          <t>SMART TV</t>
        </is>
      </c>
      <c r="D23" s="39" t="inlineStr">
        <is>
          <t>охват</t>
        </is>
      </c>
      <c r="E23" s="39" t="n">
        <v/>
      </c>
      <c r="F23" s="39" t="inlineStr">
        <is>
          <t>нет</t>
        </is>
      </c>
      <c r="G23" s="39" t="n">
        <v/>
      </c>
      <c r="H23" s="39" t="n">
        <v/>
      </c>
      <c r="I23" s="39" t="inlineStr">
        <is>
          <t>нет перехода на сайт
нет dcm
нет BL</t>
        </is>
      </c>
      <c r="J23" s="39" t="inlineStr">
        <is>
          <t>\\DOCS\Public\_Подрядчики (прайсы, презентации, ТТ)\GPMD</t>
        </is>
      </c>
      <c r="K23" s="39" t="inlineStr">
        <is>
          <t xml:space="preserve">Гроссу Дмитрий &lt;DGrossu@gpm-digital.com&gt;
Белоусова Дарья &lt;DBelousova@gpm-digital.com&gt;
</t>
        </is>
      </c>
      <c r="L23" s="39" t="n">
        <v/>
      </c>
      <c r="M23" s="39" t="inlineStr">
        <is>
          <t>500 000 показов</t>
        </is>
      </c>
      <c r="N23" s="39" t="n">
        <v/>
      </c>
      <c r="O23" s="39" t="inlineStr">
        <is>
          <t>аналог ТВ</t>
        </is>
      </c>
      <c r="P23" s="39" t="inlineStr">
        <is>
          <t>GPMD</t>
        </is>
      </c>
      <c r="Q23" s="39" t="n">
        <v>11</v>
      </c>
      <c r="R23" s="39">
        <f>S23</f>
        <v/>
      </c>
      <c r="S23" s="39" t="inlineStr">
        <is>
          <t>Smart TV
GPMD</t>
        </is>
      </c>
      <c r="T23" s="39" t="inlineStr">
        <is>
          <t xml:space="preserve">Видеоплеер в IPTV приставках и приложениях SmartTV </t>
        </is>
      </c>
      <c r="U23" s="39" t="inlineStr">
        <is>
          <t>Видео
Пре-ролл (до 20 секунд)</t>
        </is>
      </c>
      <c r="V23" s="39" t="inlineStr"/>
      <c r="W23" s="39" t="inlineStr">
        <is>
          <t>Динамика</t>
        </is>
      </c>
      <c r="X23" s="39" t="inlineStr">
        <is>
          <t>1000 показов</t>
        </is>
      </c>
      <c r="Y23" s="39">
        <f>COUNT(AV23:DC23)</f>
        <v/>
      </c>
      <c r="Z23" s="39" t="inlineStr">
        <is>
          <t>недель</t>
        </is>
      </c>
      <c r="AA23" s="39">
        <f>AB23/Y23</f>
        <v/>
      </c>
      <c r="AB23" s="39" t="n">
        <v>440</v>
      </c>
      <c r="AC23" s="40" t="n">
        <v>750</v>
      </c>
      <c r="AD23" s="39" t="n">
        <v>0.8</v>
      </c>
      <c r="AE23" s="39" t="n">
        <v>0.3</v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AM23/AL23</f>
        <v/>
      </c>
      <c r="AJ23" s="39" t="n">
        <v>4</v>
      </c>
      <c r="AK23" s="39">
        <f>AI23/AJ23</f>
        <v/>
      </c>
      <c r="AL23" s="39" t="inlineStr"/>
      <c r="AM23" s="39">
        <f>AB23</f>
        <v/>
      </c>
      <c r="AN23" s="39" t="n">
        <v>-0.4151462170925309</v>
      </c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41" t="n">
        <v>1</v>
      </c>
      <c r="CF23" s="41" t="n">
        <v>1</v>
      </c>
      <c r="CG23" s="41" t="n">
        <v>1</v>
      </c>
      <c r="CH23" s="41" t="n">
        <v>1</v>
      </c>
      <c r="CI23" s="41" t="n">
        <v>1</v>
      </c>
      <c r="CJ23" s="39" t="n">
        <v>1</v>
      </c>
      <c r="CK23" s="39" t="n">
        <v>1</v>
      </c>
      <c r="CL23" s="39" t="n">
        <v>1</v>
      </c>
      <c r="CM23" s="39" t="n">
        <v>1</v>
      </c>
      <c r="CN23" s="39" t="n">
        <v>1</v>
      </c>
      <c r="CO23" s="39" t="n">
        <v>1</v>
      </c>
      <c r="CP23" s="39" t="n">
        <v>1</v>
      </c>
      <c r="CQ23" s="39" t="n">
        <v>1</v>
      </c>
      <c r="CR23" s="39" t="n">
        <v>1</v>
      </c>
      <c r="CS23" s="39" t="n">
        <v>1</v>
      </c>
      <c r="CT23" s="39" t="n">
        <v>1</v>
      </c>
      <c r="CU23" s="39" t="n">
        <v>1</v>
      </c>
      <c r="CV23" s="39" t="n">
        <v>1</v>
      </c>
      <c r="CW23" s="39" t="n">
        <v>1</v>
      </c>
      <c r="CX23" s="39" t="n">
        <v>1</v>
      </c>
      <c r="CY23" s="39" t="n">
        <v>1</v>
      </c>
      <c r="CZ23" s="39" t="n">
        <v>1</v>
      </c>
      <c r="DA23" s="39" t="n">
        <v>1</v>
      </c>
      <c r="DB23" s="39" t="n">
        <v>1</v>
      </c>
      <c r="DC23" s="39" t="n">
        <v>1</v>
      </c>
      <c r="DD23" s="39" t="n"/>
      <c r="DE23" s="39" t="n"/>
      <c r="DF23" s="39" t="n"/>
      <c r="DG23" s="39" t="n"/>
      <c r="DH23" s="39" t="n"/>
      <c r="DI23" s="39" t="n"/>
      <c r="DJ23" s="39" t="n"/>
      <c r="DK23" s="39" t="inlineStr">
        <is>
          <t>доделать</t>
        </is>
      </c>
      <c r="DL23" s="39" t="n"/>
      <c r="DM23" s="39" t="n"/>
      <c r="DN23" s="39" t="n"/>
    </row>
    <row r="24">
      <c r="A24" s="39" t="inlineStr">
        <is>
          <t>Все</t>
        </is>
      </c>
      <c r="B24" s="39" t="inlineStr">
        <is>
          <t>Все</t>
        </is>
      </c>
      <c r="C24" s="39" t="inlineStr">
        <is>
          <t>SMART TV</t>
        </is>
      </c>
      <c r="D24" s="39" t="inlineStr">
        <is>
          <t>охват</t>
        </is>
      </c>
      <c r="E24" s="39" t="n">
        <v/>
      </c>
      <c r="F24" s="39" t="inlineStr">
        <is>
          <t>нет</t>
        </is>
      </c>
      <c r="G24" s="39" t="n">
        <v/>
      </c>
      <c r="H24" s="39" t="n">
        <v/>
      </c>
      <c r="I24" s="39" t="inlineStr">
        <is>
          <t>нет перехода на сайт
нет dcm
нет BL</t>
        </is>
      </c>
      <c r="J24" s="39" t="inlineStr">
        <is>
          <t>\\DOCS\Public\_Подрядчики (прайсы, презентации, ТТ)\GPMD</t>
        </is>
      </c>
      <c r="K24" s="39" t="inlineStr">
        <is>
          <t xml:space="preserve">Гроссу Дмитрий &lt;DGrossu@gpm-digital.com&gt;
Белоусова Дарья &lt;DBelousova@gpm-digital.com&gt;
</t>
        </is>
      </c>
      <c r="L24" s="39" t="n">
        <v/>
      </c>
      <c r="M24" s="39" t="inlineStr">
        <is>
          <t>500 000 показов</t>
        </is>
      </c>
      <c r="N24" s="39" t="n">
        <v/>
      </c>
      <c r="O24" s="39" t="inlineStr">
        <is>
          <t>аналог ТВ</t>
        </is>
      </c>
      <c r="P24" s="39" t="inlineStr">
        <is>
          <t>GPMD</t>
        </is>
      </c>
      <c r="Q24" s="39" t="n">
        <v>12</v>
      </c>
      <c r="R24" s="39">
        <f>S24</f>
        <v/>
      </c>
      <c r="S24" s="39" t="inlineStr">
        <is>
          <t>Smart TV
GPMD</t>
        </is>
      </c>
      <c r="T24" s="39" t="inlineStr">
        <is>
          <t xml:space="preserve">Видеоплеер в IPTV приставках и приложениях SmartTV </t>
        </is>
      </c>
      <c r="U24" s="39" t="inlineStr">
        <is>
          <t>Видео
Пре-ролл (до 20 секунд)</t>
        </is>
      </c>
      <c r="V24" s="39" t="inlineStr"/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недель</t>
        </is>
      </c>
      <c r="AA24" s="39">
        <f>AB24/Y24</f>
        <v/>
      </c>
      <c r="AB24" s="39" t="n">
        <v>440</v>
      </c>
      <c r="AC24" s="40" t="n">
        <v>750</v>
      </c>
      <c r="AD24" s="39" t="n">
        <v>1.2</v>
      </c>
      <c r="AE24" s="39" t="n">
        <v>0.3</v>
      </c>
      <c r="AF24" s="3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0">
        <f>AG24*1.2</f>
        <v/>
      </c>
      <c r="AI24" s="39">
        <f>AM24/AL24</f>
        <v/>
      </c>
      <c r="AJ24" s="39" t="n">
        <v>4</v>
      </c>
      <c r="AK24" s="39">
        <f>AI24/AJ24</f>
        <v/>
      </c>
      <c r="AL24" s="39" t="inlineStr"/>
      <c r="AM24" s="39">
        <f>AB24</f>
        <v/>
      </c>
      <c r="AN24" s="39" t="n">
        <v>-0.4151462170925309</v>
      </c>
      <c r="AO24" s="39">
        <f>AI24*AN24</f>
        <v/>
      </c>
      <c r="AP24" s="40">
        <f>AG24/AI24*1000</f>
        <v/>
      </c>
      <c r="AQ24" s="40">
        <f>AG24/AK24*1000</f>
        <v/>
      </c>
      <c r="AR24" s="40">
        <f>AG24/AM24</f>
        <v/>
      </c>
      <c r="AS24" s="40">
        <f>AG24/AO24</f>
        <v/>
      </c>
      <c r="AT24" s="39" t="inlineStr"/>
      <c r="AU24" s="40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>
        <v>1</v>
      </c>
      <c r="CF24" s="39" t="n">
        <v>1</v>
      </c>
      <c r="CG24" s="39" t="n">
        <v>1</v>
      </c>
      <c r="CH24" s="39" t="n">
        <v>1</v>
      </c>
      <c r="CI24" s="39" t="n">
        <v>1</v>
      </c>
      <c r="CJ24" s="41" t="n">
        <v>1</v>
      </c>
      <c r="CK24" s="41" t="n">
        <v>1</v>
      </c>
      <c r="CL24" s="41" t="n">
        <v>1</v>
      </c>
      <c r="CM24" s="41" t="n">
        <v>1</v>
      </c>
      <c r="CN24" s="41" t="n">
        <v>1</v>
      </c>
      <c r="CO24" s="41" t="n">
        <v>1</v>
      </c>
      <c r="CP24" s="41" t="n">
        <v>1</v>
      </c>
      <c r="CQ24" s="41" t="n">
        <v>1</v>
      </c>
      <c r="CR24" s="41" t="n">
        <v>1</v>
      </c>
      <c r="CS24" s="41" t="n">
        <v>1</v>
      </c>
      <c r="CT24" s="41" t="n">
        <v>1</v>
      </c>
      <c r="CU24" s="41" t="n">
        <v>1</v>
      </c>
      <c r="CV24" s="41" t="n">
        <v>1</v>
      </c>
      <c r="CW24" s="41" t="n">
        <v>1</v>
      </c>
      <c r="CX24" s="41" t="n">
        <v>1</v>
      </c>
      <c r="CY24" s="41" t="n">
        <v>1</v>
      </c>
      <c r="CZ24" s="41" t="n">
        <v>1</v>
      </c>
      <c r="DA24" s="41" t="n">
        <v>1</v>
      </c>
      <c r="DB24" s="41" t="n">
        <v>1</v>
      </c>
      <c r="DC24" s="41" t="n">
        <v>1</v>
      </c>
      <c r="DD24" s="39" t="n"/>
      <c r="DE24" s="39" t="n"/>
      <c r="DF24" s="39" t="n"/>
      <c r="DG24" s="39" t="n"/>
      <c r="DH24" s="39" t="n"/>
      <c r="DI24" s="39" t="n"/>
      <c r="DJ24" s="39" t="n"/>
      <c r="DK24" s="39" t="inlineStr">
        <is>
          <t>доделать</t>
        </is>
      </c>
      <c r="DL24" s="39" t="n"/>
      <c r="DM24" s="39" t="n"/>
      <c r="DN24" s="39" t="n"/>
    </row>
    <row r="25">
      <c r="A25" s="39" t="inlineStr">
        <is>
          <t>Все</t>
        </is>
      </c>
      <c r="B25" s="39" t="inlineStr">
        <is>
          <t>Все</t>
        </is>
      </c>
      <c r="C25" s="39" t="inlineStr">
        <is>
          <t>SMART TV</t>
        </is>
      </c>
      <c r="D25" s="39" t="inlineStr">
        <is>
          <t>охват</t>
        </is>
      </c>
      <c r="E25" s="39" t="n">
        <v/>
      </c>
      <c r="F25" s="39" t="inlineStr">
        <is>
          <t>нет</t>
        </is>
      </c>
      <c r="G25" s="39" t="n">
        <v/>
      </c>
      <c r="H25" s="39" t="n">
        <v/>
      </c>
      <c r="I25" s="39" t="inlineStr">
        <is>
          <t>нет перехода на сайт
нет dcm
нет BL</t>
        </is>
      </c>
      <c r="J25" s="39" t="inlineStr">
        <is>
          <t>\\DOCS\Public\_Подрядчики (прайсы, презентации, ТТ)\ИМХО</t>
        </is>
      </c>
      <c r="K25" s="39" t="inlineStr">
        <is>
          <t>Kurganova Ludmila N. &lt;LNKurganova@imho.ru&gt;</t>
        </is>
      </c>
      <c r="L25" s="39" t="n">
        <v/>
      </c>
      <c r="M25" s="39" t="n">
        <v/>
      </c>
      <c r="N25" s="39" t="n">
        <v/>
      </c>
      <c r="O25" s="39" t="inlineStr">
        <is>
          <t>аналог ТВ</t>
        </is>
      </c>
      <c r="P25" s="39" t="n">
        <v/>
      </c>
      <c r="Q25" s="39" t="n">
        <v>13</v>
      </c>
      <c r="R25" s="39">
        <f>S25</f>
        <v/>
      </c>
      <c r="S25" s="39" t="inlineStr">
        <is>
          <t>Smart TV
ИМХО</t>
        </is>
      </c>
      <c r="T25" s="39" t="inlineStr">
        <is>
          <t>SMART TV, Динамика, Недельный охват "All", Multi-roll, ролик до 20 сек., F=3/сутки</t>
        </is>
      </c>
      <c r="U25" s="39" t="inlineStr">
        <is>
          <t>Видео, 20 сек</t>
        </is>
      </c>
      <c r="V25" s="39" t="inlineStr"/>
      <c r="W25" s="39" t="inlineStr">
        <is>
          <t>Динамика</t>
        </is>
      </c>
      <c r="X25" s="39" t="inlineStr">
        <is>
          <t>1000 показов</t>
        </is>
      </c>
      <c r="Y25" s="39">
        <f>COUNT(AV25:DC25)</f>
        <v/>
      </c>
      <c r="Z25" s="39" t="inlineStr">
        <is>
          <t>неделя</t>
        </is>
      </c>
      <c r="AA25" s="39">
        <f>AB25/Y25</f>
        <v/>
      </c>
      <c r="AB25" s="39" t="n">
        <v>1</v>
      </c>
      <c r="AC25" s="40" t="n">
        <v>845000</v>
      </c>
      <c r="AD25" s="39" t="n">
        <v>1</v>
      </c>
      <c r="AE25" s="39" t="n">
        <v>0</v>
      </c>
      <c r="AF25" s="39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0">
        <f>AG25*1.2</f>
        <v/>
      </c>
      <c r="AI25" s="39">
        <f>AM25/AL25</f>
        <v/>
      </c>
      <c r="AJ25" s="39" t="n">
        <v>4</v>
      </c>
      <c r="AK25" s="39">
        <f>AI25/AJ25</f>
        <v/>
      </c>
      <c r="AL25" s="39" t="inlineStr"/>
      <c r="AM25" s="39">
        <f>AB25</f>
        <v/>
      </c>
      <c r="AN25" s="39" t="inlineStr"/>
      <c r="AO25" s="39">
        <f>AI25*AN25</f>
        <v/>
      </c>
      <c r="AP25" s="40">
        <f>AG25/AI25*1000</f>
        <v/>
      </c>
      <c r="AQ25" s="40">
        <f>AG25/AK25*1000</f>
        <v/>
      </c>
      <c r="AR25" s="40">
        <f>AG25/AM25</f>
        <v/>
      </c>
      <c r="AS25" s="40">
        <f>AG25/AO25</f>
        <v/>
      </c>
      <c r="AT25" s="39" t="inlineStr"/>
      <c r="AU25" s="40">
        <f>AG25/AT25</f>
        <v/>
      </c>
      <c r="AV25" s="41" t="n"/>
      <c r="AW25" s="41" t="n"/>
      <c r="AX25" s="41" t="n"/>
      <c r="AY25" s="41" t="n"/>
      <c r="AZ25" s="41" t="n"/>
      <c r="BA25" s="41" t="n"/>
      <c r="BB25" s="41" t="n"/>
      <c r="BC25" s="41" t="n"/>
      <c r="BD25" s="41" t="n"/>
      <c r="BE25" s="41" t="n"/>
      <c r="BF25" s="41" t="n"/>
      <c r="BG25" s="41" t="n"/>
      <c r="BH25" s="41" t="n"/>
      <c r="BI25" s="41" t="n"/>
      <c r="BJ25" s="41" t="n"/>
      <c r="BK25" s="41" t="n"/>
      <c r="BL25" s="41" t="n"/>
      <c r="BM25" s="41" t="n"/>
      <c r="BN25" s="41" t="n"/>
      <c r="BO25" s="41" t="n"/>
      <c r="BP25" s="41" t="n"/>
      <c r="BQ25" s="41" t="n"/>
      <c r="BR25" s="41" t="n"/>
      <c r="BS25" s="41" t="n"/>
      <c r="BT25" s="41" t="n"/>
      <c r="BU25" s="41" t="n"/>
      <c r="BV25" s="41" t="n"/>
      <c r="BW25" s="41" t="n"/>
      <c r="BX25" s="41" t="n"/>
      <c r="BY25" s="41" t="n"/>
      <c r="BZ25" s="41" t="n"/>
      <c r="CA25" s="41" t="n"/>
      <c r="CB25" s="41" t="n"/>
      <c r="CC25" s="41" t="n"/>
      <c r="CD25" s="41" t="n"/>
      <c r="CE25" s="41" t="n">
        <v>1</v>
      </c>
      <c r="CF25" s="41" t="n">
        <v>1</v>
      </c>
      <c r="CG25" s="41" t="n">
        <v>1</v>
      </c>
      <c r="CH25" s="41" t="n">
        <v>1</v>
      </c>
      <c r="CI25" s="41" t="n">
        <v>1</v>
      </c>
      <c r="CJ25" s="41" t="n">
        <v>1</v>
      </c>
      <c r="CK25" s="41" t="n">
        <v>1</v>
      </c>
      <c r="CL25" s="41" t="n">
        <v>1</v>
      </c>
      <c r="CM25" s="41" t="n">
        <v>1</v>
      </c>
      <c r="CN25" s="41" t="n">
        <v>1</v>
      </c>
      <c r="CO25" s="41" t="n">
        <v>1</v>
      </c>
      <c r="CP25" s="41" t="n">
        <v>1</v>
      </c>
      <c r="CQ25" s="41" t="n">
        <v>1</v>
      </c>
      <c r="CR25" s="41" t="n">
        <v>1</v>
      </c>
      <c r="CS25" s="41" t="n">
        <v>1</v>
      </c>
      <c r="CT25" s="41" t="n">
        <v>1</v>
      </c>
      <c r="CU25" s="41" t="n">
        <v>1</v>
      </c>
      <c r="CV25" s="41" t="n">
        <v>1</v>
      </c>
      <c r="CW25" s="41" t="n">
        <v>1</v>
      </c>
      <c r="CX25" s="41" t="n">
        <v>1</v>
      </c>
      <c r="CY25" s="41" t="n">
        <v>1</v>
      </c>
      <c r="CZ25" s="41" t="n">
        <v>1</v>
      </c>
      <c r="DA25" s="41" t="n">
        <v>1</v>
      </c>
      <c r="DB25" s="41" t="n">
        <v>1</v>
      </c>
      <c r="DC25" s="41" t="n">
        <v>1</v>
      </c>
      <c r="DD25" s="39" t="n"/>
      <c r="DE25" s="39" t="n"/>
      <c r="DF25" s="39" t="n"/>
      <c r="DG25" s="39" t="n"/>
      <c r="DH25" s="39" t="n"/>
      <c r="DI25" s="39" t="n"/>
      <c r="DJ25" s="39" t="n"/>
      <c r="DK25" s="39" t="inlineStr">
        <is>
          <t>доделать</t>
        </is>
      </c>
      <c r="DL25" s="39" t="n"/>
      <c r="DM25" s="39" t="n"/>
      <c r="DN25" s="39" t="n"/>
    </row>
    <row r="26">
      <c r="A26" s="39" t="inlineStr">
        <is>
          <t>Все</t>
        </is>
      </c>
      <c r="B26" s="39" t="inlineStr">
        <is>
          <t>Все</t>
        </is>
      </c>
      <c r="C26" s="39" t="inlineStr">
        <is>
          <t>Блоггерская платформа</t>
        </is>
      </c>
      <c r="D26" s="39" t="inlineStr">
        <is>
          <t>охват</t>
        </is>
      </c>
      <c r="E26" s="39" t="n">
        <v/>
      </c>
      <c r="F26" s="39" t="n">
        <v/>
      </c>
      <c r="G26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6" s="39" t="n">
        <v/>
      </c>
      <c r="I26" s="39" t="n">
        <v/>
      </c>
      <c r="J26" s="39" t="inlineStr">
        <is>
          <t>\\DOCS\Public\_Подрядчики (прайсы, презентации, ТТ)\Яндекс.Дзен</t>
        </is>
      </c>
      <c r="K26" s="39" t="inlineStr">
        <is>
          <t>Egor &lt;e.kham@yandex-team.ru&gt;</t>
        </is>
      </c>
      <c r="L26" s="39" t="n">
        <v/>
      </c>
      <c r="M26" s="39" t="inlineStr">
        <is>
          <t>75т.р</t>
        </is>
      </c>
      <c r="N26" s="39" t="inlineStr">
        <is>
          <t>ДА!</t>
        </is>
      </c>
      <c r="O26" s="39" t="n">
        <v/>
      </c>
      <c r="P26" s="39" t="n">
        <v/>
      </c>
      <c r="Q26" s="39" t="n">
        <v>14</v>
      </c>
      <c r="R26" s="39">
        <f>S26</f>
        <v/>
      </c>
      <c r="S26" s="39" t="inlineStr">
        <is>
          <t>Яндекс Дзен</t>
        </is>
      </c>
      <c r="T26" s="3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6" s="39" t="inlineStr">
        <is>
          <t>Видео</t>
        </is>
      </c>
      <c r="V26" s="39" t="inlineStr"/>
      <c r="W26" s="39" t="inlineStr">
        <is>
          <t>Динамика</t>
        </is>
      </c>
      <c r="X26" s="39" t="inlineStr">
        <is>
          <t>1000 показов</t>
        </is>
      </c>
      <c r="Y26" s="39">
        <f>COUNT(AV26:DC26)</f>
        <v/>
      </c>
      <c r="Z26" s="39" t="inlineStr">
        <is>
          <t>недели</t>
        </is>
      </c>
      <c r="AA26" s="39">
        <f>AB26/Y26</f>
        <v/>
      </c>
      <c r="AB26" s="39" t="n">
        <v>100000</v>
      </c>
      <c r="AC26" s="40" t="n">
        <v>1</v>
      </c>
      <c r="AD26" s="39" t="n">
        <v>1</v>
      </c>
      <c r="AE26" s="39" t="n">
        <v>0</v>
      </c>
      <c r="AF26" s="39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0">
        <f>AG26*1.2</f>
        <v/>
      </c>
      <c r="AI26" s="39">
        <f>AM26/AL26</f>
        <v/>
      </c>
      <c r="AJ26" s="39" t="n">
        <v/>
      </c>
      <c r="AK26" s="39">
        <f>AI26/AJ26</f>
        <v/>
      </c>
      <c r="AL26" s="39" t="inlineStr"/>
      <c r="AM26" s="39">
        <f>AB26</f>
        <v/>
      </c>
      <c r="AN26" s="39" t="n">
        <v>-0.4151462170925309</v>
      </c>
      <c r="AO26" s="39">
        <f>AI26*AN26</f>
        <v/>
      </c>
      <c r="AP26" s="40">
        <f>AG26/AI26*1000</f>
        <v/>
      </c>
      <c r="AQ26" s="40">
        <f>AG26/AK26*1000</f>
        <v/>
      </c>
      <c r="AR26" s="40">
        <f>AG26/AM26</f>
        <v/>
      </c>
      <c r="AS26" s="40">
        <f>AG26/AO26</f>
        <v/>
      </c>
      <c r="AT26" s="39" t="inlineStr"/>
      <c r="AU26" s="40">
        <f>AG26/AT26</f>
        <v/>
      </c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  <c r="BJ26" s="41" t="n"/>
      <c r="BK26" s="41" t="n"/>
      <c r="BL26" s="41" t="n"/>
      <c r="BM26" s="41" t="n"/>
      <c r="BN26" s="41" t="n"/>
      <c r="BO26" s="41" t="n"/>
      <c r="BP26" s="41" t="n"/>
      <c r="BQ26" s="41" t="n"/>
      <c r="BR26" s="41" t="n"/>
      <c r="BS26" s="41" t="n"/>
      <c r="BT26" s="41" t="n"/>
      <c r="BU26" s="41" t="n"/>
      <c r="BV26" s="41" t="n"/>
      <c r="BW26" s="41" t="n"/>
      <c r="BX26" s="41" t="n"/>
      <c r="BY26" s="41" t="n"/>
      <c r="BZ26" s="41" t="n"/>
      <c r="CA26" s="41" t="n"/>
      <c r="CB26" s="41" t="n"/>
      <c r="CC26" s="41" t="n"/>
      <c r="CD26" s="41" t="n"/>
      <c r="CE26" s="41" t="n">
        <v>1</v>
      </c>
      <c r="CF26" s="41" t="n">
        <v>1</v>
      </c>
      <c r="CG26" s="41" t="n">
        <v>1</v>
      </c>
      <c r="CH26" s="41" t="n">
        <v>1</v>
      </c>
      <c r="CI26" s="41" t="n">
        <v>1</v>
      </c>
      <c r="CJ26" s="41" t="n">
        <v>1</v>
      </c>
      <c r="CK26" s="41" t="n">
        <v>1</v>
      </c>
      <c r="CL26" s="41" t="n">
        <v>1</v>
      </c>
      <c r="CM26" s="41" t="n">
        <v>1</v>
      </c>
      <c r="CN26" s="41" t="n">
        <v>1</v>
      </c>
      <c r="CO26" s="41" t="n">
        <v>1</v>
      </c>
      <c r="CP26" s="41" t="n">
        <v>1</v>
      </c>
      <c r="CQ26" s="41" t="n">
        <v>1</v>
      </c>
      <c r="CR26" s="41" t="n">
        <v>1</v>
      </c>
      <c r="CS26" s="41" t="n">
        <v>1</v>
      </c>
      <c r="CT26" s="41" t="n">
        <v>1</v>
      </c>
      <c r="CU26" s="41" t="n">
        <v>1</v>
      </c>
      <c r="CV26" s="41" t="n">
        <v>1</v>
      </c>
      <c r="CW26" s="41" t="n">
        <v>1</v>
      </c>
      <c r="CX26" s="41" t="n">
        <v>1</v>
      </c>
      <c r="CY26" s="41" t="n">
        <v>1</v>
      </c>
      <c r="CZ26" s="41" t="n">
        <v>1</v>
      </c>
      <c r="DA26" s="41" t="n">
        <v>1</v>
      </c>
      <c r="DB26" s="41" t="n">
        <v>1</v>
      </c>
      <c r="DC26" s="41" t="n">
        <v>1</v>
      </c>
      <c r="DD26" s="39" t="n"/>
      <c r="DE26" s="39" t="n"/>
      <c r="DF26" s="39" t="n"/>
      <c r="DG26" s="39" t="n"/>
      <c r="DH26" s="39" t="n"/>
      <c r="DI26" s="39" t="n"/>
      <c r="DJ26" s="39" t="n"/>
      <c r="DK26" s="39" t="inlineStr">
        <is>
          <t>доделать</t>
        </is>
      </c>
      <c r="DL26" s="39" t="n"/>
      <c r="DM26" s="39" t="n"/>
      <c r="DN26" s="39" t="n"/>
    </row>
    <row r="27">
      <c r="A27" s="39" t="inlineStr">
        <is>
          <t>Все</t>
        </is>
      </c>
      <c r="B27" s="39" t="inlineStr">
        <is>
          <t>Все</t>
        </is>
      </c>
      <c r="C27" s="39" t="inlineStr">
        <is>
          <t>Блоггерская платформа</t>
        </is>
      </c>
      <c r="D27" s="39" t="inlineStr">
        <is>
          <t>охват</t>
        </is>
      </c>
      <c r="E27" s="39" t="n">
        <v/>
      </c>
      <c r="F27" s="39" t="n">
        <v/>
      </c>
      <c r="G27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7" s="39" t="n">
        <v/>
      </c>
      <c r="I27" s="39" t="n">
        <v/>
      </c>
      <c r="J27" s="39" t="inlineStr">
        <is>
          <t>\\DOCS\Public\_Подрядчики (прайсы, презентации, ТТ)\Яндекс.Дзен</t>
        </is>
      </c>
      <c r="K27" s="39" t="inlineStr">
        <is>
          <t>Egor &lt;e.kham@yandex-team.ru&gt;</t>
        </is>
      </c>
      <c r="L27" s="39" t="n">
        <v/>
      </c>
      <c r="M27" s="39" t="inlineStr">
        <is>
          <t>75т.р</t>
        </is>
      </c>
      <c r="N27" s="39" t="inlineStr">
        <is>
          <t>ДА!</t>
        </is>
      </c>
      <c r="O27" s="39" t="inlineStr">
        <is>
          <t>при закупке на 200т.р. 3 статьи бонусом</t>
        </is>
      </c>
      <c r="P27" s="39" t="n">
        <v/>
      </c>
      <c r="Q27" s="39" t="n">
        <v>15</v>
      </c>
      <c r="R27" s="39">
        <f>S27</f>
        <v/>
      </c>
      <c r="S27" s="39" t="inlineStr">
        <is>
          <t>Яндекс Дзен</t>
        </is>
      </c>
      <c r="T27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27" s="39" t="inlineStr">
        <is>
          <t>Статья</t>
        </is>
      </c>
      <c r="V27" s="39" t="inlineStr"/>
      <c r="W27" s="39" t="inlineStr">
        <is>
          <t>Динамика</t>
        </is>
      </c>
      <c r="X27" s="39" t="inlineStr">
        <is>
          <t>1000 показов</t>
        </is>
      </c>
      <c r="Y27" s="39">
        <f>COUNT(AV27:DC27)</f>
        <v/>
      </c>
      <c r="Z27" s="39" t="inlineStr">
        <is>
          <t>недель</t>
        </is>
      </c>
      <c r="AA27" s="39">
        <f>AB27/Y27</f>
        <v/>
      </c>
      <c r="AB27" s="39" t="n">
        <v>31250</v>
      </c>
      <c r="AC27" s="40" t="n">
        <v>8</v>
      </c>
      <c r="AD27" s="39" t="n">
        <v>1</v>
      </c>
      <c r="AE27" s="39" t="n">
        <v>0</v>
      </c>
      <c r="AF27" s="39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0">
        <f>AG27*1.2</f>
        <v/>
      </c>
      <c r="AI27" s="39">
        <f>AM27/AL27</f>
        <v/>
      </c>
      <c r="AJ27" s="39" t="n">
        <v/>
      </c>
      <c r="AK27" s="39">
        <f>AI27/AJ27</f>
        <v/>
      </c>
      <c r="AL27" s="39" t="inlineStr"/>
      <c r="AM27" s="39">
        <f>AB27</f>
        <v/>
      </c>
      <c r="AN27" s="39" t="n">
        <v>-0.4151462170925309</v>
      </c>
      <c r="AO27" s="39">
        <f>AI27*AN27</f>
        <v/>
      </c>
      <c r="AP27" s="40">
        <f>AG27/AI27*1000</f>
        <v/>
      </c>
      <c r="AQ27" s="40">
        <f>AG27/AK27*1000</f>
        <v/>
      </c>
      <c r="AR27" s="40">
        <f>AG27/AM27</f>
        <v/>
      </c>
      <c r="AS27" s="40">
        <f>AG27/AO27</f>
        <v/>
      </c>
      <c r="AT27" s="39" t="inlineStr"/>
      <c r="AU27" s="40">
        <f>AG27/AT27</f>
        <v/>
      </c>
      <c r="AV27" s="41" t="n"/>
      <c r="AW27" s="41" t="n"/>
      <c r="AX27" s="41" t="n"/>
      <c r="AY27" s="41" t="n"/>
      <c r="AZ27" s="41" t="n"/>
      <c r="BA27" s="41" t="n"/>
      <c r="BB27" s="41" t="n"/>
      <c r="BC27" s="41" t="n"/>
      <c r="BD27" s="41" t="n"/>
      <c r="BE27" s="41" t="n"/>
      <c r="BF27" s="41" t="n"/>
      <c r="BG27" s="41" t="n"/>
      <c r="BH27" s="41" t="n"/>
      <c r="BI27" s="41" t="n"/>
      <c r="BJ27" s="41" t="n"/>
      <c r="BK27" s="41" t="n"/>
      <c r="BL27" s="41" t="n"/>
      <c r="BM27" s="41" t="n"/>
      <c r="BN27" s="41" t="n"/>
      <c r="BO27" s="41" t="n"/>
      <c r="BP27" s="41" t="n"/>
      <c r="BQ27" s="41" t="n"/>
      <c r="BR27" s="41" t="n"/>
      <c r="BS27" s="41" t="n"/>
      <c r="BT27" s="41" t="n"/>
      <c r="BU27" s="41" t="n"/>
      <c r="BV27" s="41" t="n"/>
      <c r="BW27" s="41" t="n"/>
      <c r="BX27" s="41" t="n"/>
      <c r="BY27" s="41" t="n"/>
      <c r="BZ27" s="41" t="n"/>
      <c r="CA27" s="41" t="n"/>
      <c r="CB27" s="41" t="n"/>
      <c r="CC27" s="41" t="n"/>
      <c r="CD27" s="41" t="n"/>
      <c r="CE27" s="41" t="n">
        <v>1</v>
      </c>
      <c r="CF27" s="41" t="n">
        <v>1</v>
      </c>
      <c r="CG27" s="41" t="n">
        <v>1</v>
      </c>
      <c r="CH27" s="41" t="n">
        <v>1</v>
      </c>
      <c r="CI27" s="41" t="n">
        <v>1</v>
      </c>
      <c r="CJ27" s="41" t="n">
        <v>1</v>
      </c>
      <c r="CK27" s="41" t="n">
        <v>1</v>
      </c>
      <c r="CL27" s="41" t="n">
        <v>1</v>
      </c>
      <c r="CM27" s="41" t="n">
        <v>1</v>
      </c>
      <c r="CN27" s="41" t="n">
        <v>1</v>
      </c>
      <c r="CO27" s="41" t="n">
        <v>1</v>
      </c>
      <c r="CP27" s="41" t="n">
        <v>1</v>
      </c>
      <c r="CQ27" s="41" t="n">
        <v>1</v>
      </c>
      <c r="CR27" s="41" t="n">
        <v>1</v>
      </c>
      <c r="CS27" s="41" t="n">
        <v>1</v>
      </c>
      <c r="CT27" s="41" t="n">
        <v>1</v>
      </c>
      <c r="CU27" s="41" t="n">
        <v>1</v>
      </c>
      <c r="CV27" s="41" t="n">
        <v>1</v>
      </c>
      <c r="CW27" s="41" t="n">
        <v>1</v>
      </c>
      <c r="CX27" s="41" t="n">
        <v>1</v>
      </c>
      <c r="CY27" s="41" t="n">
        <v>1</v>
      </c>
      <c r="CZ27" s="41" t="n">
        <v>1</v>
      </c>
      <c r="DA27" s="41" t="n">
        <v>1</v>
      </c>
      <c r="DB27" s="41" t="n">
        <v>1</v>
      </c>
      <c r="DC27" s="41" t="n">
        <v>1</v>
      </c>
      <c r="DD27" s="39" t="n"/>
      <c r="DE27" s="39" t="n"/>
      <c r="DF27" s="39" t="n"/>
      <c r="DG27" s="39" t="n"/>
      <c r="DH27" s="39" t="n"/>
      <c r="DI27" s="39" t="n"/>
      <c r="DJ27" s="39" t="n"/>
      <c r="DK27" s="39" t="inlineStr">
        <is>
          <t>доделать</t>
        </is>
      </c>
      <c r="DL27" s="39" t="n"/>
      <c r="DM27" s="39" t="n"/>
      <c r="DN27" s="39" t="n"/>
    </row>
    <row r="28">
      <c r="A28" s="39" t="inlineStr">
        <is>
          <t>Все</t>
        </is>
      </c>
      <c r="B28" s="39" t="inlineStr">
        <is>
          <t>Все</t>
        </is>
      </c>
      <c r="C28" s="39" t="inlineStr">
        <is>
          <t>Услуга</t>
        </is>
      </c>
      <c r="D28" s="39" t="inlineStr">
        <is>
          <t>охват</t>
        </is>
      </c>
      <c r="E28" s="39" t="n">
        <v/>
      </c>
      <c r="F28" s="39" t="n">
        <v/>
      </c>
      <c r="G28" s="39" t="n">
        <v/>
      </c>
      <c r="H28" s="39" t="n">
        <v/>
      </c>
      <c r="I28" s="39" t="n">
        <v/>
      </c>
      <c r="J28" s="39" t="n">
        <v/>
      </c>
      <c r="K28" s="39" t="inlineStr">
        <is>
          <t>через ТГ/битрикс
Жуковская Елена
ZhukovskayaEG@sbermarketing.ru
79067970262</t>
        </is>
      </c>
      <c r="L28" s="39" t="n">
        <v/>
      </c>
      <c r="M28" s="39" t="n">
        <v/>
      </c>
      <c r="N28" s="39" t="n">
        <v/>
      </c>
      <c r="O28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28" s="39" t="n">
        <v/>
      </c>
      <c r="Q28" s="39" t="n">
        <v>16</v>
      </c>
      <c r="R28" s="39">
        <f>S28</f>
        <v/>
      </c>
      <c r="S28" s="39" t="inlineStr">
        <is>
          <t>Репутационный маркетинг</t>
        </is>
      </c>
      <c r="T28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28" s="39" t="n">
        <v/>
      </c>
      <c r="V28" s="39" t="inlineStr"/>
      <c r="W28" s="39" t="n">
        <v/>
      </c>
      <c r="X28" s="39" t="inlineStr">
        <is>
          <t>1000 показов</t>
        </is>
      </c>
      <c r="Y28" s="39">
        <f>COUNT(AV28:DC28)</f>
        <v/>
      </c>
      <c r="Z28" s="39" t="inlineStr">
        <is>
          <t>месяца</t>
        </is>
      </c>
      <c r="AA28" s="39">
        <f>AB28/Y28</f>
        <v/>
      </c>
      <c r="AB28" s="39" t="n">
        <v>3</v>
      </c>
      <c r="AC28" s="40" t="n">
        <v>30000</v>
      </c>
      <c r="AD28" s="39" t="n">
        <v>1</v>
      </c>
      <c r="AE28" s="39" t="n">
        <v>0</v>
      </c>
      <c r="AF28" s="39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0">
        <f>AG28*1.2</f>
        <v/>
      </c>
      <c r="AI28" s="39">
        <f>AM28/AL28</f>
        <v/>
      </c>
      <c r="AJ28" s="39" t="n">
        <v/>
      </c>
      <c r="AK28" s="39">
        <f>AI28/AJ28</f>
        <v/>
      </c>
      <c r="AL28" s="39" t="inlineStr"/>
      <c r="AM28" s="39">
        <f>AB28</f>
        <v/>
      </c>
      <c r="AN28" s="39" t="inlineStr"/>
      <c r="AO28" s="39">
        <f>AI28*AN28</f>
        <v/>
      </c>
      <c r="AP28" s="40">
        <f>AG28/AI28*1000</f>
        <v/>
      </c>
      <c r="AQ28" s="40">
        <f>AG28/AK28*1000</f>
        <v/>
      </c>
      <c r="AR28" s="40">
        <f>AG28/AM28</f>
        <v/>
      </c>
      <c r="AS28" s="40">
        <f>AG28/AO28</f>
        <v/>
      </c>
      <c r="AT28" s="39" t="inlineStr"/>
      <c r="AU28" s="40">
        <f>AG28/AT28</f>
        <v/>
      </c>
      <c r="AV28" s="41" t="n"/>
      <c r="AW28" s="41" t="n"/>
      <c r="AX28" s="41" t="n"/>
      <c r="AY28" s="41" t="n"/>
      <c r="AZ28" s="41" t="n"/>
      <c r="BA28" s="41" t="n"/>
      <c r="BB28" s="41" t="n"/>
      <c r="BC28" s="41" t="n"/>
      <c r="BD28" s="41" t="n"/>
      <c r="BE28" s="41" t="n"/>
      <c r="BF28" s="41" t="n"/>
      <c r="BG28" s="41" t="n"/>
      <c r="BH28" s="41" t="n"/>
      <c r="BI28" s="41" t="n"/>
      <c r="BJ28" s="41" t="n"/>
      <c r="BK28" s="41" t="n"/>
      <c r="BL28" s="41" t="n"/>
      <c r="BM28" s="41" t="n"/>
      <c r="BN28" s="41" t="n"/>
      <c r="BO28" s="41" t="n"/>
      <c r="BP28" s="41" t="n"/>
      <c r="BQ28" s="41" t="n"/>
      <c r="BR28" s="41" t="n"/>
      <c r="BS28" s="41" t="n"/>
      <c r="BT28" s="41" t="n"/>
      <c r="BU28" s="41" t="n"/>
      <c r="BV28" s="41" t="n"/>
      <c r="BW28" s="41" t="n"/>
      <c r="BX28" s="41" t="n"/>
      <c r="BY28" s="41" t="n"/>
      <c r="BZ28" s="41" t="n"/>
      <c r="CA28" s="41" t="n"/>
      <c r="CB28" s="41" t="n"/>
      <c r="CC28" s="41" t="n"/>
      <c r="CD28" s="41" t="n"/>
      <c r="CE28" s="41" t="n">
        <v>1</v>
      </c>
      <c r="CF28" s="41" t="n">
        <v>1</v>
      </c>
      <c r="CG28" s="41" t="n">
        <v>1</v>
      </c>
      <c r="CH28" s="41" t="n">
        <v>1</v>
      </c>
      <c r="CI28" s="41" t="n">
        <v>1</v>
      </c>
      <c r="CJ28" s="41" t="n">
        <v>1</v>
      </c>
      <c r="CK28" s="41" t="n">
        <v>1</v>
      </c>
      <c r="CL28" s="41" t="n">
        <v>1</v>
      </c>
      <c r="CM28" s="41" t="n">
        <v>1</v>
      </c>
      <c r="CN28" s="41" t="n">
        <v>1</v>
      </c>
      <c r="CO28" s="41" t="n">
        <v>1</v>
      </c>
      <c r="CP28" s="41" t="n">
        <v>1</v>
      </c>
      <c r="CQ28" s="41" t="n">
        <v>1</v>
      </c>
      <c r="CR28" s="41" t="n">
        <v>1</v>
      </c>
      <c r="CS28" s="41" t="n">
        <v>1</v>
      </c>
      <c r="CT28" s="41" t="n">
        <v>1</v>
      </c>
      <c r="CU28" s="41" t="n">
        <v>1</v>
      </c>
      <c r="CV28" s="41" t="n">
        <v>1</v>
      </c>
      <c r="CW28" s="41" t="n">
        <v>1</v>
      </c>
      <c r="CX28" s="41" t="n">
        <v>1</v>
      </c>
      <c r="CY28" s="41" t="n">
        <v>1</v>
      </c>
      <c r="CZ28" s="41" t="n">
        <v>1</v>
      </c>
      <c r="DA28" s="41" t="n">
        <v>1</v>
      </c>
      <c r="DB28" s="41" t="n">
        <v>1</v>
      </c>
      <c r="DC28" s="41" t="n">
        <v>1</v>
      </c>
      <c r="DD28" s="39" t="n"/>
      <c r="DE28" s="39" t="n"/>
      <c r="DF28" s="39" t="n"/>
      <c r="DG28" s="39" t="n"/>
      <c r="DH28" s="39" t="n"/>
      <c r="DI28" s="39" t="n"/>
      <c r="DJ28" s="39" t="n"/>
      <c r="DK28" s="39" t="inlineStr">
        <is>
          <t>доделать</t>
        </is>
      </c>
      <c r="DL28" s="39" t="n"/>
      <c r="DM28" s="39" t="n"/>
      <c r="DN28" s="39" t="n"/>
    </row>
    <row r="29">
      <c r="A29" s="39" t="inlineStr">
        <is>
          <t>Все</t>
        </is>
      </c>
      <c r="B29" s="39" t="inlineStr">
        <is>
          <t>Все</t>
        </is>
      </c>
      <c r="C29" s="39" t="inlineStr">
        <is>
          <t>Услуга</t>
        </is>
      </c>
      <c r="D29" s="39" t="inlineStr">
        <is>
          <t>охват</t>
        </is>
      </c>
      <c r="E29" s="39" t="n">
        <v/>
      </c>
      <c r="F29" s="39" t="n">
        <v/>
      </c>
      <c r="G29" s="39" t="n">
        <v/>
      </c>
      <c r="H29" s="39" t="n">
        <v/>
      </c>
      <c r="I29" s="39" t="n">
        <v/>
      </c>
      <c r="J29" s="39" t="n">
        <v/>
      </c>
      <c r="K29" s="39" t="inlineStr">
        <is>
          <t>через ТГ/битрикс
Иванов Илья
+79360000066
IvanovIA@sbermarketing.ru</t>
        </is>
      </c>
      <c r="L29" s="39" t="n">
        <v/>
      </c>
      <c r="M29" s="39" t="n">
        <v/>
      </c>
      <c r="N29" s="39" t="n">
        <v/>
      </c>
      <c r="O29" s="39" t="inlineStr">
        <is>
          <t>добавляем отдельно как рекомендация (отдельным файлом)</t>
        </is>
      </c>
      <c r="P29" s="39" t="n">
        <v/>
      </c>
      <c r="Q29" s="39" t="n">
        <v>17</v>
      </c>
      <c r="R29" s="39">
        <f>S29</f>
        <v/>
      </c>
      <c r="S29" s="39" t="inlineStr">
        <is>
          <t>Блоггеры</t>
        </is>
      </c>
      <c r="T29" s="39" t="n">
        <v/>
      </c>
      <c r="U29" s="39" t="n">
        <v/>
      </c>
      <c r="V29" s="39" t="inlineStr"/>
      <c r="W29" s="39" t="n">
        <v/>
      </c>
      <c r="X29" s="39" t="inlineStr">
        <is>
          <t>1000 показов</t>
        </is>
      </c>
      <c r="Y29" s="39">
        <f>COUNT(AV29:DC29)</f>
        <v/>
      </c>
      <c r="Z29" s="39" t="n">
        <v/>
      </c>
      <c r="AA29" s="39">
        <f>AB29/Y29</f>
        <v/>
      </c>
      <c r="AB29" s="39" t="n">
        <v/>
      </c>
      <c r="AC29" s="40" t="n">
        <v/>
      </c>
      <c r="AD29" s="39" t="n">
        <v/>
      </c>
      <c r="AE29" s="39" t="n">
        <v>0</v>
      </c>
      <c r="AF29" s="39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0">
        <f>AG29*1.2</f>
        <v/>
      </c>
      <c r="AI29" s="39">
        <f>AM29/AL29</f>
        <v/>
      </c>
      <c r="AJ29" s="39" t="n">
        <v/>
      </c>
      <c r="AK29" s="39">
        <f>AI29/AJ29</f>
        <v/>
      </c>
      <c r="AL29" s="39" t="inlineStr"/>
      <c r="AM29" s="39">
        <f>AB29</f>
        <v/>
      </c>
      <c r="AN29" s="39" t="inlineStr"/>
      <c r="AO29" s="39">
        <f>AI29*AN29</f>
        <v/>
      </c>
      <c r="AP29" s="40">
        <f>AG29/AI29*1000</f>
        <v/>
      </c>
      <c r="AQ29" s="40">
        <f>AG29/AK29*1000</f>
        <v/>
      </c>
      <c r="AR29" s="40">
        <f>AG29/AM29</f>
        <v/>
      </c>
      <c r="AS29" s="40">
        <f>AG29/AO29</f>
        <v/>
      </c>
      <c r="AT29" s="39" t="inlineStr"/>
      <c r="AU29" s="40">
        <f>AG29/AT29</f>
        <v/>
      </c>
      <c r="AV29" s="41" t="n"/>
      <c r="AW29" s="41" t="n"/>
      <c r="AX29" s="41" t="n"/>
      <c r="AY29" s="41" t="n"/>
      <c r="AZ29" s="41" t="n"/>
      <c r="BA29" s="41" t="n"/>
      <c r="BB29" s="41" t="n"/>
      <c r="BC29" s="41" t="n"/>
      <c r="BD29" s="41" t="n"/>
      <c r="BE29" s="41" t="n"/>
      <c r="BF29" s="41" t="n"/>
      <c r="BG29" s="41" t="n"/>
      <c r="BH29" s="41" t="n"/>
      <c r="BI29" s="41" t="n"/>
      <c r="BJ29" s="41" t="n"/>
      <c r="BK29" s="41" t="n"/>
      <c r="BL29" s="41" t="n"/>
      <c r="BM29" s="41" t="n"/>
      <c r="BN29" s="41" t="n"/>
      <c r="BO29" s="41" t="n"/>
      <c r="BP29" s="41" t="n"/>
      <c r="BQ29" s="41" t="n"/>
      <c r="BR29" s="41" t="n"/>
      <c r="BS29" s="41" t="n"/>
      <c r="BT29" s="41" t="n"/>
      <c r="BU29" s="41" t="n"/>
      <c r="BV29" s="41" t="n"/>
      <c r="BW29" s="41" t="n"/>
      <c r="BX29" s="41" t="n"/>
      <c r="BY29" s="41" t="n"/>
      <c r="BZ29" s="41" t="n"/>
      <c r="CA29" s="41" t="n"/>
      <c r="CB29" s="41" t="n"/>
      <c r="CC29" s="41" t="n"/>
      <c r="CD29" s="41" t="n"/>
      <c r="CE29" s="41" t="n">
        <v>1</v>
      </c>
      <c r="CF29" s="41" t="n">
        <v>1</v>
      </c>
      <c r="CG29" s="41" t="n">
        <v>1</v>
      </c>
      <c r="CH29" s="41" t="n">
        <v>1</v>
      </c>
      <c r="CI29" s="41" t="n">
        <v>1</v>
      </c>
      <c r="CJ29" s="41" t="n">
        <v>1</v>
      </c>
      <c r="CK29" s="41" t="n">
        <v>1</v>
      </c>
      <c r="CL29" s="41" t="n">
        <v>1</v>
      </c>
      <c r="CM29" s="41" t="n">
        <v>1</v>
      </c>
      <c r="CN29" s="41" t="n">
        <v>1</v>
      </c>
      <c r="CO29" s="41" t="n">
        <v>1</v>
      </c>
      <c r="CP29" s="41" t="n">
        <v>1</v>
      </c>
      <c r="CQ29" s="41" t="n">
        <v>1</v>
      </c>
      <c r="CR29" s="41" t="n">
        <v>1</v>
      </c>
      <c r="CS29" s="41" t="n">
        <v>1</v>
      </c>
      <c r="CT29" s="41" t="n">
        <v>1</v>
      </c>
      <c r="CU29" s="41" t="n">
        <v>1</v>
      </c>
      <c r="CV29" s="41" t="n">
        <v>1</v>
      </c>
      <c r="CW29" s="41" t="n">
        <v>1</v>
      </c>
      <c r="CX29" s="41" t="n">
        <v>1</v>
      </c>
      <c r="CY29" s="41" t="n">
        <v>1</v>
      </c>
      <c r="CZ29" s="41" t="n">
        <v>1</v>
      </c>
      <c r="DA29" s="41" t="n">
        <v>1</v>
      </c>
      <c r="DB29" s="41" t="n">
        <v>1</v>
      </c>
      <c r="DC29" s="41" t="n">
        <v>1</v>
      </c>
      <c r="DD29" s="39" t="n"/>
      <c r="DE29" s="39" t="n"/>
      <c r="DF29" s="39" t="n"/>
      <c r="DG29" s="39" t="n"/>
      <c r="DH29" s="39" t="n"/>
      <c r="DI29" s="39" t="n"/>
      <c r="DJ29" s="39" t="n"/>
      <c r="DK29" s="39" t="inlineStr">
        <is>
          <t>доделать</t>
        </is>
      </c>
      <c r="DL29" s="39" t="n"/>
      <c r="DM29" s="39" t="n"/>
      <c r="DN29" s="39" t="n"/>
    </row>
    <row r="30">
      <c r="A30" s="39" t="inlineStr">
        <is>
          <t>Все</t>
        </is>
      </c>
      <c r="B30" s="39" t="inlineStr">
        <is>
          <t>Все</t>
        </is>
      </c>
      <c r="C30" s="39" t="inlineStr">
        <is>
          <t>PROGRAMMATIC</t>
        </is>
      </c>
      <c r="D30" s="39" t="inlineStr">
        <is>
          <t>охват</t>
        </is>
      </c>
      <c r="E30" s="39" t="inlineStr">
        <is>
          <t>\\DOCS\Public\_Подрядчики (прайсы, презентации, ТТ)\OTM (programmatic)</t>
        </is>
      </c>
      <c r="F30" s="39" t="n">
        <v/>
      </c>
      <c r="G30" s="39" t="n">
        <v/>
      </c>
      <c r="H30" s="39" t="n">
        <v/>
      </c>
      <c r="I30" s="39" t="inlineStr">
        <is>
          <t>входит в soloway</t>
        </is>
      </c>
      <c r="J30" s="39" t="inlineStr">
        <is>
          <t>\\DOCS\Public\_Подрядчики (прайсы, презентации, ТТ)\OTM (programmatic)</t>
        </is>
      </c>
      <c r="K30" s="39" t="inlineStr">
        <is>
          <t>Olga Shataeva &lt;os@otm-r.com&gt;</t>
        </is>
      </c>
      <c r="L30" s="39" t="inlineStr">
        <is>
          <t>BL - 50 000 р без НДС</t>
        </is>
      </c>
      <c r="M30" s="39" t="n">
        <v/>
      </c>
      <c r="N30" s="39" t="n">
        <v/>
      </c>
      <c r="O30" s="39" t="n">
        <v/>
      </c>
      <c r="P30" s="39" t="n">
        <v/>
      </c>
      <c r="Q30" s="39" t="n">
        <v>18</v>
      </c>
      <c r="R30" s="39">
        <f>S30</f>
        <v/>
      </c>
      <c r="S30" s="39" t="inlineStr">
        <is>
          <t>ОТМ Network</t>
        </is>
      </c>
      <c r="T30" s="39" t="inlineStr">
        <is>
          <t>ЦА - МЖ 35-50 В+, есть дети
Гео - РФ
Таргетинг по аудиторным сегментам (см. Вкладку "Сегменты OTM")</t>
        </is>
      </c>
      <c r="U30" s="39" t="inlineStr">
        <is>
          <t>Video all-roll 
(15 секунд)</t>
        </is>
      </c>
      <c r="V30" s="39" t="inlineStr"/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недель</t>
        </is>
      </c>
      <c r="AA30" s="39">
        <f>AB30/Y30</f>
        <v/>
      </c>
      <c r="AB30" s="39" t="n">
        <v>1429</v>
      </c>
      <c r="AC30" s="40" t="n">
        <v>350</v>
      </c>
      <c r="AD30" s="39" t="n">
        <v>1</v>
      </c>
      <c r="AE30" s="39" t="n">
        <v>0</v>
      </c>
      <c r="AF30" s="39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0">
        <f>AG30*1.2</f>
        <v/>
      </c>
      <c r="AI30" s="39">
        <f>AM30/AL30</f>
        <v/>
      </c>
      <c r="AJ30" s="39" t="n">
        <v>3</v>
      </c>
      <c r="AK30" s="39">
        <f>AI30/AJ30</f>
        <v/>
      </c>
      <c r="AL30" s="39" t="inlineStr"/>
      <c r="AM30" s="39">
        <f>AB30</f>
        <v/>
      </c>
      <c r="AN30" s="39" t="inlineStr"/>
      <c r="AO30" s="39">
        <f>AI30*AN30</f>
        <v/>
      </c>
      <c r="AP30" s="40">
        <f>AG30/AI30*1000</f>
        <v/>
      </c>
      <c r="AQ30" s="40">
        <f>AG30/AK30*1000</f>
        <v/>
      </c>
      <c r="AR30" s="40">
        <f>AG30/AM30</f>
        <v/>
      </c>
      <c r="AS30" s="40">
        <f>AG30/AO30</f>
        <v/>
      </c>
      <c r="AT30" s="39" t="inlineStr"/>
      <c r="AU30" s="40">
        <f>AG30/AT30</f>
        <v/>
      </c>
      <c r="AV30" s="41" t="n"/>
      <c r="AW30" s="41" t="n"/>
      <c r="AX30" s="41" t="n"/>
      <c r="AY30" s="41" t="n"/>
      <c r="AZ30" s="41" t="n"/>
      <c r="BA30" s="41" t="n"/>
      <c r="BB30" s="41" t="n"/>
      <c r="BC30" s="41" t="n"/>
      <c r="BD30" s="41" t="n"/>
      <c r="BE30" s="41" t="n"/>
      <c r="BF30" s="41" t="n"/>
      <c r="BG30" s="41" t="n"/>
      <c r="BH30" s="41" t="n"/>
      <c r="BI30" s="41" t="n"/>
      <c r="BJ30" s="41" t="n"/>
      <c r="BK30" s="41" t="n"/>
      <c r="BL30" s="41" t="n"/>
      <c r="BM30" s="41" t="n"/>
      <c r="BN30" s="41" t="n"/>
      <c r="BO30" s="41" t="n"/>
      <c r="BP30" s="41" t="n"/>
      <c r="BQ30" s="41" t="n"/>
      <c r="BR30" s="41" t="n"/>
      <c r="BS30" s="41" t="n"/>
      <c r="BT30" s="41" t="n"/>
      <c r="BU30" s="41" t="n"/>
      <c r="BV30" s="41" t="n"/>
      <c r="BW30" s="41" t="n"/>
      <c r="BX30" s="41" t="n"/>
      <c r="BY30" s="41" t="n"/>
      <c r="BZ30" s="41" t="n"/>
      <c r="CA30" s="41" t="n"/>
      <c r="CB30" s="41" t="n"/>
      <c r="CC30" s="41" t="n"/>
      <c r="CD30" s="41" t="n"/>
      <c r="CE30" s="41" t="n">
        <v>1</v>
      </c>
      <c r="CF30" s="41" t="n">
        <v>1</v>
      </c>
      <c r="CG30" s="41" t="n">
        <v>1</v>
      </c>
      <c r="CH30" s="41" t="n">
        <v>1</v>
      </c>
      <c r="CI30" s="41" t="n">
        <v>1</v>
      </c>
      <c r="CJ30" s="41" t="n">
        <v>1</v>
      </c>
      <c r="CK30" s="41" t="n">
        <v>1</v>
      </c>
      <c r="CL30" s="41" t="n">
        <v>1</v>
      </c>
      <c r="CM30" s="41" t="n">
        <v>1</v>
      </c>
      <c r="CN30" s="41" t="n">
        <v>1</v>
      </c>
      <c r="CO30" s="41" t="n">
        <v>1</v>
      </c>
      <c r="CP30" s="41" t="n">
        <v>1</v>
      </c>
      <c r="CQ30" s="41" t="n">
        <v>1</v>
      </c>
      <c r="CR30" s="41" t="n">
        <v>1</v>
      </c>
      <c r="CS30" s="41" t="n">
        <v>1</v>
      </c>
      <c r="CT30" s="41" t="n">
        <v>1</v>
      </c>
      <c r="CU30" s="41" t="n">
        <v>1</v>
      </c>
      <c r="CV30" s="41" t="n">
        <v>1</v>
      </c>
      <c r="CW30" s="41" t="n">
        <v>1</v>
      </c>
      <c r="CX30" s="41" t="n">
        <v>1</v>
      </c>
      <c r="CY30" s="41" t="n">
        <v>1</v>
      </c>
      <c r="CZ30" s="41" t="n">
        <v>1</v>
      </c>
      <c r="DA30" s="41" t="n">
        <v>1</v>
      </c>
      <c r="DB30" s="41" t="n">
        <v>1</v>
      </c>
      <c r="DC30" s="41" t="n">
        <v>1</v>
      </c>
      <c r="DD30" s="39" t="n"/>
      <c r="DE30" s="39" t="n"/>
      <c r="DF30" s="39" t="n"/>
      <c r="DG30" s="39" t="n"/>
      <c r="DH30" s="39" t="n"/>
      <c r="DI30" s="39" t="n"/>
      <c r="DJ30" s="39" t="n"/>
      <c r="DK30" s="39" t="inlineStr">
        <is>
          <t>доделать</t>
        </is>
      </c>
      <c r="DL30" s="39" t="n"/>
      <c r="DM30" s="39" t="n"/>
      <c r="DN30" s="39" t="n"/>
    </row>
    <row r="31">
      <c r="A31" s="39" t="inlineStr">
        <is>
          <t>Все</t>
        </is>
      </c>
      <c r="B31" s="39" t="inlineStr">
        <is>
          <t>Все</t>
        </is>
      </c>
      <c r="C31" s="39" t="inlineStr">
        <is>
          <t>Сеть</t>
        </is>
      </c>
      <c r="D31" s="39" t="inlineStr">
        <is>
          <t>охват</t>
        </is>
      </c>
      <c r="E31" s="39" t="inlineStr">
        <is>
          <t>\\DOCS\Public\_Подрядчики (прайсы, презентации, ТТ)\NativeRoll</t>
        </is>
      </c>
      <c r="F31" s="39" t="inlineStr">
        <is>
          <t>да</t>
        </is>
      </c>
      <c r="G31" s="39" t="n">
        <v/>
      </c>
      <c r="H31" s="39" t="n">
        <v/>
      </c>
      <c r="I31" s="39" t="n">
        <v/>
      </c>
      <c r="J31" s="39" t="inlineStr">
        <is>
          <t>\\DOCS\Public\_Подрядчики (прайсы, презентации, ТТ)\NativeRoll</t>
        </is>
      </c>
      <c r="K31" s="39" t="inlineStr">
        <is>
          <t>Sabina Ternovykh &lt;sabina@nativeroll.tv&gt;
Алексей Серьянов &lt;alex@nativeroll.tv&gt;</t>
        </is>
      </c>
      <c r="L31" s="39" t="n">
        <v/>
      </c>
      <c r="M31" s="39" t="inlineStr">
        <is>
          <t>Минимальный бюджет закупки - 300 000 руб до НДС</t>
        </is>
      </c>
      <c r="N31" s="39" t="inlineStr">
        <is>
          <t>нет</t>
        </is>
      </c>
      <c r="O31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31" s="39" t="n">
        <v/>
      </c>
      <c r="Q31" s="39" t="n">
        <v>19</v>
      </c>
      <c r="R31" s="39">
        <f>S31</f>
        <v/>
      </c>
      <c r="S31" s="39" t="inlineStr">
        <is>
          <t>Native Roll</t>
        </is>
      </c>
      <c r="T31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31" s="39" t="inlineStr">
        <is>
          <t>Rewarded Video
Видео с вознаграждением
10 секунд</t>
        </is>
      </c>
      <c r="V31" s="39" t="inlineStr"/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недели</t>
        </is>
      </c>
      <c r="AA31" s="39">
        <f>AB31/Y31</f>
        <v/>
      </c>
      <c r="AB31" s="39" t="n">
        <v>153846</v>
      </c>
      <c r="AC31" s="40" t="n">
        <v>0.5</v>
      </c>
      <c r="AD31" s="39" t="n">
        <v>1.3</v>
      </c>
      <c r="AE31" s="39" t="n">
        <v>0</v>
      </c>
      <c r="AF31" s="39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0">
        <f>AG31*1.2</f>
        <v/>
      </c>
      <c r="AI31" s="39">
        <f>AM31/AL31</f>
        <v/>
      </c>
      <c r="AJ31" s="39" t="n">
        <v>1.3</v>
      </c>
      <c r="AK31" s="39">
        <f>AI31/AJ31</f>
        <v/>
      </c>
      <c r="AL31" s="39" t="inlineStr"/>
      <c r="AM31" s="39">
        <f>AB31</f>
        <v/>
      </c>
      <c r="AN31" s="39" t="inlineStr"/>
      <c r="AO31" s="39">
        <f>AI31*AN31</f>
        <v/>
      </c>
      <c r="AP31" s="40">
        <f>AG31/AI31*1000</f>
        <v/>
      </c>
      <c r="AQ31" s="40">
        <f>AG31/AK31*1000</f>
        <v/>
      </c>
      <c r="AR31" s="40">
        <f>AG31/AM31</f>
        <v/>
      </c>
      <c r="AS31" s="40">
        <f>AG31/AO31</f>
        <v/>
      </c>
      <c r="AT31" s="39" t="inlineStr"/>
      <c r="AU31" s="40">
        <f>AG31/AT31</f>
        <v/>
      </c>
      <c r="AV31" s="41" t="n"/>
      <c r="AW31" s="41" t="n"/>
      <c r="AX31" s="41" t="n"/>
      <c r="AY31" s="41" t="n"/>
      <c r="AZ31" s="41" t="n"/>
      <c r="BA31" s="41" t="n"/>
      <c r="BB31" s="41" t="n"/>
      <c r="BC31" s="41" t="n"/>
      <c r="BD31" s="41" t="n"/>
      <c r="BE31" s="41" t="n"/>
      <c r="BF31" s="41" t="n"/>
      <c r="BG31" s="41" t="n"/>
      <c r="BH31" s="41" t="n"/>
      <c r="BI31" s="41" t="n"/>
      <c r="BJ31" s="41" t="n"/>
      <c r="BK31" s="41" t="n"/>
      <c r="BL31" s="41" t="n"/>
      <c r="BM31" s="41" t="n"/>
      <c r="BN31" s="41" t="n"/>
      <c r="BO31" s="41" t="n"/>
      <c r="BP31" s="41" t="n"/>
      <c r="BQ31" s="41" t="n"/>
      <c r="BR31" s="41" t="n"/>
      <c r="BS31" s="41" t="n"/>
      <c r="BT31" s="41" t="n"/>
      <c r="BU31" s="41" t="n"/>
      <c r="BV31" s="41" t="n"/>
      <c r="BW31" s="41" t="n"/>
      <c r="BX31" s="41" t="n"/>
      <c r="BY31" s="41" t="n"/>
      <c r="BZ31" s="41" t="n"/>
      <c r="CA31" s="41" t="n"/>
      <c r="CB31" s="41" t="n"/>
      <c r="CC31" s="41" t="n"/>
      <c r="CD31" s="41" t="n"/>
      <c r="CE31" s="41" t="n">
        <v>1</v>
      </c>
      <c r="CF31" s="41" t="n">
        <v>1</v>
      </c>
      <c r="CG31" s="41" t="n">
        <v>1</v>
      </c>
      <c r="CH31" s="41" t="n">
        <v>1</v>
      </c>
      <c r="CI31" s="41" t="n">
        <v>1</v>
      </c>
      <c r="CJ31" s="41" t="n">
        <v>1</v>
      </c>
      <c r="CK31" s="41" t="n">
        <v>1</v>
      </c>
      <c r="CL31" s="41" t="n">
        <v>1</v>
      </c>
      <c r="CM31" s="41" t="n">
        <v>1</v>
      </c>
      <c r="CN31" s="41" t="n">
        <v>1</v>
      </c>
      <c r="CO31" s="41" t="n">
        <v>1</v>
      </c>
      <c r="CP31" s="41" t="n">
        <v>1</v>
      </c>
      <c r="CQ31" s="41" t="n">
        <v>1</v>
      </c>
      <c r="CR31" s="41" t="n">
        <v>1</v>
      </c>
      <c r="CS31" s="41" t="n">
        <v>1</v>
      </c>
      <c r="CT31" s="41" t="n">
        <v>1</v>
      </c>
      <c r="CU31" s="41" t="n">
        <v>1</v>
      </c>
      <c r="CV31" s="41" t="n">
        <v>1</v>
      </c>
      <c r="CW31" s="41" t="n">
        <v>1</v>
      </c>
      <c r="CX31" s="41" t="n">
        <v>1</v>
      </c>
      <c r="CY31" s="41" t="n">
        <v>1</v>
      </c>
      <c r="CZ31" s="41" t="n">
        <v>1</v>
      </c>
      <c r="DA31" s="41" t="n">
        <v>1</v>
      </c>
      <c r="DB31" s="41" t="n">
        <v>1</v>
      </c>
      <c r="DC31" s="41" t="n">
        <v>1</v>
      </c>
      <c r="DD31" s="39" t="n"/>
      <c r="DE31" s="39" t="n"/>
      <c r="DF31" s="39" t="n"/>
      <c r="DG31" s="39" t="n"/>
      <c r="DH31" s="39" t="n"/>
      <c r="DI31" s="39" t="n"/>
      <c r="DJ31" s="39" t="n"/>
      <c r="DK31" s="39" t="inlineStr">
        <is>
          <t>доделать</t>
        </is>
      </c>
      <c r="DL31" s="39" t="n"/>
      <c r="DM31" s="39" t="n"/>
      <c r="DN31" s="39" t="n"/>
    </row>
    <row r="32">
      <c r="A32" s="39" t="inlineStr">
        <is>
          <t>Все</t>
        </is>
      </c>
      <c r="B32" s="39" t="inlineStr">
        <is>
          <t>Все</t>
        </is>
      </c>
      <c r="C32" s="39" t="inlineStr">
        <is>
          <t>wi-fi</t>
        </is>
      </c>
      <c r="D32" s="39" t="inlineStr">
        <is>
          <t>охват</t>
        </is>
      </c>
      <c r="E32" s="39" t="inlineStr">
        <is>
          <t>\\DOCS\Public\_Подрядчики (прайсы, презентации, ТТ)\ИМХО</t>
        </is>
      </c>
      <c r="F32" s="39" t="inlineStr">
        <is>
          <t>надо протестировать, однозначно коллеги не могут ответить</t>
        </is>
      </c>
      <c r="G32" s="39" t="n">
        <v/>
      </c>
      <c r="H32" s="39" t="inlineStr">
        <is>
          <t>возвратная СК 25%</t>
        </is>
      </c>
      <c r="I32" s="39" t="n">
        <v/>
      </c>
      <c r="J32" s="39" t="inlineStr">
        <is>
          <t>\\DOCS\Public\_Подрядчики (прайсы, презентации, ТТ)\Квант</t>
        </is>
      </c>
      <c r="K32" s="39" t="inlineStr">
        <is>
          <t>Smolenkova Ekaterina &lt;e.smolenkova@qvant.ru&gt;
Stepanova Mariya &lt;m.stepanova@qvant.ru&gt;</t>
        </is>
      </c>
      <c r="L32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32" s="39" t="inlineStr">
        <is>
          <t xml:space="preserve">200000р. до ндс после скидок </t>
        </is>
      </c>
      <c r="N32" s="39" t="inlineStr">
        <is>
          <t>да</t>
        </is>
      </c>
      <c r="O32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32" s="39" t="inlineStr">
        <is>
          <t>Закупка только напрямую (без ИМХО)</t>
        </is>
      </c>
      <c r="Q32" s="39" t="n">
        <v>20</v>
      </c>
      <c r="R32" s="39">
        <f>S32</f>
        <v/>
      </c>
      <c r="S32" s="39" t="inlineStr">
        <is>
          <t>Максима Телеком ( Qvant)
wi-fi.ru</t>
        </is>
      </c>
      <c r="T32" s="39" t="inlineStr">
        <is>
          <t xml:space="preserve">ГЕО РФ, АLL до 24 лет (школьники, студенты) </t>
        </is>
      </c>
      <c r="U32" s="39" t="inlineStr">
        <is>
          <t>Графический баннер</t>
        </is>
      </c>
      <c r="V32" s="39" t="inlineStr"/>
      <c r="W32" s="39" t="inlineStr">
        <is>
          <t>Динамика</t>
        </is>
      </c>
      <c r="X32" s="39" t="inlineStr">
        <is>
          <t>1000 показов</t>
        </is>
      </c>
      <c r="Y32" s="39">
        <f>COUNT(AV32:DC32)</f>
        <v/>
      </c>
      <c r="Z32" s="39" t="inlineStr">
        <is>
          <t>неделя</t>
        </is>
      </c>
      <c r="AA32" s="39">
        <f>AB32/Y32</f>
        <v/>
      </c>
      <c r="AB32" s="39" t="n">
        <v>1200</v>
      </c>
      <c r="AC32" s="40" t="n">
        <v>250</v>
      </c>
      <c r="AD32" s="39" t="n">
        <v>1.3</v>
      </c>
      <c r="AE32" s="39" t="n">
        <v>0.3</v>
      </c>
      <c r="AF32" s="39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4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40">
        <f>AG32*1.2</f>
        <v/>
      </c>
      <c r="AI32" s="39">
        <f>AM32/AL32</f>
        <v/>
      </c>
      <c r="AJ32" s="39" t="n">
        <v>2</v>
      </c>
      <c r="AK32" s="39">
        <f>AI32/AJ32</f>
        <v/>
      </c>
      <c r="AL32" s="39" t="inlineStr"/>
      <c r="AM32" s="39">
        <f>AB32</f>
        <v/>
      </c>
      <c r="AN32" s="39" t="inlineStr"/>
      <c r="AO32" s="39">
        <f>AI32*AN32</f>
        <v/>
      </c>
      <c r="AP32" s="40">
        <f>AG32/AI32*1000</f>
        <v/>
      </c>
      <c r="AQ32" s="40">
        <f>AG32/AK32*1000</f>
        <v/>
      </c>
      <c r="AR32" s="40">
        <f>AG32/AM32</f>
        <v/>
      </c>
      <c r="AS32" s="40">
        <f>AG32/AO32</f>
        <v/>
      </c>
      <c r="AT32" s="39" t="inlineStr"/>
      <c r="AU32" s="40">
        <f>AG32/AT32</f>
        <v/>
      </c>
      <c r="AV32" s="41" t="n"/>
      <c r="AW32" s="41" t="n"/>
      <c r="AX32" s="41" t="n"/>
      <c r="AY32" s="41" t="n"/>
      <c r="AZ32" s="41" t="n"/>
      <c r="BA32" s="41" t="n"/>
      <c r="BB32" s="41" t="n"/>
      <c r="BC32" s="41" t="n"/>
      <c r="BD32" s="41" t="n"/>
      <c r="BE32" s="41" t="n"/>
      <c r="BF32" s="41" t="n"/>
      <c r="BG32" s="41" t="n"/>
      <c r="BH32" s="41" t="n"/>
      <c r="BI32" s="41" t="n"/>
      <c r="BJ32" s="41" t="n"/>
      <c r="BK32" s="41" t="n"/>
      <c r="BL32" s="41" t="n"/>
      <c r="BM32" s="41" t="n"/>
      <c r="BN32" s="41" t="n"/>
      <c r="BO32" s="41" t="n"/>
      <c r="BP32" s="41" t="n"/>
      <c r="BQ32" s="41" t="n"/>
      <c r="BR32" s="41" t="n"/>
      <c r="BS32" s="41" t="n"/>
      <c r="BT32" s="41" t="n"/>
      <c r="BU32" s="41" t="n"/>
      <c r="BV32" s="41" t="n"/>
      <c r="BW32" s="41" t="n"/>
      <c r="BX32" s="41" t="n"/>
      <c r="BY32" s="41" t="n"/>
      <c r="BZ32" s="41" t="n"/>
      <c r="CA32" s="41" t="n"/>
      <c r="CB32" s="41" t="n"/>
      <c r="CC32" s="41" t="n"/>
      <c r="CD32" s="41" t="n"/>
      <c r="CE32" s="41" t="n">
        <v>1</v>
      </c>
      <c r="CF32" s="41" t="n">
        <v>1</v>
      </c>
      <c r="CG32" s="41" t="n">
        <v>1</v>
      </c>
      <c r="CH32" s="41" t="n">
        <v>1</v>
      </c>
      <c r="CI32" s="41" t="n">
        <v>1</v>
      </c>
      <c r="CJ32" s="41" t="n">
        <v>1</v>
      </c>
      <c r="CK32" s="41" t="n">
        <v>1</v>
      </c>
      <c r="CL32" s="41" t="n">
        <v>1</v>
      </c>
      <c r="CM32" s="41" t="n">
        <v>1</v>
      </c>
      <c r="CN32" s="41" t="n">
        <v>1</v>
      </c>
      <c r="CO32" s="41" t="n">
        <v>1</v>
      </c>
      <c r="CP32" s="41" t="n">
        <v>1</v>
      </c>
      <c r="CQ32" s="41" t="n">
        <v>1</v>
      </c>
      <c r="CR32" s="41" t="n">
        <v>1</v>
      </c>
      <c r="CS32" s="41" t="n">
        <v>1</v>
      </c>
      <c r="CT32" s="41" t="n">
        <v>1</v>
      </c>
      <c r="CU32" s="41" t="n">
        <v>1</v>
      </c>
      <c r="CV32" s="41" t="n">
        <v>1</v>
      </c>
      <c r="CW32" s="41" t="n">
        <v>1</v>
      </c>
      <c r="CX32" s="41" t="n">
        <v>1</v>
      </c>
      <c r="CY32" s="41" t="n">
        <v>1</v>
      </c>
      <c r="CZ32" s="41" t="n">
        <v>1</v>
      </c>
      <c r="DA32" s="41" t="n">
        <v>1</v>
      </c>
      <c r="DB32" s="41" t="n">
        <v>1</v>
      </c>
      <c r="DC32" s="41" t="n">
        <v>1</v>
      </c>
      <c r="DD32" s="39" t="n"/>
      <c r="DE32" s="39" t="n"/>
      <c r="DF32" s="39" t="n"/>
      <c r="DG32" s="39" t="n"/>
      <c r="DH32" s="39" t="n"/>
      <c r="DI32" s="39" t="n"/>
      <c r="DJ32" s="39" t="n"/>
      <c r="DK32" s="39" t="inlineStr">
        <is>
          <t>доделать</t>
        </is>
      </c>
      <c r="DL32" s="39" t="n"/>
      <c r="DM32" s="39" t="n"/>
      <c r="DN32" s="39" t="n"/>
    </row>
    <row r="33">
      <c r="A33" s="39" t="inlineStr">
        <is>
          <t>Все</t>
        </is>
      </c>
      <c r="B33" s="39" t="inlineStr">
        <is>
          <t>Все</t>
        </is>
      </c>
      <c r="C33" s="39" t="inlineStr">
        <is>
          <t>Сеть</t>
        </is>
      </c>
      <c r="D33" s="39" t="inlineStr">
        <is>
          <t>охват</t>
        </is>
      </c>
      <c r="E33" s="39" t="n">
        <v/>
      </c>
      <c r="F33" s="39" t="n">
        <v/>
      </c>
      <c r="G33" s="39" t="n">
        <v/>
      </c>
      <c r="H33" s="39" t="n">
        <v/>
      </c>
      <c r="I33" s="39" t="n">
        <v/>
      </c>
      <c r="J33" s="39" t="inlineStr">
        <is>
          <t>\\DOCS\Public\_Подрядчики (прайсы, презентации, ТТ)\ИМХО</t>
        </is>
      </c>
      <c r="K33" s="39" t="inlineStr">
        <is>
          <t>Kurganova Ludmila N. &lt;LNKurganova@imho.ru&gt;</t>
        </is>
      </c>
      <c r="L33" s="39" t="n">
        <v/>
      </c>
      <c r="M33" s="39" t="n">
        <v/>
      </c>
      <c r="N33" s="39" t="n">
        <v/>
      </c>
      <c r="O33" s="39" t="n">
        <v/>
      </c>
      <c r="P33" s="39" t="inlineStr">
        <is>
          <t>IMHO*</t>
        </is>
      </c>
      <c r="Q33" s="39" t="n">
        <v>21</v>
      </c>
      <c r="R33" s="39">
        <f>S33</f>
        <v/>
      </c>
      <c r="S33" s="39" t="inlineStr">
        <is>
          <t>ВидеоСеть ИМХО</t>
        </is>
      </c>
      <c r="T33" s="39" t="inlineStr">
        <is>
          <t>Динамика, Video Mix, Multi-roll+read-roll, ролик до 20 сек., F=3/сутки</t>
        </is>
      </c>
      <c r="U33" s="39" t="inlineStr">
        <is>
          <t>Видео, 20 сек</t>
        </is>
      </c>
      <c r="V33" s="39" t="inlineStr"/>
      <c r="W33" s="39" t="inlineStr">
        <is>
          <t>Динамика</t>
        </is>
      </c>
      <c r="X33" s="39" t="inlineStr">
        <is>
          <t>1000 показов</t>
        </is>
      </c>
      <c r="Y33" s="39">
        <f>COUNT(AV33:DC33)</f>
        <v/>
      </c>
      <c r="Z33" s="39" t="inlineStr">
        <is>
          <t>недель</t>
        </is>
      </c>
      <c r="AA33" s="39">
        <f>AB33/Y33</f>
        <v/>
      </c>
      <c r="AB33" s="39" t="n">
        <v>1130</v>
      </c>
      <c r="AC33" s="40" t="n">
        <v>750</v>
      </c>
      <c r="AD33" s="39" t="n">
        <v>1</v>
      </c>
      <c r="AE33" s="39" t="n">
        <v>0.25</v>
      </c>
      <c r="AF33" s="39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4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40">
        <f>AG33*1.2</f>
        <v/>
      </c>
      <c r="AI33" s="39">
        <f>AM33/AL33</f>
        <v/>
      </c>
      <c r="AJ33" s="39" t="n">
        <v>4</v>
      </c>
      <c r="AK33" s="39">
        <f>AI33/AJ33</f>
        <v/>
      </c>
      <c r="AL33" s="39" t="inlineStr"/>
      <c r="AM33" s="39">
        <f>AB33</f>
        <v/>
      </c>
      <c r="AN33" s="39" t="inlineStr"/>
      <c r="AO33" s="39">
        <f>AI33*AN33</f>
        <v/>
      </c>
      <c r="AP33" s="40">
        <f>AG33/AI33*1000</f>
        <v/>
      </c>
      <c r="AQ33" s="40">
        <f>AG33/AK33*1000</f>
        <v/>
      </c>
      <c r="AR33" s="40">
        <f>AG33/AM33</f>
        <v/>
      </c>
      <c r="AS33" s="40">
        <f>AG33/AO33</f>
        <v/>
      </c>
      <c r="AT33" s="39" t="inlineStr"/>
      <c r="AU33" s="40">
        <f>AG33/AT33</f>
        <v/>
      </c>
      <c r="AV33" s="41" t="n"/>
      <c r="AW33" s="41" t="n"/>
      <c r="AX33" s="41" t="n"/>
      <c r="AY33" s="41" t="n"/>
      <c r="AZ33" s="41" t="n"/>
      <c r="BA33" s="41" t="n"/>
      <c r="BB33" s="41" t="n"/>
      <c r="BC33" s="41" t="n"/>
      <c r="BD33" s="41" t="n"/>
      <c r="BE33" s="41" t="n"/>
      <c r="BF33" s="41" t="n"/>
      <c r="BG33" s="41" t="n"/>
      <c r="BH33" s="41" t="n"/>
      <c r="BI33" s="41" t="n"/>
      <c r="BJ33" s="41" t="n"/>
      <c r="BK33" s="41" t="n"/>
      <c r="BL33" s="41" t="n"/>
      <c r="BM33" s="41" t="n"/>
      <c r="BN33" s="41" t="n"/>
      <c r="BO33" s="41" t="n"/>
      <c r="BP33" s="41" t="n"/>
      <c r="BQ33" s="41" t="n"/>
      <c r="BR33" s="41" t="n"/>
      <c r="BS33" s="41" t="n"/>
      <c r="BT33" s="41" t="n"/>
      <c r="BU33" s="41" t="n"/>
      <c r="BV33" s="41" t="n"/>
      <c r="BW33" s="41" t="n"/>
      <c r="BX33" s="41" t="n"/>
      <c r="BY33" s="41" t="n"/>
      <c r="BZ33" s="41" t="n"/>
      <c r="CA33" s="41" t="n"/>
      <c r="CB33" s="41" t="n"/>
      <c r="CC33" s="41" t="n"/>
      <c r="CD33" s="41" t="n"/>
      <c r="CE33" s="41" t="n">
        <v>1</v>
      </c>
      <c r="CF33" s="41" t="n">
        <v>1</v>
      </c>
      <c r="CG33" s="41" t="n">
        <v>1</v>
      </c>
      <c r="CH33" s="41" t="n">
        <v>1</v>
      </c>
      <c r="CI33" s="41" t="n">
        <v>1</v>
      </c>
      <c r="CJ33" s="41" t="n">
        <v>1</v>
      </c>
      <c r="CK33" s="41" t="n">
        <v>1</v>
      </c>
      <c r="CL33" s="41" t="n">
        <v>1</v>
      </c>
      <c r="CM33" s="41" t="n">
        <v>1</v>
      </c>
      <c r="CN33" s="41" t="n">
        <v>1</v>
      </c>
      <c r="CO33" s="41" t="n">
        <v>1</v>
      </c>
      <c r="CP33" s="41" t="n">
        <v>1</v>
      </c>
      <c r="CQ33" s="41" t="n">
        <v>1</v>
      </c>
      <c r="CR33" s="41" t="n">
        <v>1</v>
      </c>
      <c r="CS33" s="41" t="n">
        <v>1</v>
      </c>
      <c r="CT33" s="41" t="n">
        <v>1</v>
      </c>
      <c r="CU33" s="41" t="n">
        <v>1</v>
      </c>
      <c r="CV33" s="41" t="n">
        <v>1</v>
      </c>
      <c r="CW33" s="41" t="n">
        <v>1</v>
      </c>
      <c r="CX33" s="41" t="n">
        <v>1</v>
      </c>
      <c r="CY33" s="41" t="n">
        <v>1</v>
      </c>
      <c r="CZ33" s="41" t="n">
        <v>1</v>
      </c>
      <c r="DA33" s="41" t="n">
        <v>1</v>
      </c>
      <c r="DB33" s="41" t="n">
        <v>1</v>
      </c>
      <c r="DC33" s="41" t="n">
        <v>1</v>
      </c>
      <c r="DD33" s="39" t="n"/>
      <c r="DE33" s="39" t="n"/>
      <c r="DF33" s="39" t="n"/>
      <c r="DG33" s="39" t="n"/>
      <c r="DH33" s="39" t="n"/>
      <c r="DI33" s="39" t="n"/>
      <c r="DJ33" s="39" t="n"/>
      <c r="DK33" s="39" t="inlineStr">
        <is>
          <t>доделать</t>
        </is>
      </c>
      <c r="DL33" s="39" t="n"/>
      <c r="DM33" s="39" t="n"/>
      <c r="DN33" s="39" t="n"/>
    </row>
    <row r="34"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3" t="n"/>
      <c r="AD34" s="42" t="n"/>
      <c r="AE34" s="42" t="inlineStr">
        <is>
          <t>Итого:</t>
        </is>
      </c>
      <c r="AF34" s="42">
        <f>SUMIF(AI13:AI33,"&gt;0",AG13:AG33)/AI34*1000</f>
        <v/>
      </c>
      <c r="AG34" s="43">
        <f>SUM(AG13:AG33)</f>
        <v/>
      </c>
      <c r="AH34" s="43">
        <f>SUM(AH13:AH33)</f>
        <v/>
      </c>
      <c r="AI34" s="42">
        <f>SUM(AI13:AI33)</f>
        <v/>
      </c>
      <c r="AJ34" s="42">
        <f>SUMIF(AK13:AK33,"&gt;0",AI13:AI33)/AK34</f>
        <v/>
      </c>
      <c r="AK34" s="42">
        <f>SUM(AK13:AK33)*0.8</f>
        <v/>
      </c>
      <c r="AL34" s="42">
        <f>SUMIF(AI13:AI33,"&gt;0",AM13:AM33)/AI34</f>
        <v/>
      </c>
      <c r="AM34" s="42">
        <f>SUM(AM13:AM33)</f>
        <v/>
      </c>
      <c r="AN34" s="42">
        <f>SUMIF(AI13:AI33,"&gt;0",AO13:AO33)/AI34</f>
        <v/>
      </c>
      <c r="AO34" s="42">
        <f>SUM(AO13:AO33)</f>
        <v/>
      </c>
      <c r="AP34" s="43">
        <f>SUMIF(AI13:AI33,"&gt;0",AG13:AG33)/AI34*1000</f>
        <v/>
      </c>
      <c r="AQ34" s="43">
        <f>SUMIF(AK13:AK33,"&gt;0",AG13:AG33)/AK34*1000</f>
        <v/>
      </c>
      <c r="AR34" s="43">
        <f>SUMIF(AM13:AM33,"&gt;0",AG13:AG33)/AM34</f>
        <v/>
      </c>
      <c r="AS34" s="43">
        <f>SUMIF(AO13:AO33,"&gt;0",AG13:AG33)/AO34</f>
        <v/>
      </c>
      <c r="AT34" s="42">
        <f>SUM(AT13:AM33)</f>
        <v/>
      </c>
      <c r="AU34" s="43">
        <f>SUMIF(AT13:AT33,"&gt;0",AG13:AG33)/AT34</f>
        <v/>
      </c>
      <c r="AV34" s="42">
        <f>SUMIF(AU13:AU33,"&gt;0",AG13:AG33)/AU34</f>
        <v/>
      </c>
    </row>
    <row r="35">
      <c r="AC35" s="44" t="inlineStr">
        <is>
          <t>Сервис DCM</t>
        </is>
      </c>
      <c r="AG35" s="40">
        <f>(AI34*2.5)*1.5/1000</f>
        <v/>
      </c>
    </row>
    <row r="36">
      <c r="AC36" s="44" t="inlineStr">
        <is>
          <t>Итого медиа бюджет</t>
        </is>
      </c>
      <c r="AG36" s="40">
        <f>SUM(AG34:AG35)</f>
        <v/>
      </c>
    </row>
    <row r="37">
      <c r="AC37" s="44" t="inlineStr">
        <is>
          <t>АК</t>
        </is>
      </c>
      <c r="AF37" t="inlineStr">
        <is>
          <t>10%</t>
        </is>
      </c>
      <c r="AG37" s="40">
        <f>AG36*AF37</f>
        <v/>
      </c>
    </row>
    <row r="38">
      <c r="AC38" s="44" t="inlineStr">
        <is>
          <t>НДС</t>
        </is>
      </c>
      <c r="AF38" t="inlineStr">
        <is>
          <t>20%</t>
        </is>
      </c>
      <c r="AG38" s="40">
        <f>((AG36)+AG37)*AF38</f>
        <v/>
      </c>
    </row>
    <row r="39">
      <c r="AC39" s="44" t="inlineStr">
        <is>
          <t>Производство ролика, с НДС</t>
        </is>
      </c>
      <c r="AG39" s="40" t="inlineStr">
        <is>
          <t>0.00р</t>
        </is>
      </c>
    </row>
    <row r="40">
      <c r="AC40" s="44" t="inlineStr">
        <is>
          <t>Итого (с учётом НДС и АК)</t>
        </is>
      </c>
      <c r="AD40" s="45" t="n"/>
      <c r="AE40" s="45" t="n"/>
      <c r="AF40" s="45" t="n"/>
      <c r="AG40" s="40">
        <f>SUM(AG36:AG39)</f>
        <v/>
      </c>
    </row>
  </sheetData>
  <mergeCells count="51"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DK11:DK12"/>
    <mergeCell ref="DL11:DL12"/>
    <mergeCell ref="DM11:DM12"/>
    <mergeCell ref="DN11:DN12"/>
    <mergeCell ref="DK10:DN10"/>
    <mergeCell ref="BU10:BY10"/>
    <mergeCell ref="BZ10:CD10"/>
    <mergeCell ref="CE10:CI10"/>
    <mergeCell ref="CJ10:CN10"/>
    <mergeCell ref="CO10:CS10"/>
  </mergeCells>
  <dataValidations count="2">
    <dataValidation sqref="X13:X33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33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2021-08-25T13:28:24Z</dcterms:modified>
  <cp:lastModifiedBy>Lida</cp:lastModifiedBy>
</cp:coreProperties>
</file>