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30" windowWidth="19200" windowHeight="993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50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2" fillId="4" borderId="2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1" pivotButton="0" quotePrefix="0" xfId="0"/>
    <xf numFmtId="0" fontId="0" fillId="0" borderId="14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8" applyAlignment="1" pivotButton="0" quotePrefix="0" xfId="1">
      <alignment horizontal="center" vertical="center" wrapText="1"/>
    </xf>
    <xf numFmtId="0" fontId="0" fillId="0" borderId="12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7" pivotButton="0" quotePrefix="0" xfId="0"/>
    <xf numFmtId="0" fontId="0" fillId="0" borderId="22" applyAlignment="1" pivotButton="0" quotePrefix="0" xfId="0">
      <alignment vertical="top" wrapText="1"/>
    </xf>
    <xf numFmtId="166" fontId="0" fillId="0" borderId="22" applyAlignment="1" pivotButton="0" quotePrefix="0" xfId="0">
      <alignment vertical="top" wrapText="1"/>
    </xf>
    <xf numFmtId="10" fontId="0" fillId="0" borderId="22" applyAlignment="1" pivotButton="0" quotePrefix="0" xfId="0">
      <alignment vertical="top" wrapText="1"/>
    </xf>
    <xf numFmtId="0" fontId="0" fillId="7" borderId="22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7" fillId="7" borderId="0" applyAlignment="1" pivotButton="0" quotePrefix="0" xfId="0">
      <alignment vertical="top" wrapText="1"/>
    </xf>
    <xf numFmtId="166" fontId="7" fillId="7" borderId="0" applyAlignment="1" pivotButton="0" quotePrefix="0" xfId="0">
      <alignment vertical="top" wrapText="1"/>
    </xf>
    <xf numFmtId="10" fontId="7" fillId="7" borderId="0" applyAlignment="1" pivotButton="0" quotePrefix="0" xfId="0">
      <alignment vertical="top" wrapText="1"/>
    </xf>
    <xf numFmtId="0" fontId="0" fillId="0" borderId="24" applyAlignment="1" pivotButton="0" quotePrefix="0" xfId="0">
      <alignment vertical="top" wrapText="1"/>
    </xf>
    <xf numFmtId="10" fontId="0" fillId="0" borderId="0" applyAlignment="1" pivotButton="0" quotePrefix="0" xfId="0">
      <alignment vertical="top" wrapText="1"/>
    </xf>
    <xf numFmtId="0" fontId="0" fillId="0" borderId="23" applyAlignment="1" pivotButton="0" quotePrefix="0" xfId="0">
      <alignment vertical="top" wrapText="1"/>
    </xf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26"/>
  <sheetViews>
    <sheetView tabSelected="1" topLeftCell="CN1" zoomScale="70" zoomScaleNormal="70" workbookViewId="0">
      <selection activeCell="DH23" sqref="DH23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0.42578125" customWidth="1" min="48" max="48"/>
    <col width="9.7109375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fhj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BE11+1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4" t="inlineStr">
        <is>
          <t>% прохождения из кликов в визиты</t>
        </is>
      </c>
      <c r="DL11" s="24" t="inlineStr">
        <is>
          <t>Показатель отказов</t>
        </is>
      </c>
      <c r="DM11" s="24" t="inlineStr">
        <is>
          <t>Средняя глубина</t>
        </is>
      </c>
      <c r="DN11" s="24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AV11+6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AZ11+2</f>
        <v/>
      </c>
      <c r="BA12" s="10">
        <f>BA11+6</f>
        <v/>
      </c>
      <c r="BB12" s="10">
        <f>BB11+6</f>
        <v/>
      </c>
      <c r="BC12" s="10">
        <f>BC11+6</f>
        <v/>
      </c>
      <c r="BD12" s="10">
        <f>BD11+6</f>
        <v/>
      </c>
      <c r="BE12" s="10" t="n"/>
      <c r="BF12" s="10">
        <f>BF11+6</f>
        <v/>
      </c>
      <c r="BG12" s="10">
        <f>BG11+6</f>
        <v/>
      </c>
      <c r="BH12" s="10">
        <f>BH11+6</f>
        <v/>
      </c>
      <c r="BI12" s="10">
        <f>BI11+6</f>
        <v/>
      </c>
      <c r="BJ12" s="10">
        <f>BJ11+2</f>
        <v/>
      </c>
      <c r="BK12" s="10">
        <f>BK11+6</f>
        <v/>
      </c>
      <c r="BL12" s="10">
        <f>BL11+6</f>
        <v/>
      </c>
      <c r="BM12" s="10">
        <f>BM11+6</f>
        <v/>
      </c>
      <c r="BN12" s="10">
        <f>BN11+6</f>
        <v/>
      </c>
      <c r="BO12" s="10">
        <f>BO11+1</f>
        <v/>
      </c>
      <c r="BP12" s="10">
        <f>BP11+6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BT11+2</f>
        <v/>
      </c>
      <c r="BU12" s="10">
        <f>BU11+6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BY11+1</f>
        <v/>
      </c>
      <c r="BZ12" s="10">
        <f>BZ11+6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CD11+2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CI11+2</f>
        <v/>
      </c>
      <c r="CJ12" s="10">
        <f>CJ11+6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CN11+1</f>
        <v/>
      </c>
      <c r="CO12" s="10">
        <f>CO11+6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CS11+2</f>
        <v/>
      </c>
      <c r="CT12" s="10">
        <f>CT11+6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CX11+1</f>
        <v/>
      </c>
      <c r="CY12" s="10">
        <f>CY11+6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r="13" ht="70" customHeight="1">
      <c r="A13" s="39" t="inlineStr">
        <is>
          <t>Все</t>
        </is>
      </c>
      <c r="B13" s="39" t="inlineStr">
        <is>
          <t>Все</t>
        </is>
      </c>
      <c r="C13" s="39" t="inlineStr">
        <is>
          <t>Портал</t>
        </is>
      </c>
      <c r="D13" s="39" t="inlineStr">
        <is>
          <t>охват</t>
        </is>
      </c>
      <c r="E13" s="39" t="inlineStr">
        <is>
          <t>https://yandex.ru/legal/banner_adv_rules/</t>
        </is>
      </c>
      <c r="F13" s="39" t="inlineStr">
        <is>
          <t>да</t>
        </is>
      </c>
      <c r="G13" s="39" t="inlineStr">
        <is>
          <t>Материалы за 2 недели до старта, т.к. с первого раза не проходят модерацию, жесткие требования</t>
        </is>
      </c>
      <c r="H13" s="39" t="n">
        <v/>
      </c>
      <c r="I13" s="39" t="inlineStr">
        <is>
          <t>входной бюджет 1млн.р.</t>
        </is>
      </c>
      <c r="J13" s="39" t="inlineStr">
        <is>
          <t>https://yandex.ru/adv/products/display/mainpage</t>
        </is>
      </c>
      <c r="K13" s="39" t="inlineStr">
        <is>
          <t>закупка через DX</t>
        </is>
      </c>
      <c r="L13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3" s="39" t="n">
        <v>1150000</v>
      </c>
      <c r="N13" s="39" t="inlineStr">
        <is>
          <t>нет</t>
        </is>
      </c>
      <c r="O13" s="39" t="inlineStr">
        <is>
          <t>CPT 345р.</t>
        </is>
      </c>
      <c r="P13" s="39" t="n">
        <v/>
      </c>
      <c r="Q13" s="39" t="n">
        <v>1</v>
      </c>
      <c r="R13" s="39">
        <f>S13</f>
        <v/>
      </c>
      <c r="S13" s="39" t="inlineStr">
        <is>
          <t>Yandex.ru</t>
        </is>
      </c>
      <c r="T13" s="39" t="inlineStr">
        <is>
          <t>"Начинающий", Главные страницы, Desktop+Mobile, Динамика, РФ</t>
        </is>
      </c>
      <c r="U13" s="39" t="inlineStr"/>
      <c r="V13" s="39" t="inlineStr">
        <is>
          <t>Динамика</t>
        </is>
      </c>
      <c r="W13" s="39" t="inlineStr">
        <is>
          <t>728×90/ 320×67</t>
        </is>
      </c>
      <c r="X13" s="39">
        <f>COUNT(AV13:DC13)</f>
        <v/>
      </c>
      <c r="Y13" s="39" t="inlineStr">
        <is>
          <t>неделя</t>
        </is>
      </c>
      <c r="Z13" s="39">
        <f>AB13/Y13</f>
        <v/>
      </c>
      <c r="AA13" s="39" t="n">
        <v>1</v>
      </c>
      <c r="AB13" s="39" t="n">
        <v>1150000</v>
      </c>
      <c r="AC13" s="40" t="n">
        <v>1.3</v>
      </c>
      <c r="AD13" s="39" t="n">
        <v>0</v>
      </c>
      <c r="AE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F13" s="39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G13" s="40">
        <f>AG13*1.2</f>
        <v/>
      </c>
      <c r="AH13" s="40">
        <f>AB13*1000</f>
        <v/>
      </c>
      <c r="AI13" s="39" t="n">
        <v>1.5</v>
      </c>
      <c r="AJ13" s="39">
        <f>AI13/AJ13</f>
        <v/>
      </c>
      <c r="AK13" s="39" t="inlineStr"/>
      <c r="AL13" s="41">
        <f>AB13</f>
        <v/>
      </c>
      <c r="AM13" s="39" t="n">
        <v>0.8535416666666669</v>
      </c>
      <c r="AN13" s="41">
        <f>AI13*AN13</f>
        <v/>
      </c>
      <c r="AO13" s="39">
        <f>AG13/AI13*1000</f>
        <v/>
      </c>
      <c r="AP13" s="40">
        <f>AG13/AK13*1000</f>
        <v/>
      </c>
      <c r="AQ13" s="40">
        <f>AG13/AM13</f>
        <v/>
      </c>
      <c r="AR13" s="40">
        <f>AG13/AO13</f>
        <v/>
      </c>
      <c r="AS13" s="40" t="inlineStr"/>
      <c r="AT13" s="39">
        <f>AG13/AT13</f>
        <v/>
      </c>
      <c r="AU13" s="40" t="n"/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39" t="n"/>
      <c r="BI13" s="39" t="n"/>
      <c r="BJ13" s="39" t="n"/>
      <c r="BK13" s="39" t="n"/>
      <c r="BL13" s="39" t="n"/>
      <c r="BM13" s="39" t="n"/>
      <c r="BN13" s="39" t="n"/>
      <c r="BO13" s="39" t="n"/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42" t="n"/>
      <c r="CK13" s="42" t="n"/>
      <c r="CL13" s="42" t="n"/>
      <c r="CM13" s="42" t="n">
        <v>1</v>
      </c>
      <c r="CN13" s="42" t="n"/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39" t="n"/>
      <c r="CZ13" s="39" t="n"/>
      <c r="DA13" s="39" t="n"/>
      <c r="DB13" s="39" t="n"/>
      <c r="DC13" s="39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r="14" ht="70" customHeight="1">
      <c r="A14" s="39" t="inlineStr">
        <is>
          <t>Все</t>
        </is>
      </c>
      <c r="B14" s="39" t="inlineStr">
        <is>
          <t>Все</t>
        </is>
      </c>
      <c r="C14" s="39" t="inlineStr">
        <is>
          <t>Блоггерская платформа</t>
        </is>
      </c>
      <c r="D14" s="39" t="inlineStr">
        <is>
          <t>охват</t>
        </is>
      </c>
      <c r="E14" s="39" t="n">
        <v/>
      </c>
      <c r="F14" s="39" t="n">
        <v/>
      </c>
      <c r="G14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14" s="39" t="n">
        <v/>
      </c>
      <c r="I14" s="39" t="n">
        <v/>
      </c>
      <c r="J14" s="39" t="inlineStr">
        <is>
          <t>\\DOCS\Public\_Подрядчики (прайсы, презентации, ТТ)\Яндекс.Дзен</t>
        </is>
      </c>
      <c r="K14" s="39" t="inlineStr">
        <is>
          <t>Egor &lt;e.kham@yandex-team.ru&gt;</t>
        </is>
      </c>
      <c r="L14" s="39" t="n">
        <v/>
      </c>
      <c r="M14" s="39" t="inlineStr">
        <is>
          <t>75т.р</t>
        </is>
      </c>
      <c r="N14" s="39" t="inlineStr">
        <is>
          <t>ДА!</t>
        </is>
      </c>
      <c r="O14" s="39" t="inlineStr">
        <is>
          <t>при закупке на 200т.р. 3 статьи бонусом</t>
        </is>
      </c>
      <c r="P14" s="39" t="n">
        <v/>
      </c>
      <c r="Q14" s="39" t="n">
        <v>2</v>
      </c>
      <c r="R14" s="39">
        <f>S14</f>
        <v/>
      </c>
      <c r="S14" s="39" t="inlineStr">
        <is>
          <t>Яндекс Дзен</t>
        </is>
      </c>
      <c r="T14" s="39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14" s="39" t="inlineStr"/>
      <c r="V14" s="39" t="inlineStr">
        <is>
          <t>Динамика</t>
        </is>
      </c>
      <c r="W14" s="39" t="inlineStr">
        <is>
          <t>Статья</t>
        </is>
      </c>
      <c r="X14" s="39">
        <f>COUNT(AV14:DC14)</f>
        <v/>
      </c>
      <c r="Y14" s="39" t="inlineStr">
        <is>
          <t>недель</t>
        </is>
      </c>
      <c r="Z14" s="39">
        <f>AB14/Y14</f>
        <v/>
      </c>
      <c r="AA14" s="39" t="n">
        <v>31250</v>
      </c>
      <c r="AB14" s="39" t="n">
        <v>8</v>
      </c>
      <c r="AC14" s="40" t="n">
        <v>1</v>
      </c>
      <c r="AD14" s="39" t="n">
        <v>0</v>
      </c>
      <c r="AE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F14" s="39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G14" s="40">
        <f>AG14*1.2</f>
        <v/>
      </c>
      <c r="AH14" s="40">
        <f>AB14*1000</f>
        <v/>
      </c>
      <c r="AI14" s="39" t="n">
        <v/>
      </c>
      <c r="AJ14" s="39">
        <f>AI14/AJ14</f>
        <v/>
      </c>
      <c r="AK14" s="39" t="inlineStr"/>
      <c r="AL14" s="41">
        <f>AB14</f>
        <v/>
      </c>
      <c r="AM14" s="39" t="inlineStr"/>
      <c r="AN14" s="41">
        <f>AI14*AN14</f>
        <v/>
      </c>
      <c r="AO14" s="39">
        <f>AG14/AI14*1000</f>
        <v/>
      </c>
      <c r="AP14" s="40">
        <f>AG14/AK14*1000</f>
        <v/>
      </c>
      <c r="AQ14" s="40">
        <f>AG14/AM14</f>
        <v/>
      </c>
      <c r="AR14" s="40">
        <f>AG14/AO14</f>
        <v/>
      </c>
      <c r="AS14" s="40" t="inlineStr"/>
      <c r="AT14" s="39">
        <f>AG14/AT14</f>
        <v/>
      </c>
      <c r="AU14" s="40" t="n"/>
      <c r="AV14" s="42" t="n"/>
      <c r="AW14" s="42" t="n"/>
      <c r="AX14" s="42" t="n"/>
      <c r="AY14" s="42" t="n"/>
      <c r="AZ14" s="42" t="n"/>
      <c r="BA14" s="42" t="n"/>
      <c r="BB14" s="42" t="n"/>
      <c r="BC14" s="42" t="n"/>
      <c r="BD14" s="42" t="n"/>
      <c r="BE14" s="42" t="n"/>
      <c r="BF14" s="42" t="n"/>
      <c r="BG14" s="42" t="n"/>
      <c r="BH14" s="42" t="n"/>
      <c r="BI14" s="42" t="n"/>
      <c r="BJ14" s="42" t="n"/>
      <c r="BK14" s="42" t="n"/>
      <c r="BL14" s="42" t="n"/>
      <c r="BM14" s="42" t="n"/>
      <c r="BN14" s="42" t="n"/>
      <c r="BO14" s="42" t="n"/>
      <c r="BP14" s="42" t="n"/>
      <c r="BQ14" s="42" t="n"/>
      <c r="BR14" s="42" t="n"/>
      <c r="BS14" s="42" t="n"/>
      <c r="BT14" s="42" t="n"/>
      <c r="BU14" s="42" t="n"/>
      <c r="BV14" s="42" t="n"/>
      <c r="BW14" s="42" t="n"/>
      <c r="BX14" s="42" t="n"/>
      <c r="BY14" s="42" t="n"/>
      <c r="BZ14" s="42" t="n"/>
      <c r="CA14" s="42" t="n"/>
      <c r="CB14" s="42" t="n"/>
      <c r="CC14" s="42" t="n"/>
      <c r="CD14" s="42" t="n"/>
      <c r="CE14" s="42" t="n"/>
      <c r="CF14" s="42" t="n"/>
      <c r="CG14" s="42" t="n"/>
      <c r="CH14" s="42" t="n"/>
      <c r="CI14" s="42" t="n"/>
      <c r="CJ14" s="42" t="n"/>
      <c r="CK14" s="42" t="n"/>
      <c r="CL14" s="42" t="n"/>
      <c r="CM14" s="42" t="n">
        <v>1</v>
      </c>
      <c r="CN14" s="42" t="n"/>
      <c r="CO14" s="42" t="n"/>
      <c r="CP14" s="42" t="n"/>
      <c r="CQ14" s="42" t="n"/>
      <c r="CR14" s="42" t="n"/>
      <c r="CS14" s="42" t="n"/>
      <c r="CT14" s="42" t="n"/>
      <c r="CU14" s="42" t="n"/>
      <c r="CV14" s="42" t="n"/>
      <c r="CW14" s="42" t="n"/>
      <c r="CX14" s="42" t="n"/>
      <c r="CY14" s="42" t="n"/>
      <c r="CZ14" s="42" t="n"/>
      <c r="DA14" s="42" t="n"/>
      <c r="DB14" s="42" t="n"/>
      <c r="DC14" s="42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r="15" ht="70" customHeight="1">
      <c r="A15" s="39" t="inlineStr">
        <is>
          <t>Все</t>
        </is>
      </c>
      <c r="B15" s="39" t="inlineStr">
        <is>
          <t>Все</t>
        </is>
      </c>
      <c r="C15" s="39" t="inlineStr">
        <is>
          <t>Услуга</t>
        </is>
      </c>
      <c r="D15" s="39" t="inlineStr">
        <is>
          <t>охват</t>
        </is>
      </c>
      <c r="E15" s="39" t="n">
        <v/>
      </c>
      <c r="F15" s="39" t="n">
        <v/>
      </c>
      <c r="G15" s="39" t="n">
        <v/>
      </c>
      <c r="H15" s="39" t="n">
        <v/>
      </c>
      <c r="I15" s="39" t="n">
        <v/>
      </c>
      <c r="J15" s="39" t="n">
        <v/>
      </c>
      <c r="K15" s="39" t="inlineStr">
        <is>
          <t>через ТГ/битрикс
Жуковская Елена
ZhukovskayaEG@sbermarketing.ru
79067970262</t>
        </is>
      </c>
      <c r="L15" s="39" t="n">
        <v/>
      </c>
      <c r="M15" s="39" t="n">
        <v/>
      </c>
      <c r="N15" s="39" t="n">
        <v/>
      </c>
      <c r="O15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15" s="39" t="n">
        <v/>
      </c>
      <c r="Q15" s="39" t="n">
        <v>3</v>
      </c>
      <c r="R15" s="39">
        <f>S15</f>
        <v/>
      </c>
      <c r="S15" s="39" t="inlineStr">
        <is>
          <t>Репутационный маркетинг</t>
        </is>
      </c>
      <c r="T15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15" s="39" t="inlineStr"/>
      <c r="V15" s="39" t="n">
        <v/>
      </c>
      <c r="W15" s="39" t="n">
        <v/>
      </c>
      <c r="X15" s="39">
        <f>COUNT(AV15:DC15)</f>
        <v/>
      </c>
      <c r="Y15" s="39" t="inlineStr">
        <is>
          <t>месяца</t>
        </is>
      </c>
      <c r="Z15" s="39">
        <f>AB15/Y15</f>
        <v/>
      </c>
      <c r="AA15" s="39" t="n">
        <v>3</v>
      </c>
      <c r="AB15" s="39" t="n">
        <v>30000</v>
      </c>
      <c r="AC15" s="40" t="n">
        <v>1</v>
      </c>
      <c r="AD15" s="39" t="n">
        <v>0</v>
      </c>
      <c r="AE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F15" s="39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G15" s="40">
        <f>AG15*1.2</f>
        <v/>
      </c>
      <c r="AH15" s="40">
        <f>AB15*1000</f>
        <v/>
      </c>
      <c r="AI15" s="39" t="n">
        <v/>
      </c>
      <c r="AJ15" s="39">
        <f>AI15/AJ15</f>
        <v/>
      </c>
      <c r="AK15" s="39" t="inlineStr"/>
      <c r="AL15" s="41">
        <f>AB15</f>
        <v/>
      </c>
      <c r="AM15" s="39" t="inlineStr"/>
      <c r="AN15" s="41">
        <f>AI15*AN15</f>
        <v/>
      </c>
      <c r="AO15" s="39">
        <f>AG15/AI15*1000</f>
        <v/>
      </c>
      <c r="AP15" s="40">
        <f>AG15/AK15*1000</f>
        <v/>
      </c>
      <c r="AQ15" s="40">
        <f>AG15/AM15</f>
        <v/>
      </c>
      <c r="AR15" s="40">
        <f>AG15/AO15</f>
        <v/>
      </c>
      <c r="AS15" s="40" t="inlineStr"/>
      <c r="AT15" s="39">
        <f>AG15/AT15</f>
        <v/>
      </c>
      <c r="AU15" s="40" t="n"/>
      <c r="AV15" s="42" t="n"/>
      <c r="AW15" s="42" t="n"/>
      <c r="AX15" s="42" t="n"/>
      <c r="AY15" s="42" t="n"/>
      <c r="AZ15" s="42" t="n"/>
      <c r="BA15" s="42" t="n"/>
      <c r="BB15" s="42" t="n"/>
      <c r="BC15" s="42" t="n"/>
      <c r="BD15" s="42" t="n"/>
      <c r="BE15" s="42" t="n"/>
      <c r="BF15" s="42" t="n"/>
      <c r="BG15" s="42" t="n"/>
      <c r="BH15" s="42" t="n"/>
      <c r="BI15" s="42" t="n"/>
      <c r="BJ15" s="42" t="n"/>
      <c r="BK15" s="42" t="n"/>
      <c r="BL15" s="42" t="n"/>
      <c r="BM15" s="42" t="n"/>
      <c r="BN15" s="42" t="n"/>
      <c r="BO15" s="42" t="n"/>
      <c r="BP15" s="42" t="n"/>
      <c r="BQ15" s="42" t="n"/>
      <c r="BR15" s="42" t="n"/>
      <c r="BS15" s="42" t="n"/>
      <c r="BT15" s="42" t="n"/>
      <c r="BU15" s="42" t="n"/>
      <c r="BV15" s="42" t="n"/>
      <c r="BW15" s="42" t="n"/>
      <c r="BX15" s="42" t="n"/>
      <c r="BY15" s="42" t="n"/>
      <c r="BZ15" s="42" t="n"/>
      <c r="CA15" s="42" t="n"/>
      <c r="CB15" s="42" t="n"/>
      <c r="CC15" s="42" t="n"/>
      <c r="CD15" s="42" t="n"/>
      <c r="CE15" s="42" t="n"/>
      <c r="CF15" s="42" t="n"/>
      <c r="CG15" s="42" t="n"/>
      <c r="CH15" s="42" t="n"/>
      <c r="CI15" s="42" t="n"/>
      <c r="CJ15" s="42" t="n"/>
      <c r="CK15" s="42" t="n"/>
      <c r="CL15" s="42" t="n"/>
      <c r="CM15" s="42" t="n">
        <v>1</v>
      </c>
      <c r="CN15" s="42" t="n"/>
      <c r="CO15" s="42" t="n"/>
      <c r="CP15" s="42" t="n"/>
      <c r="CQ15" s="42" t="n"/>
      <c r="CR15" s="42" t="n"/>
      <c r="CS15" s="42" t="n"/>
      <c r="CT15" s="42" t="n"/>
      <c r="CU15" s="42" t="n"/>
      <c r="CV15" s="42" t="n"/>
      <c r="CW15" s="42" t="n"/>
      <c r="CX15" s="42" t="n"/>
      <c r="CY15" s="42" t="n"/>
      <c r="CZ15" s="42" t="n"/>
      <c r="DA15" s="42" t="n"/>
      <c r="DB15" s="42" t="n"/>
      <c r="DC15" s="42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r="16" ht="70" customHeight="1">
      <c r="A16" s="39" t="inlineStr">
        <is>
          <t>Все</t>
        </is>
      </c>
      <c r="B16" s="39" t="inlineStr">
        <is>
          <t>Все</t>
        </is>
      </c>
      <c r="C16" s="39" t="inlineStr">
        <is>
          <t>Услуга</t>
        </is>
      </c>
      <c r="D16" s="39" t="inlineStr">
        <is>
          <t>охват</t>
        </is>
      </c>
      <c r="E16" s="39" t="n">
        <v/>
      </c>
      <c r="F16" s="39" t="n">
        <v/>
      </c>
      <c r="G16" s="39" t="n">
        <v/>
      </c>
      <c r="H16" s="39" t="n">
        <v/>
      </c>
      <c r="I16" s="39" t="n">
        <v/>
      </c>
      <c r="J16" s="39" t="n">
        <v/>
      </c>
      <c r="K16" s="39" t="inlineStr">
        <is>
          <t>через ТГ/битрикс
Иванов Илья
+79360000066
IvanovIA@sbermarketing.ru</t>
        </is>
      </c>
      <c r="L16" s="39" t="n">
        <v/>
      </c>
      <c r="M16" s="39" t="n">
        <v/>
      </c>
      <c r="N16" s="39" t="n">
        <v/>
      </c>
      <c r="O16" s="39" t="inlineStr">
        <is>
          <t>добавляем отдельно как рекомендация (отдельным файлом)</t>
        </is>
      </c>
      <c r="P16" s="39" t="n">
        <v/>
      </c>
      <c r="Q16" s="39" t="n">
        <v>4</v>
      </c>
      <c r="R16" s="39">
        <f>S16</f>
        <v/>
      </c>
      <c r="S16" s="39" t="inlineStr">
        <is>
          <t>Блоггеры</t>
        </is>
      </c>
      <c r="T16" s="39" t="n">
        <v/>
      </c>
      <c r="U16" s="39" t="inlineStr"/>
      <c r="V16" s="39" t="n">
        <v/>
      </c>
      <c r="W16" s="39" t="n">
        <v/>
      </c>
      <c r="X16" s="39">
        <f>COUNT(AV16:DC16)</f>
        <v/>
      </c>
      <c r="Y16" s="39" t="n">
        <v/>
      </c>
      <c r="Z16" s="39">
        <f>AB16/Y16</f>
        <v/>
      </c>
      <c r="AA16" s="39" t="n">
        <v/>
      </c>
      <c r="AB16" s="39" t="n">
        <v/>
      </c>
      <c r="AC16" s="40" t="n">
        <v/>
      </c>
      <c r="AD16" s="39" t="n">
        <v>0</v>
      </c>
      <c r="AE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F16" s="39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G16" s="40">
        <f>AG16*1.2</f>
        <v/>
      </c>
      <c r="AH16" s="40">
        <f>AB16*1000</f>
        <v/>
      </c>
      <c r="AI16" s="39" t="n">
        <v/>
      </c>
      <c r="AJ16" s="39">
        <f>AI16/AJ16</f>
        <v/>
      </c>
      <c r="AK16" s="39" t="inlineStr"/>
      <c r="AL16" s="41">
        <f>AB16</f>
        <v/>
      </c>
      <c r="AM16" s="39" t="inlineStr"/>
      <c r="AN16" s="41">
        <f>AI16*AN16</f>
        <v/>
      </c>
      <c r="AO16" s="39">
        <f>AG16/AI16*1000</f>
        <v/>
      </c>
      <c r="AP16" s="40">
        <f>AG16/AK16*1000</f>
        <v/>
      </c>
      <c r="AQ16" s="40">
        <f>AG16/AM16</f>
        <v/>
      </c>
      <c r="AR16" s="40">
        <f>AG16/AO16</f>
        <v/>
      </c>
      <c r="AS16" s="40" t="inlineStr"/>
      <c r="AT16" s="39">
        <f>AG16/AT16</f>
        <v/>
      </c>
      <c r="AU16" s="40" t="n"/>
      <c r="AV16" s="42" t="n"/>
      <c r="AW16" s="42" t="n"/>
      <c r="AX16" s="42" t="n"/>
      <c r="AY16" s="42" t="n"/>
      <c r="AZ16" s="42" t="n"/>
      <c r="BA16" s="42" t="n"/>
      <c r="BB16" s="42" t="n"/>
      <c r="BC16" s="42" t="n"/>
      <c r="BD16" s="42" t="n"/>
      <c r="BE16" s="42" t="n"/>
      <c r="BF16" s="42" t="n"/>
      <c r="BG16" s="42" t="n"/>
      <c r="BH16" s="42" t="n"/>
      <c r="BI16" s="42" t="n"/>
      <c r="BJ16" s="42" t="n"/>
      <c r="BK16" s="42" t="n"/>
      <c r="BL16" s="42" t="n"/>
      <c r="BM16" s="42" t="n"/>
      <c r="BN16" s="42" t="n"/>
      <c r="BO16" s="42" t="n"/>
      <c r="BP16" s="42" t="n"/>
      <c r="BQ16" s="42" t="n"/>
      <c r="BR16" s="42" t="n"/>
      <c r="BS16" s="42" t="n"/>
      <c r="BT16" s="42" t="n"/>
      <c r="BU16" s="42" t="n"/>
      <c r="BV16" s="42" t="n"/>
      <c r="BW16" s="42" t="n"/>
      <c r="BX16" s="42" t="n"/>
      <c r="BY16" s="42" t="n"/>
      <c r="BZ16" s="42" t="n"/>
      <c r="CA16" s="42" t="n"/>
      <c r="CB16" s="42" t="n"/>
      <c r="CC16" s="42" t="n"/>
      <c r="CD16" s="42" t="n"/>
      <c r="CE16" s="42" t="n"/>
      <c r="CF16" s="42" t="n"/>
      <c r="CG16" s="42" t="n"/>
      <c r="CH16" s="42" t="n"/>
      <c r="CI16" s="42" t="n"/>
      <c r="CJ16" s="42" t="n"/>
      <c r="CK16" s="42" t="n"/>
      <c r="CL16" s="42" t="n"/>
      <c r="CM16" s="42" t="n">
        <v>1</v>
      </c>
      <c r="CN16" s="42" t="n"/>
      <c r="CO16" s="42" t="n"/>
      <c r="CP16" s="42" t="n"/>
      <c r="CQ16" s="42" t="n"/>
      <c r="CR16" s="42" t="n"/>
      <c r="CS16" s="42" t="n"/>
      <c r="CT16" s="42" t="n"/>
      <c r="CU16" s="42" t="n"/>
      <c r="CV16" s="42" t="n"/>
      <c r="CW16" s="42" t="n"/>
      <c r="CX16" s="42" t="n"/>
      <c r="CY16" s="42" t="n"/>
      <c r="CZ16" s="42" t="n"/>
      <c r="DA16" s="42" t="n"/>
      <c r="DB16" s="42" t="n"/>
      <c r="DC16" s="42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r="17" ht="70" customHeight="1">
      <c r="A17" s="39" t="inlineStr">
        <is>
          <t>Все</t>
        </is>
      </c>
      <c r="B17" s="39" t="inlineStr">
        <is>
          <t>Все</t>
        </is>
      </c>
      <c r="C17" s="39" t="inlineStr">
        <is>
          <t>wi-fi</t>
        </is>
      </c>
      <c r="D17" s="39" t="inlineStr">
        <is>
          <t>охват</t>
        </is>
      </c>
      <c r="E17" s="39" t="inlineStr">
        <is>
          <t>\\DOCS\Public\_Подрядчики (прайсы, презентации, ТТ)\ИМХО</t>
        </is>
      </c>
      <c r="F17" s="39" t="inlineStr">
        <is>
          <t>надо протестировать, однозначно коллеги не могут ответить</t>
        </is>
      </c>
      <c r="G17" s="39" t="n">
        <v/>
      </c>
      <c r="H17" s="39" t="inlineStr">
        <is>
          <t>возвратная СК 25%</t>
        </is>
      </c>
      <c r="I17" s="39" t="n">
        <v/>
      </c>
      <c r="J17" s="39" t="inlineStr">
        <is>
          <t>\\DOCS\Public\_Подрядчики (прайсы, презентации, ТТ)\Квант</t>
        </is>
      </c>
      <c r="K17" s="39" t="inlineStr">
        <is>
          <t>Smolenkova Ekaterina &lt;e.smolenkova@qvant.ru&gt;
Stepanova Mariya &lt;m.stepanova@qvant.ru&gt;</t>
        </is>
      </c>
      <c r="L17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17" s="39" t="inlineStr">
        <is>
          <t xml:space="preserve">200000р. до ндс после скидок </t>
        </is>
      </c>
      <c r="N17" s="39" t="inlineStr">
        <is>
          <t>да</t>
        </is>
      </c>
      <c r="O17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17" s="39" t="n">
        <v/>
      </c>
      <c r="Q17" s="39" t="n">
        <v>5</v>
      </c>
      <c r="R17" s="39">
        <f>S17</f>
        <v/>
      </c>
      <c r="S17" s="39" t="inlineStr">
        <is>
          <t>Максима Телеком ( Qvant)
wi-fi.ru</t>
        </is>
      </c>
      <c r="T17" s="39" t="inlineStr">
        <is>
          <t xml:space="preserve">ГЕО РФ, АLL до 24 лет (школьники, студенты) </t>
        </is>
      </c>
      <c r="U17" s="39" t="inlineStr"/>
      <c r="V17" s="39" t="inlineStr">
        <is>
          <t>Динамика</t>
        </is>
      </c>
      <c r="W17" s="39" t="inlineStr">
        <is>
          <t>Графический баннер</t>
        </is>
      </c>
      <c r="X17" s="39">
        <f>COUNT(AV17:DC17)</f>
        <v/>
      </c>
      <c r="Y17" s="39" t="inlineStr">
        <is>
          <t>неделя</t>
        </is>
      </c>
      <c r="Z17" s="39">
        <f>AB17/Y17</f>
        <v/>
      </c>
      <c r="AA17" s="39" t="n">
        <v>1200</v>
      </c>
      <c r="AB17" s="39" t="n">
        <v>250</v>
      </c>
      <c r="AC17" s="40" t="n">
        <v>1.3</v>
      </c>
      <c r="AD17" s="39" t="n">
        <v>0.3</v>
      </c>
      <c r="AE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F17" s="39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G17" s="40">
        <f>AG17*1.2</f>
        <v/>
      </c>
      <c r="AH17" s="40">
        <f>AB17*1000</f>
        <v/>
      </c>
      <c r="AI17" s="39" t="n">
        <v>2</v>
      </c>
      <c r="AJ17" s="39">
        <f>AI17/AJ17</f>
        <v/>
      </c>
      <c r="AK17" s="39" t="inlineStr"/>
      <c r="AL17" s="41">
        <f>AB17</f>
        <v/>
      </c>
      <c r="AM17" s="39" t="inlineStr"/>
      <c r="AN17" s="41">
        <f>AI17*AN17</f>
        <v/>
      </c>
      <c r="AO17" s="39">
        <f>AG17/AI17*1000</f>
        <v/>
      </c>
      <c r="AP17" s="40">
        <f>AG17/AK17*1000</f>
        <v/>
      </c>
      <c r="AQ17" s="40">
        <f>AG17/AM17</f>
        <v/>
      </c>
      <c r="AR17" s="40">
        <f>AG17/AO17</f>
        <v/>
      </c>
      <c r="AS17" s="40" t="inlineStr"/>
      <c r="AT17" s="39">
        <f>AG17/AT17</f>
        <v/>
      </c>
      <c r="AU17" s="40" t="n"/>
      <c r="AV17" s="42" t="n"/>
      <c r="AW17" s="42" t="n"/>
      <c r="AX17" s="42" t="n"/>
      <c r="AY17" s="42" t="n"/>
      <c r="AZ17" s="42" t="n"/>
      <c r="BA17" s="42" t="n"/>
      <c r="BB17" s="42" t="n"/>
      <c r="BC17" s="42" t="n"/>
      <c r="BD17" s="42" t="n"/>
      <c r="BE17" s="42" t="n"/>
      <c r="BF17" s="42" t="n"/>
      <c r="BG17" s="42" t="n"/>
      <c r="BH17" s="42" t="n"/>
      <c r="BI17" s="42" t="n"/>
      <c r="BJ17" s="42" t="n"/>
      <c r="BK17" s="42" t="n"/>
      <c r="BL17" s="42" t="n"/>
      <c r="BM17" s="42" t="n"/>
      <c r="BN17" s="42" t="n"/>
      <c r="BO17" s="42" t="n"/>
      <c r="BP17" s="42" t="n"/>
      <c r="BQ17" s="42" t="n"/>
      <c r="BR17" s="42" t="n"/>
      <c r="BS17" s="42" t="n"/>
      <c r="BT17" s="42" t="n"/>
      <c r="BU17" s="42" t="n"/>
      <c r="BV17" s="42" t="n"/>
      <c r="BW17" s="42" t="n"/>
      <c r="BX17" s="42" t="n"/>
      <c r="BY17" s="42" t="n"/>
      <c r="BZ17" s="42" t="n"/>
      <c r="CA17" s="42" t="n"/>
      <c r="CB17" s="42" t="n"/>
      <c r="CC17" s="42" t="n"/>
      <c r="CD17" s="42" t="n"/>
      <c r="CE17" s="42" t="n"/>
      <c r="CF17" s="42" t="n"/>
      <c r="CG17" s="42" t="n"/>
      <c r="CH17" s="42" t="n"/>
      <c r="CI17" s="42" t="n"/>
      <c r="CJ17" s="42" t="n"/>
      <c r="CK17" s="42" t="n"/>
      <c r="CL17" s="42" t="n"/>
      <c r="CM17" s="42" t="n">
        <v>1</v>
      </c>
      <c r="CN17" s="42" t="n"/>
      <c r="CO17" s="42" t="n"/>
      <c r="CP17" s="42" t="n"/>
      <c r="CQ17" s="42" t="n"/>
      <c r="CR17" s="42" t="n"/>
      <c r="CS17" s="42" t="n"/>
      <c r="CT17" s="42" t="n"/>
      <c r="CU17" s="42" t="n"/>
      <c r="CV17" s="42" t="n"/>
      <c r="CW17" s="42" t="n"/>
      <c r="CX17" s="42" t="n"/>
      <c r="CY17" s="42" t="n"/>
      <c r="CZ17" s="42" t="n"/>
      <c r="DA17" s="42" t="n"/>
      <c r="DB17" s="42" t="n"/>
      <c r="DC17" s="42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r="18" ht="70" customHeight="1">
      <c r="A18" s="39" t="inlineStr">
        <is>
          <t>Все</t>
        </is>
      </c>
      <c r="B18" s="39" t="inlineStr">
        <is>
          <t>Все</t>
        </is>
      </c>
      <c r="C18" s="39" t="inlineStr">
        <is>
          <t>Маркетплейс</t>
        </is>
      </c>
      <c r="D18" s="39" t="inlineStr">
        <is>
          <t>охват/лиды</t>
        </is>
      </c>
      <c r="E18" s="39" t="n">
        <v/>
      </c>
      <c r="F18" s="39" t="n">
        <v/>
      </c>
      <c r="G18" s="39" t="n">
        <v/>
      </c>
      <c r="H18" s="39" t="inlineStr">
        <is>
          <t>Условия размещения для Клиентов/для агентства- единые</t>
        </is>
      </c>
      <c r="I18" s="39" t="inlineStr">
        <is>
          <t xml:space="preserve">Очень долго отвечают //2-3 дня
</t>
        </is>
      </c>
      <c r="J18" s="39" t="inlineStr">
        <is>
          <t>\\DOCS\Public\_Подрядчики (прайсы, презентации, ТТ)\Ozon</t>
        </is>
      </c>
      <c r="K18" s="39" t="inlineStr">
        <is>
          <t>Ovodkova Yuliya Leonidovna &lt;yovodkova@ozon.ru&gt;
Burov Dmitriy Dmitrievich' &lt;dburov@ozon.ru&gt;</t>
        </is>
      </c>
      <c r="L18" s="39" t="n">
        <v/>
      </c>
      <c r="M18" s="39" t="n">
        <v/>
      </c>
      <c r="N18" s="39" t="n">
        <v/>
      </c>
      <c r="O18" s="39" t="inlineStr">
        <is>
          <t>нижняя часть воронки/маркетплейс</t>
        </is>
      </c>
      <c r="P18" s="39" t="n">
        <v/>
      </c>
      <c r="Q18" s="39" t="n">
        <v>6</v>
      </c>
      <c r="R18" s="39">
        <f>S18</f>
        <v/>
      </c>
      <c r="S18" s="39" t="inlineStr">
        <is>
          <t>ozon</t>
        </is>
      </c>
      <c r="T18" s="39" t="inlineStr">
        <is>
          <t>В карточке товара (целевых или смежных категорий товаров)</t>
        </is>
      </c>
      <c r="U18" s="39" t="inlineStr"/>
      <c r="V18" s="39" t="inlineStr">
        <is>
          <t>Динамика</t>
        </is>
      </c>
      <c r="W18" s="39" t="inlineStr">
        <is>
          <t>Баннер</t>
        </is>
      </c>
      <c r="X18" s="39">
        <f>COUNT(AV18:DC18)</f>
        <v/>
      </c>
      <c r="Y18" s="39" t="inlineStr">
        <is>
          <t>недели</t>
        </is>
      </c>
      <c r="Z18" s="39">
        <f>AB18/Y18</f>
        <v/>
      </c>
      <c r="AA18" s="39" t="n">
        <v>2940.899680030115</v>
      </c>
      <c r="AB18" s="39" t="n">
        <v>70.84</v>
      </c>
      <c r="AC18" s="40" t="n">
        <v>1</v>
      </c>
      <c r="AD18" s="39" t="n">
        <v>0</v>
      </c>
      <c r="AE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F18" s="39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G18" s="40">
        <f>AG18*1.2</f>
        <v/>
      </c>
      <c r="AH18" s="40">
        <f>AB18*1000</f>
        <v/>
      </c>
      <c r="AI18" s="39" t="n">
        <v/>
      </c>
      <c r="AJ18" s="39">
        <f>AI18/AJ18</f>
        <v/>
      </c>
      <c r="AK18" s="39" t="inlineStr"/>
      <c r="AL18" s="41">
        <f>AB18</f>
        <v/>
      </c>
      <c r="AM18" s="39" t="inlineStr"/>
      <c r="AN18" s="41">
        <f>AI18*AN18</f>
        <v/>
      </c>
      <c r="AO18" s="39">
        <f>AG18/AI18*1000</f>
        <v/>
      </c>
      <c r="AP18" s="40">
        <f>AG18/AK18*1000</f>
        <v/>
      </c>
      <c r="AQ18" s="40">
        <f>AG18/AM18</f>
        <v/>
      </c>
      <c r="AR18" s="40">
        <f>AG18/AO18</f>
        <v/>
      </c>
      <c r="AS18" s="40" t="inlineStr"/>
      <c r="AT18" s="39">
        <f>AG18/AT18</f>
        <v/>
      </c>
      <c r="AU18" s="40" t="n"/>
      <c r="AV18" s="42" t="n"/>
      <c r="AW18" s="42" t="n"/>
      <c r="AX18" s="42" t="n"/>
      <c r="AY18" s="42" t="n"/>
      <c r="AZ18" s="42" t="n"/>
      <c r="BA18" s="42" t="n"/>
      <c r="BB18" s="42" t="n"/>
      <c r="BC18" s="42" t="n"/>
      <c r="BD18" s="42" t="n"/>
      <c r="BE18" s="42" t="n"/>
      <c r="BF18" s="42" t="n"/>
      <c r="BG18" s="42" t="n"/>
      <c r="BH18" s="42" t="n"/>
      <c r="BI18" s="42" t="n"/>
      <c r="BJ18" s="42" t="n"/>
      <c r="BK18" s="42" t="n"/>
      <c r="BL18" s="42" t="n"/>
      <c r="BM18" s="42" t="n"/>
      <c r="BN18" s="42" t="n"/>
      <c r="BO18" s="42" t="n"/>
      <c r="BP18" s="42" t="n"/>
      <c r="BQ18" s="42" t="n"/>
      <c r="BR18" s="42" t="n"/>
      <c r="BS18" s="42" t="n"/>
      <c r="BT18" s="42" t="n"/>
      <c r="BU18" s="42" t="n"/>
      <c r="BV18" s="42" t="n"/>
      <c r="BW18" s="42" t="n"/>
      <c r="BX18" s="42" t="n"/>
      <c r="BY18" s="42" t="n"/>
      <c r="BZ18" s="42" t="n"/>
      <c r="CA18" s="42" t="n"/>
      <c r="CB18" s="42" t="n"/>
      <c r="CC18" s="42" t="n"/>
      <c r="CD18" s="42" t="n"/>
      <c r="CE18" s="42" t="n"/>
      <c r="CF18" s="42" t="n"/>
      <c r="CG18" s="42" t="n"/>
      <c r="CH18" s="42" t="n"/>
      <c r="CI18" s="42" t="n"/>
      <c r="CJ18" s="42" t="n"/>
      <c r="CK18" s="42" t="n"/>
      <c r="CL18" s="42" t="n"/>
      <c r="CM18" s="42" t="n">
        <v>1</v>
      </c>
      <c r="CN18" s="42" t="n"/>
      <c r="CO18" s="42" t="n"/>
      <c r="CP18" s="42" t="n"/>
      <c r="CQ18" s="42" t="n"/>
      <c r="CR18" s="42" t="n"/>
      <c r="CS18" s="42" t="n"/>
      <c r="CT18" s="42" t="n"/>
      <c r="CU18" s="42" t="n"/>
      <c r="CV18" s="42" t="n"/>
      <c r="CW18" s="42" t="n"/>
      <c r="CX18" s="42" t="n"/>
      <c r="CY18" s="42" t="n"/>
      <c r="CZ18" s="42" t="n"/>
      <c r="DA18" s="42" t="n"/>
      <c r="DB18" s="42" t="n"/>
      <c r="DC18" s="42" t="n"/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</row>
    <row r="19" ht="70" customHeight="1">
      <c r="A19" s="39" t="inlineStr">
        <is>
          <t>Все</t>
        </is>
      </c>
      <c r="B19" s="39" t="inlineStr">
        <is>
          <t>Все</t>
        </is>
      </c>
      <c r="C19" s="39" t="inlineStr">
        <is>
          <t>Маркетплейс</t>
        </is>
      </c>
      <c r="D19" s="39" t="inlineStr">
        <is>
          <t>охват/лиды</t>
        </is>
      </c>
      <c r="E19" s="39" t="n">
        <v/>
      </c>
      <c r="F19" s="39" t="n">
        <v/>
      </c>
      <c r="G19" s="39" t="n">
        <v/>
      </c>
      <c r="H19" s="39" t="n">
        <v/>
      </c>
      <c r="I19" s="39" t="n">
        <v/>
      </c>
      <c r="J19" s="39" t="inlineStr">
        <is>
          <t>\\DOCS\Public\_Подрядчики (прайсы, презентации, ТТ)\СберМаркет</t>
        </is>
      </c>
      <c r="K19" s="39" t="inlineStr">
        <is>
          <t>Alexander Veselkov
+79254892362
сотрудник сбера</t>
        </is>
      </c>
      <c r="L19" s="39" t="n">
        <v/>
      </c>
      <c r="M19" s="39" t="inlineStr">
        <is>
          <t>500т.р.</t>
        </is>
      </c>
      <c r="N19" s="39" t="n">
        <v/>
      </c>
      <c r="O19" s="39" t="n">
        <v/>
      </c>
      <c r="P19" s="39" t="n">
        <v/>
      </c>
      <c r="Q19" s="39" t="n">
        <v>7</v>
      </c>
      <c r="R19" s="39">
        <f>S19</f>
        <v/>
      </c>
      <c r="S19" s="39" t="inlineStr">
        <is>
          <t>СберМаркет</t>
        </is>
      </c>
      <c r="T19" s="39" t="inlineStr">
        <is>
          <t>Стартовый баннер при входе в приложение</t>
        </is>
      </c>
      <c r="U19" s="39" t="inlineStr"/>
      <c r="V19" s="39" t="inlineStr">
        <is>
          <t>Динамика</t>
        </is>
      </c>
      <c r="W19" s="39" t="inlineStr">
        <is>
          <t>Баннер</t>
        </is>
      </c>
      <c r="X19" s="39">
        <f>COUNT(AV19:DC19)</f>
        <v/>
      </c>
      <c r="Y19" s="39" t="inlineStr">
        <is>
          <t>неделя</t>
        </is>
      </c>
      <c r="Z19" s="39">
        <f>AB19/Y19</f>
        <v/>
      </c>
      <c r="AA19" s="39" t="n">
        <v>1</v>
      </c>
      <c r="AB19" s="39" t="n">
        <v>300000</v>
      </c>
      <c r="AC19" s="40" t="n">
        <v>1.5</v>
      </c>
      <c r="AD19" s="39" t="n">
        <v>0</v>
      </c>
      <c r="AE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F19" s="39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G19" s="40">
        <f>AG19*1.2</f>
        <v/>
      </c>
      <c r="AH19" s="40">
        <f>AB19*1000</f>
        <v/>
      </c>
      <c r="AI19" s="39" t="n">
        <v>3.1</v>
      </c>
      <c r="AJ19" s="39">
        <f>AI19/AJ19</f>
        <v/>
      </c>
      <c r="AK19" s="39" t="inlineStr"/>
      <c r="AL19" s="41">
        <f>AB19</f>
        <v/>
      </c>
      <c r="AM19" s="39" t="inlineStr"/>
      <c r="AN19" s="41">
        <f>AI19*AN19</f>
        <v/>
      </c>
      <c r="AO19" s="39">
        <f>AG19/AI19*1000</f>
        <v/>
      </c>
      <c r="AP19" s="40">
        <f>AG19/AK19*1000</f>
        <v/>
      </c>
      <c r="AQ19" s="40">
        <f>AG19/AM19</f>
        <v/>
      </c>
      <c r="AR19" s="40">
        <f>AG19/AO19</f>
        <v/>
      </c>
      <c r="AS19" s="40" t="inlineStr"/>
      <c r="AT19" s="39">
        <f>AG19/AT19</f>
        <v/>
      </c>
      <c r="AU19" s="40" t="n"/>
      <c r="AV19" s="42" t="n"/>
      <c r="AW19" s="42" t="n"/>
      <c r="AX19" s="42" t="n"/>
      <c r="AY19" s="42" t="n"/>
      <c r="AZ19" s="42" t="n"/>
      <c r="BA19" s="42" t="n"/>
      <c r="BB19" s="42" t="n"/>
      <c r="BC19" s="42" t="n"/>
      <c r="BD19" s="42" t="n"/>
      <c r="BE19" s="42" t="n"/>
      <c r="BF19" s="42" t="n"/>
      <c r="BG19" s="42" t="n"/>
      <c r="BH19" s="42" t="n"/>
      <c r="BI19" s="42" t="n"/>
      <c r="BJ19" s="42" t="n"/>
      <c r="BK19" s="42" t="n"/>
      <c r="BL19" s="42" t="n"/>
      <c r="BM19" s="42" t="n"/>
      <c r="BN19" s="42" t="n"/>
      <c r="BO19" s="42" t="n"/>
      <c r="BP19" s="42" t="n"/>
      <c r="BQ19" s="42" t="n"/>
      <c r="BR19" s="42" t="n"/>
      <c r="BS19" s="42" t="n"/>
      <c r="BT19" s="42" t="n"/>
      <c r="BU19" s="42" t="n"/>
      <c r="BV19" s="42" t="n"/>
      <c r="BW19" s="42" t="n"/>
      <c r="BX19" s="42" t="n"/>
      <c r="BY19" s="42" t="n"/>
      <c r="BZ19" s="42" t="n"/>
      <c r="CA19" s="42" t="n"/>
      <c r="CB19" s="42" t="n"/>
      <c r="CC19" s="42" t="n"/>
      <c r="CD19" s="42" t="n"/>
      <c r="CE19" s="42" t="n"/>
      <c r="CF19" s="42" t="n"/>
      <c r="CG19" s="42" t="n"/>
      <c r="CH19" s="42" t="n"/>
      <c r="CI19" s="42" t="n"/>
      <c r="CJ19" s="42" t="n"/>
      <c r="CK19" s="42" t="n"/>
      <c r="CL19" s="42" t="n"/>
      <c r="CM19" s="42" t="n">
        <v>1</v>
      </c>
      <c r="CN19" s="42" t="n"/>
      <c r="CO19" s="42" t="n"/>
      <c r="CP19" s="42" t="n"/>
      <c r="CQ19" s="42" t="n"/>
      <c r="CR19" s="42" t="n"/>
      <c r="CS19" s="42" t="n"/>
      <c r="CT19" s="42" t="n"/>
      <c r="CU19" s="42" t="n"/>
      <c r="CV19" s="42" t="n"/>
      <c r="CW19" s="42" t="n"/>
      <c r="CX19" s="42" t="n"/>
      <c r="CY19" s="42" t="n"/>
      <c r="CZ19" s="42" t="n"/>
      <c r="DA19" s="42" t="n"/>
      <c r="DB19" s="42" t="n"/>
      <c r="DC19" s="42" t="n"/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</row>
    <row r="20">
      <c r="A20" s="43" t="n"/>
      <c r="B20" s="43" t="n"/>
      <c r="C20" s="43" t="n"/>
      <c r="D20" s="43" t="n"/>
      <c r="E20" s="43" t="n"/>
      <c r="F20" s="43" t="n"/>
      <c r="G20" s="43" t="n"/>
      <c r="H20" s="43" t="n"/>
      <c r="I20" s="43" t="n"/>
      <c r="J20" s="43" t="n"/>
      <c r="K20" s="43" t="n"/>
      <c r="L20" s="43" t="n"/>
      <c r="M20" s="43" t="n"/>
      <c r="N20" s="43" t="n"/>
      <c r="O20" s="43" t="n"/>
      <c r="P20" s="43" t="n"/>
      <c r="Q20" s="44" t="n"/>
      <c r="R20" s="44" t="n"/>
      <c r="S20" s="44" t="n"/>
      <c r="T20" s="44" t="n"/>
      <c r="U20" s="44" t="n"/>
      <c r="V20" s="44" t="n"/>
      <c r="W20" s="44" t="n"/>
      <c r="X20" s="44" t="n"/>
      <c r="Y20" s="44" t="n"/>
      <c r="Z20" s="44" t="n"/>
      <c r="AA20" s="44" t="n"/>
      <c r="AB20" s="44" t="n"/>
      <c r="AC20" s="45" t="n"/>
      <c r="AD20" s="44" t="n"/>
      <c r="AE20" s="44" t="inlineStr">
        <is>
          <t>Итого:</t>
        </is>
      </c>
      <c r="AF20" s="44">
        <f>SUMIF(AI13:AI19,"&gt;0",AG13:AG19)/AI20*1000</f>
        <v/>
      </c>
      <c r="AG20" s="45">
        <f>SUM(AG13:AG19)</f>
        <v/>
      </c>
      <c r="AH20" s="45">
        <f>SUM(AH13:AH19)</f>
        <v/>
      </c>
      <c r="AI20" s="44">
        <f>SUM(AI13:AI19)</f>
        <v/>
      </c>
      <c r="AJ20" s="44">
        <f>SUMIF(AK13:AK19,"&gt;0",AI13:AI19)/AK20</f>
        <v/>
      </c>
      <c r="AK20" s="44">
        <f>SUM(AK13:AK19)*0.8</f>
        <v/>
      </c>
      <c r="AL20" s="46">
        <f>SUMIF(AI13:AI19,"&gt;0",AM13:AM19)/AI20</f>
        <v/>
      </c>
      <c r="AM20" s="44">
        <f>SUM(AM13:AM19)</f>
        <v/>
      </c>
      <c r="AN20" s="46">
        <f>SUMIF(AI13:AI19,"&gt;0",AO13:AO19)/AI20</f>
        <v/>
      </c>
      <c r="AO20" s="44">
        <f>SUM(AO13:AO19)</f>
        <v/>
      </c>
      <c r="AP20" s="45">
        <f>SUMIF(AI13:AI19,"&gt;0",AG13:AG19)/AI20*1000</f>
        <v/>
      </c>
      <c r="AQ20" s="45">
        <f>SUMIF(AK13:AK19,"&gt;0",AG13:AG19)/AK20*1000</f>
        <v/>
      </c>
      <c r="AR20" s="45">
        <f>SUMIF(AM13:AM19,"&gt;0",AG13:AG19)/AM20</f>
        <v/>
      </c>
      <c r="AS20" s="45">
        <f>SUMIF(AO13:AO19,"&gt;0",AG13:AG19)/AO20</f>
        <v/>
      </c>
      <c r="AT20" s="44">
        <f>SUM(AT13:AM19)</f>
        <v/>
      </c>
      <c r="AU20" s="45">
        <f>SUMIF(AT13:AT19,"&gt;0",AG13:AG19)/AT20</f>
        <v/>
      </c>
      <c r="AV20" s="44">
        <f>SUMIF(AU13:AU19,"&gt;0",AG13:AG19)/AU20</f>
        <v/>
      </c>
      <c r="AW20" s="43" t="n"/>
      <c r="AX20" s="43" t="n"/>
      <c r="AY20" s="43" t="n"/>
      <c r="AZ20" s="43" t="n"/>
      <c r="BA20" s="43" t="n"/>
      <c r="BB20" s="43" t="n"/>
      <c r="BC20" s="43" t="n"/>
      <c r="BD20" s="43" t="n"/>
      <c r="BE20" s="43" t="n"/>
      <c r="BF20" s="43" t="n"/>
      <c r="BG20" s="43" t="n"/>
      <c r="BH20" s="43" t="n"/>
      <c r="BI20" s="43" t="n"/>
      <c r="BJ20" s="43" t="n"/>
      <c r="BK20" s="43" t="n"/>
      <c r="BL20" s="43" t="n"/>
      <c r="BM20" s="43" t="n"/>
      <c r="BN20" s="43" t="n"/>
      <c r="BO20" s="43" t="n"/>
      <c r="BP20" s="43" t="n"/>
      <c r="BQ20" s="43" t="n"/>
      <c r="BR20" s="43" t="n"/>
      <c r="BS20" s="43" t="n"/>
      <c r="BT20" s="43" t="n"/>
      <c r="BU20" s="43" t="n"/>
      <c r="BV20" s="43" t="n"/>
      <c r="BW20" s="43" t="n"/>
      <c r="BX20" s="43" t="n"/>
      <c r="BY20" s="43" t="n"/>
      <c r="BZ20" s="43" t="n"/>
      <c r="CA20" s="43" t="n"/>
      <c r="CB20" s="43" t="n"/>
      <c r="CC20" s="43" t="n"/>
      <c r="CD20" s="43" t="n"/>
      <c r="CE20" s="43" t="n"/>
      <c r="CF20" s="43" t="n"/>
      <c r="CG20" s="43" t="n"/>
      <c r="CH20" s="43" t="n"/>
      <c r="CI20" s="43" t="n"/>
      <c r="CJ20" s="43" t="n"/>
      <c r="CK20" s="43" t="n"/>
      <c r="CL20" s="43" t="n"/>
      <c r="CM20" s="43" t="n"/>
      <c r="CN20" s="43" t="n"/>
      <c r="CO20" s="43" t="n"/>
      <c r="CP20" s="43" t="n"/>
      <c r="CQ20" s="43" t="n"/>
      <c r="CR20" s="43" t="n"/>
      <c r="CS20" s="43" t="n"/>
      <c r="CT20" s="43" t="n"/>
      <c r="CU20" s="43" t="n"/>
      <c r="CV20" s="43" t="n"/>
      <c r="CW20" s="43" t="n"/>
      <c r="CX20" s="43" t="n"/>
      <c r="CY20" s="43" t="n"/>
      <c r="CZ20" s="43" t="n"/>
      <c r="DA20" s="43" t="n"/>
      <c r="DB20" s="43" t="n"/>
      <c r="DC20" s="43" t="n"/>
      <c r="DD20" s="43" t="n"/>
      <c r="DE20" s="43" t="n"/>
      <c r="DF20" s="43" t="n"/>
      <c r="DG20" s="43" t="n"/>
      <c r="DH20" s="43" t="n"/>
      <c r="DI20" s="43" t="n"/>
      <c r="DJ20" s="43" t="n"/>
      <c r="DK20" s="43" t="n"/>
      <c r="DL20" s="43" t="n"/>
      <c r="DM20" s="43" t="n"/>
      <c r="DN20" s="43" t="n"/>
    </row>
    <row r="21">
      <c r="A21" s="43" t="n"/>
      <c r="B21" s="43" t="n"/>
      <c r="C21" s="43" t="n"/>
      <c r="D21" s="43" t="n"/>
      <c r="E21" s="43" t="n"/>
      <c r="F21" s="43" t="n"/>
      <c r="G21" s="43" t="n"/>
      <c r="H21" s="43" t="n"/>
      <c r="I21" s="43" t="n"/>
      <c r="J21" s="43" t="n"/>
      <c r="K21" s="43" t="n"/>
      <c r="L21" s="43" t="n"/>
      <c r="M21" s="43" t="n"/>
      <c r="N21" s="43" t="n"/>
      <c r="O21" s="43" t="n"/>
      <c r="P21" s="43" t="n"/>
      <c r="Q21" s="43" t="n"/>
      <c r="R21" s="43" t="n"/>
      <c r="S21" s="43" t="n"/>
      <c r="T21" s="43" t="n"/>
      <c r="U21" s="43" t="n"/>
      <c r="V21" s="43" t="n"/>
      <c r="W21" s="43" t="n"/>
      <c r="X21" s="43" t="n"/>
      <c r="Y21" s="43" t="n"/>
      <c r="Z21" s="43" t="n"/>
      <c r="AA21" s="43" t="n"/>
      <c r="AB21" s="43" t="n"/>
      <c r="AC21" s="47" t="inlineStr">
        <is>
          <t>Сервис DCM</t>
        </is>
      </c>
      <c r="AD21" s="43" t="n"/>
      <c r="AE21" s="43" t="n"/>
      <c r="AF21" s="43" t="n"/>
      <c r="AG21" s="40">
        <f>(AI20*2.5)*1.5/1000</f>
        <v/>
      </c>
      <c r="AH21" s="43" t="n"/>
      <c r="AI21" s="43" t="n"/>
      <c r="AJ21" s="43" t="n"/>
      <c r="AK21" s="43" t="n"/>
      <c r="AL21" s="48" t="n"/>
      <c r="AM21" s="43" t="n"/>
      <c r="AN21" s="43" t="n"/>
      <c r="AO21" s="43" t="n"/>
      <c r="AP21" s="43" t="n"/>
      <c r="AQ21" s="43" t="n"/>
      <c r="AR21" s="43" t="n"/>
      <c r="AS21" s="43" t="n"/>
      <c r="AT21" s="43" t="n"/>
      <c r="AU21" s="43" t="n"/>
      <c r="AV21" s="43" t="n"/>
      <c r="AW21" s="43" t="n"/>
      <c r="AX21" s="43" t="n"/>
      <c r="AY21" s="43" t="n"/>
      <c r="AZ21" s="43" t="n"/>
      <c r="BA21" s="43" t="n"/>
      <c r="BB21" s="43" t="n"/>
      <c r="BC21" s="43" t="n"/>
      <c r="BD21" s="43" t="n"/>
      <c r="BE21" s="43" t="n"/>
      <c r="BF21" s="43" t="n"/>
      <c r="BG21" s="43" t="n"/>
      <c r="BH21" s="43" t="n"/>
      <c r="BI21" s="43" t="n"/>
      <c r="BJ21" s="43" t="n"/>
      <c r="BK21" s="43" t="n"/>
      <c r="BL21" s="43" t="n"/>
      <c r="BM21" s="43" t="n"/>
      <c r="BN21" s="43" t="n"/>
      <c r="BO21" s="43" t="n"/>
      <c r="BP21" s="43" t="n"/>
      <c r="BQ21" s="43" t="n"/>
      <c r="BR21" s="43" t="n"/>
      <c r="BS21" s="43" t="n"/>
      <c r="BT21" s="43" t="n"/>
      <c r="BU21" s="43" t="n"/>
      <c r="BV21" s="43" t="n"/>
      <c r="BW21" s="43" t="n"/>
      <c r="BX21" s="43" t="n"/>
      <c r="BY21" s="43" t="n"/>
      <c r="BZ21" s="43" t="n"/>
      <c r="CA21" s="43" t="n"/>
      <c r="CB21" s="43" t="n"/>
      <c r="CC21" s="43" t="n"/>
      <c r="CD21" s="43" t="n"/>
      <c r="CE21" s="43" t="n"/>
      <c r="CF21" s="43" t="n"/>
      <c r="CG21" s="43" t="n"/>
      <c r="CH21" s="43" t="n"/>
      <c r="CI21" s="43" t="n"/>
      <c r="CJ21" s="43" t="n"/>
      <c r="CK21" s="43" t="n"/>
      <c r="CL21" s="43" t="n"/>
      <c r="CM21" s="43" t="n"/>
      <c r="CN21" s="43" t="n"/>
      <c r="CO21" s="43" t="n"/>
      <c r="CP21" s="43" t="n"/>
      <c r="CQ21" s="43" t="n"/>
      <c r="CR21" s="43" t="n"/>
      <c r="CS21" s="43" t="n"/>
      <c r="CT21" s="43" t="n"/>
      <c r="CU21" s="43" t="n"/>
      <c r="CV21" s="43" t="n"/>
      <c r="CW21" s="43" t="n"/>
      <c r="CX21" s="43" t="n"/>
      <c r="CY21" s="43" t="n"/>
      <c r="CZ21" s="43" t="n"/>
      <c r="DA21" s="43" t="n"/>
      <c r="DB21" s="43" t="n"/>
      <c r="DC21" s="43" t="n"/>
      <c r="DD21" s="43" t="n"/>
      <c r="DE21" s="43" t="n"/>
      <c r="DF21" s="43" t="n"/>
      <c r="DG21" s="43" t="n"/>
      <c r="DH21" s="43" t="n"/>
      <c r="DI21" s="43" t="n"/>
      <c r="DJ21" s="43" t="n"/>
      <c r="DK21" s="43" t="n"/>
      <c r="DL21" s="43" t="n"/>
      <c r="DM21" s="43" t="n"/>
      <c r="DN21" s="43" t="n"/>
    </row>
    <row r="22">
      <c r="A22" s="43" t="n"/>
      <c r="B22" s="43" t="n"/>
      <c r="C22" s="43" t="n"/>
      <c r="D22" s="43" t="n"/>
      <c r="E22" s="43" t="n"/>
      <c r="F22" s="43" t="n"/>
      <c r="G22" s="43" t="n"/>
      <c r="H22" s="43" t="n"/>
      <c r="I22" s="43" t="n"/>
      <c r="J22" s="43" t="n"/>
      <c r="K22" s="43" t="n"/>
      <c r="L22" s="43" t="n"/>
      <c r="M22" s="43" t="n"/>
      <c r="N22" s="43" t="n"/>
      <c r="O22" s="43" t="n"/>
      <c r="P22" s="43" t="n"/>
      <c r="Q22" s="43" t="n"/>
      <c r="R22" s="43" t="n"/>
      <c r="S22" s="43" t="n"/>
      <c r="T22" s="43" t="n"/>
      <c r="U22" s="43" t="n"/>
      <c r="V22" s="43" t="n"/>
      <c r="W22" s="43" t="n"/>
      <c r="X22" s="43" t="n"/>
      <c r="Y22" s="43" t="n"/>
      <c r="Z22" s="43" t="n"/>
      <c r="AA22" s="43" t="n"/>
      <c r="AB22" s="43" t="n"/>
      <c r="AC22" s="47" t="inlineStr">
        <is>
          <t>Итого медиа бюджет</t>
        </is>
      </c>
      <c r="AD22" s="43" t="n"/>
      <c r="AE22" s="43" t="n"/>
      <c r="AF22" s="43" t="n"/>
      <c r="AG22" s="40">
        <f>SUM(AG20:AG21)</f>
        <v/>
      </c>
      <c r="AH22" s="43" t="n"/>
      <c r="AI22" s="43" t="n"/>
      <c r="AJ22" s="43" t="n"/>
      <c r="AK22" s="43" t="n"/>
      <c r="AL22" s="48" t="n"/>
      <c r="AM22" s="43" t="n"/>
      <c r="AN22" s="43" t="n"/>
      <c r="AO22" s="43" t="n"/>
      <c r="AP22" s="43" t="n"/>
      <c r="AQ22" s="43" t="n"/>
      <c r="AR22" s="43" t="n"/>
      <c r="AS22" s="43" t="n"/>
      <c r="AT22" s="43" t="n"/>
      <c r="AU22" s="43" t="n"/>
      <c r="AV22" s="43" t="n"/>
      <c r="AW22" s="43" t="n"/>
      <c r="AX22" s="43" t="n"/>
      <c r="AY22" s="43" t="n"/>
      <c r="AZ22" s="43" t="n"/>
      <c r="BA22" s="43" t="n"/>
      <c r="BB22" s="43" t="n"/>
      <c r="BC22" s="43" t="n"/>
      <c r="BD22" s="43" t="n"/>
      <c r="BE22" s="43" t="n"/>
      <c r="BF22" s="43" t="n"/>
      <c r="BG22" s="43" t="n"/>
      <c r="BH22" s="43" t="n"/>
      <c r="BI22" s="43" t="n"/>
      <c r="BJ22" s="43" t="n"/>
      <c r="BK22" s="43" t="n"/>
      <c r="BL22" s="43" t="n"/>
      <c r="BM22" s="43" t="n"/>
      <c r="BN22" s="43" t="n"/>
      <c r="BO22" s="43" t="n"/>
      <c r="BP22" s="43" t="n"/>
      <c r="BQ22" s="43" t="n"/>
      <c r="BR22" s="43" t="n"/>
      <c r="BS22" s="43" t="n"/>
      <c r="BT22" s="43" t="n"/>
      <c r="BU22" s="43" t="n"/>
      <c r="BV22" s="43" t="n"/>
      <c r="BW22" s="43" t="n"/>
      <c r="BX22" s="43" t="n"/>
      <c r="BY22" s="43" t="n"/>
      <c r="BZ22" s="43" t="n"/>
      <c r="CA22" s="43" t="n"/>
      <c r="CB22" s="43" t="n"/>
      <c r="CC22" s="43" t="n"/>
      <c r="CD22" s="43" t="n"/>
      <c r="CE22" s="43" t="n"/>
      <c r="CF22" s="43" t="n"/>
      <c r="CG22" s="43" t="n"/>
      <c r="CH22" s="43" t="n"/>
      <c r="CI22" s="43" t="n"/>
      <c r="CJ22" s="43" t="n"/>
      <c r="CK22" s="43" t="n"/>
      <c r="CL22" s="43" t="n"/>
      <c r="CM22" s="43" t="n"/>
      <c r="CN22" s="43" t="n"/>
      <c r="CO22" s="43" t="n"/>
      <c r="CP22" s="43" t="n"/>
      <c r="CQ22" s="43" t="n"/>
      <c r="CR22" s="43" t="n"/>
      <c r="CS22" s="43" t="n"/>
      <c r="CT22" s="43" t="n"/>
      <c r="CU22" s="43" t="n"/>
      <c r="CV22" s="43" t="n"/>
      <c r="CW22" s="43" t="n"/>
      <c r="CX22" s="43" t="n"/>
      <c r="CY22" s="43" t="n"/>
      <c r="CZ22" s="43" t="n"/>
      <c r="DA22" s="43" t="n"/>
      <c r="DB22" s="43" t="n"/>
      <c r="DC22" s="43" t="n"/>
      <c r="DD22" s="43" t="n"/>
      <c r="DE22" s="43" t="n"/>
      <c r="DF22" s="43" t="n"/>
      <c r="DG22" s="43" t="n"/>
      <c r="DH22" s="43" t="n"/>
      <c r="DI22" s="43" t="n"/>
      <c r="DJ22" s="43" t="n"/>
      <c r="DK22" s="43" t="n"/>
      <c r="DL22" s="43" t="n"/>
      <c r="DM22" s="43" t="n"/>
      <c r="DN22" s="43" t="n"/>
    </row>
    <row r="23">
      <c r="A23" s="43" t="n"/>
      <c r="B23" s="43" t="n"/>
      <c r="C23" s="43" t="n"/>
      <c r="D23" s="43" t="n"/>
      <c r="E23" s="43" t="n"/>
      <c r="F23" s="43" t="n"/>
      <c r="G23" s="43" t="n"/>
      <c r="H23" s="43" t="n"/>
      <c r="I23" s="43" t="n"/>
      <c r="J23" s="43" t="n"/>
      <c r="K23" s="43" t="n"/>
      <c r="L23" s="43" t="n"/>
      <c r="M23" s="43" t="n"/>
      <c r="N23" s="43" t="n"/>
      <c r="O23" s="43" t="n"/>
      <c r="P23" s="43" t="n"/>
      <c r="Q23" s="43" t="n"/>
      <c r="R23" s="43" t="n"/>
      <c r="S23" s="43" t="n"/>
      <c r="T23" s="43" t="n"/>
      <c r="U23" s="43" t="n"/>
      <c r="V23" s="43" t="n"/>
      <c r="W23" s="43" t="n"/>
      <c r="X23" s="43" t="n"/>
      <c r="Y23" s="43" t="n"/>
      <c r="Z23" s="43" t="n"/>
      <c r="AA23" s="43" t="n"/>
      <c r="AB23" s="43" t="n"/>
      <c r="AC23" s="47" t="inlineStr">
        <is>
          <t>АК</t>
        </is>
      </c>
      <c r="AD23" s="43" t="n"/>
      <c r="AE23" s="43" t="n"/>
      <c r="AF23" s="43" t="inlineStr">
        <is>
          <t>10%</t>
        </is>
      </c>
      <c r="AG23" s="40">
        <f>AG22*AF23</f>
        <v/>
      </c>
      <c r="AH23" s="43" t="n"/>
      <c r="AI23" s="43" t="n"/>
      <c r="AJ23" s="43" t="n"/>
      <c r="AK23" s="43" t="n"/>
      <c r="AL23" s="48" t="n"/>
      <c r="AM23" s="43" t="n"/>
      <c r="AN23" s="43" t="n"/>
      <c r="AO23" s="43" t="n"/>
      <c r="AP23" s="43" t="n"/>
      <c r="AQ23" s="43" t="n"/>
      <c r="AR23" s="43" t="n"/>
      <c r="AS23" s="43" t="n"/>
      <c r="AT23" s="43" t="n"/>
      <c r="AU23" s="43" t="n"/>
      <c r="AV23" s="43" t="n"/>
      <c r="AW23" s="43" t="n"/>
      <c r="AX23" s="43" t="n"/>
      <c r="AY23" s="43" t="n"/>
      <c r="AZ23" s="43" t="n"/>
      <c r="BA23" s="43" t="n"/>
      <c r="BB23" s="43" t="n"/>
      <c r="BC23" s="43" t="n"/>
      <c r="BD23" s="43" t="n"/>
      <c r="BE23" s="43" t="n"/>
      <c r="BF23" s="43" t="n"/>
      <c r="BG23" s="43" t="n"/>
      <c r="BH23" s="43" t="n"/>
      <c r="BI23" s="43" t="n"/>
      <c r="BJ23" s="43" t="n"/>
      <c r="BK23" s="43" t="n"/>
      <c r="BL23" s="43" t="n"/>
      <c r="BM23" s="43" t="n"/>
      <c r="BN23" s="43" t="n"/>
      <c r="BO23" s="43" t="n"/>
      <c r="BP23" s="43" t="n"/>
      <c r="BQ23" s="43" t="n"/>
      <c r="BR23" s="43" t="n"/>
      <c r="BS23" s="43" t="n"/>
      <c r="BT23" s="43" t="n"/>
      <c r="BU23" s="43" t="n"/>
      <c r="BV23" s="43" t="n"/>
      <c r="BW23" s="43" t="n"/>
      <c r="BX23" s="43" t="n"/>
      <c r="BY23" s="43" t="n"/>
      <c r="BZ23" s="43" t="n"/>
      <c r="CA23" s="43" t="n"/>
      <c r="CB23" s="43" t="n"/>
      <c r="CC23" s="43" t="n"/>
      <c r="CD23" s="43" t="n"/>
      <c r="CE23" s="43" t="n"/>
      <c r="CF23" s="43" t="n"/>
      <c r="CG23" s="43" t="n"/>
      <c r="CH23" s="43" t="n"/>
      <c r="CI23" s="43" t="n"/>
      <c r="CJ23" s="43" t="n"/>
      <c r="CK23" s="43" t="n"/>
      <c r="CL23" s="43" t="n"/>
      <c r="CM23" s="43" t="n"/>
      <c r="CN23" s="43" t="n"/>
      <c r="CO23" s="43" t="n"/>
      <c r="CP23" s="43" t="n"/>
      <c r="CQ23" s="43" t="n"/>
      <c r="CR23" s="43" t="n"/>
      <c r="CS23" s="43" t="n"/>
      <c r="CT23" s="43" t="n"/>
      <c r="CU23" s="43" t="n"/>
      <c r="CV23" s="43" t="n"/>
      <c r="CW23" s="43" t="n"/>
      <c r="CX23" s="43" t="n"/>
      <c r="CY23" s="43" t="n"/>
      <c r="CZ23" s="43" t="n"/>
      <c r="DA23" s="43" t="n"/>
      <c r="DB23" s="43" t="n"/>
      <c r="DC23" s="43" t="n"/>
      <c r="DD23" s="43" t="n"/>
      <c r="DE23" s="43" t="n"/>
      <c r="DF23" s="43" t="n"/>
      <c r="DG23" s="43" t="n"/>
      <c r="DH23" s="43" t="n"/>
      <c r="DI23" s="43" t="n"/>
      <c r="DJ23" s="43" t="n"/>
      <c r="DK23" s="43" t="n"/>
      <c r="DL23" s="43" t="n"/>
      <c r="DM23" s="43" t="n"/>
      <c r="DN23" s="43" t="n"/>
    </row>
    <row r="24">
      <c r="A24" s="43" t="n"/>
      <c r="B24" s="43" t="n"/>
      <c r="C24" s="43" t="n"/>
      <c r="D24" s="43" t="n"/>
      <c r="E24" s="43" t="n"/>
      <c r="F24" s="43" t="n"/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  <c r="Q24" s="43" t="n"/>
      <c r="R24" s="43" t="n"/>
      <c r="S24" s="43" t="n"/>
      <c r="T24" s="43" t="n"/>
      <c r="U24" s="43" t="n"/>
      <c r="V24" s="43" t="n"/>
      <c r="W24" s="43" t="n"/>
      <c r="X24" s="43" t="n"/>
      <c r="Y24" s="43" t="n"/>
      <c r="Z24" s="43" t="n"/>
      <c r="AA24" s="43" t="n"/>
      <c r="AB24" s="43" t="n"/>
      <c r="AC24" s="47" t="inlineStr">
        <is>
          <t>НДС</t>
        </is>
      </c>
      <c r="AD24" s="43" t="n"/>
      <c r="AE24" s="43" t="n"/>
      <c r="AF24" s="43" t="inlineStr">
        <is>
          <t>20%</t>
        </is>
      </c>
      <c r="AG24" s="40">
        <f>((AG22)+AG23)*AF24</f>
        <v/>
      </c>
      <c r="AH24" s="43" t="n"/>
      <c r="AI24" s="43" t="n"/>
      <c r="AJ24" s="43" t="n"/>
      <c r="AK24" s="43" t="n"/>
      <c r="AL24" s="48" t="n"/>
      <c r="AM24" s="43" t="n"/>
      <c r="AN24" s="43" t="n"/>
      <c r="AO24" s="43" t="n"/>
      <c r="AP24" s="43" t="n"/>
      <c r="AQ24" s="43" t="n"/>
      <c r="AR24" s="43" t="n"/>
      <c r="AS24" s="43" t="n"/>
      <c r="AT24" s="43" t="n"/>
      <c r="AU24" s="43" t="n"/>
      <c r="AV24" s="43" t="n"/>
      <c r="AW24" s="43" t="n"/>
      <c r="AX24" s="43" t="n"/>
      <c r="AY24" s="43" t="n"/>
      <c r="AZ24" s="43" t="n"/>
      <c r="BA24" s="43" t="n"/>
      <c r="BB24" s="43" t="n"/>
      <c r="BC24" s="43" t="n"/>
      <c r="BD24" s="43" t="n"/>
      <c r="BE24" s="43" t="n"/>
      <c r="BF24" s="43" t="n"/>
      <c r="BG24" s="43" t="n"/>
      <c r="BH24" s="43" t="n"/>
      <c r="BI24" s="43" t="n"/>
      <c r="BJ24" s="43" t="n"/>
      <c r="BK24" s="43" t="n"/>
      <c r="BL24" s="43" t="n"/>
      <c r="BM24" s="43" t="n"/>
      <c r="BN24" s="43" t="n"/>
      <c r="BO24" s="43" t="n"/>
      <c r="BP24" s="43" t="n"/>
      <c r="BQ24" s="43" t="n"/>
      <c r="BR24" s="43" t="n"/>
      <c r="BS24" s="43" t="n"/>
      <c r="BT24" s="43" t="n"/>
      <c r="BU24" s="43" t="n"/>
      <c r="BV24" s="43" t="n"/>
      <c r="BW24" s="43" t="n"/>
      <c r="BX24" s="43" t="n"/>
      <c r="BY24" s="43" t="n"/>
      <c r="BZ24" s="43" t="n"/>
      <c r="CA24" s="43" t="n"/>
      <c r="CB24" s="43" t="n"/>
      <c r="CC24" s="43" t="n"/>
      <c r="CD24" s="43" t="n"/>
      <c r="CE24" s="43" t="n"/>
      <c r="CF24" s="43" t="n"/>
      <c r="CG24" s="43" t="n"/>
      <c r="CH24" s="43" t="n"/>
      <c r="CI24" s="43" t="n"/>
      <c r="CJ24" s="43" t="n"/>
      <c r="CK24" s="43" t="n"/>
      <c r="CL24" s="43" t="n"/>
      <c r="CM24" s="43" t="n"/>
      <c r="CN24" s="43" t="n"/>
      <c r="CO24" s="43" t="n"/>
      <c r="CP24" s="43" t="n"/>
      <c r="CQ24" s="43" t="n"/>
      <c r="CR24" s="43" t="n"/>
      <c r="CS24" s="43" t="n"/>
      <c r="CT24" s="43" t="n"/>
      <c r="CU24" s="43" t="n"/>
      <c r="CV24" s="43" t="n"/>
      <c r="CW24" s="43" t="n"/>
      <c r="CX24" s="43" t="n"/>
      <c r="CY24" s="43" t="n"/>
      <c r="CZ24" s="43" t="n"/>
      <c r="DA24" s="43" t="n"/>
      <c r="DB24" s="43" t="n"/>
      <c r="DC24" s="43" t="n"/>
      <c r="DD24" s="43" t="n"/>
      <c r="DE24" s="43" t="n"/>
      <c r="DF24" s="43" t="n"/>
      <c r="DG24" s="43" t="n"/>
      <c r="DH24" s="43" t="n"/>
      <c r="DI24" s="43" t="n"/>
      <c r="DJ24" s="43" t="n"/>
      <c r="DK24" s="43" t="n"/>
      <c r="DL24" s="43" t="n"/>
      <c r="DM24" s="43" t="n"/>
      <c r="DN24" s="43" t="n"/>
    </row>
    <row r="25">
      <c r="A25" s="43" t="n"/>
      <c r="B25" s="43" t="n"/>
      <c r="C25" s="43" t="n"/>
      <c r="D25" s="43" t="n"/>
      <c r="E25" s="43" t="n"/>
      <c r="F25" s="43" t="n"/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  <c r="Q25" s="43" t="n"/>
      <c r="R25" s="43" t="n"/>
      <c r="S25" s="43" t="n"/>
      <c r="T25" s="43" t="n"/>
      <c r="U25" s="43" t="n"/>
      <c r="V25" s="43" t="n"/>
      <c r="W25" s="43" t="n"/>
      <c r="X25" s="43" t="n"/>
      <c r="Y25" s="43" t="n"/>
      <c r="Z25" s="43" t="n"/>
      <c r="AA25" s="43" t="n"/>
      <c r="AB25" s="43" t="n"/>
      <c r="AC25" s="47" t="inlineStr">
        <is>
          <t>Производство ролика, с НДС</t>
        </is>
      </c>
      <c r="AD25" s="43" t="n"/>
      <c r="AE25" s="43" t="n"/>
      <c r="AF25" s="43" t="n"/>
      <c r="AG25" s="40" t="inlineStr">
        <is>
          <t>0.00р</t>
        </is>
      </c>
      <c r="AH25" s="43" t="n"/>
      <c r="AI25" s="43" t="n"/>
      <c r="AJ25" s="43" t="n"/>
      <c r="AK25" s="43" t="n"/>
      <c r="AL25" s="48" t="n"/>
      <c r="AM25" s="43" t="n"/>
      <c r="AN25" s="43" t="n"/>
      <c r="AO25" s="43" t="n"/>
      <c r="AP25" s="43" t="n"/>
      <c r="AQ25" s="43" t="n"/>
      <c r="AR25" s="43" t="n"/>
      <c r="AS25" s="43" t="n"/>
      <c r="AT25" s="43" t="n"/>
      <c r="AU25" s="43" t="n"/>
      <c r="AV25" s="43" t="n"/>
      <c r="AW25" s="43" t="n"/>
      <c r="AX25" s="43" t="n"/>
      <c r="AY25" s="43" t="n"/>
      <c r="AZ25" s="43" t="n"/>
      <c r="BA25" s="43" t="n"/>
      <c r="BB25" s="43" t="n"/>
      <c r="BC25" s="43" t="n"/>
      <c r="BD25" s="43" t="n"/>
      <c r="BE25" s="43" t="n"/>
      <c r="BF25" s="43" t="n"/>
      <c r="BG25" s="43" t="n"/>
      <c r="BH25" s="43" t="n"/>
      <c r="BI25" s="43" t="n"/>
      <c r="BJ25" s="43" t="n"/>
      <c r="BK25" s="43" t="n"/>
      <c r="BL25" s="43" t="n"/>
      <c r="BM25" s="43" t="n"/>
      <c r="BN25" s="43" t="n"/>
      <c r="BO25" s="43" t="n"/>
      <c r="BP25" s="43" t="n"/>
      <c r="BQ25" s="43" t="n"/>
      <c r="BR25" s="43" t="n"/>
      <c r="BS25" s="43" t="n"/>
      <c r="BT25" s="43" t="n"/>
      <c r="BU25" s="43" t="n"/>
      <c r="BV25" s="43" t="n"/>
      <c r="BW25" s="43" t="n"/>
      <c r="BX25" s="43" t="n"/>
      <c r="BY25" s="43" t="n"/>
      <c r="BZ25" s="43" t="n"/>
      <c r="CA25" s="43" t="n"/>
      <c r="CB25" s="43" t="n"/>
      <c r="CC25" s="43" t="n"/>
      <c r="CD25" s="43" t="n"/>
      <c r="CE25" s="43" t="n"/>
      <c r="CF25" s="43" t="n"/>
      <c r="CG25" s="43" t="n"/>
      <c r="CH25" s="43" t="n"/>
      <c r="CI25" s="43" t="n"/>
      <c r="CJ25" s="43" t="n"/>
      <c r="CK25" s="43" t="n"/>
      <c r="CL25" s="43" t="n"/>
      <c r="CM25" s="43" t="n"/>
      <c r="CN25" s="43" t="n"/>
      <c r="CO25" s="43" t="n"/>
      <c r="CP25" s="43" t="n"/>
      <c r="CQ25" s="43" t="n"/>
      <c r="CR25" s="43" t="n"/>
      <c r="CS25" s="43" t="n"/>
      <c r="CT25" s="43" t="n"/>
      <c r="CU25" s="43" t="n"/>
      <c r="CV25" s="43" t="n"/>
      <c r="CW25" s="43" t="n"/>
      <c r="CX25" s="43" t="n"/>
      <c r="CY25" s="43" t="n"/>
      <c r="CZ25" s="43" t="n"/>
      <c r="DA25" s="43" t="n"/>
      <c r="DB25" s="43" t="n"/>
      <c r="DC25" s="43" t="n"/>
      <c r="DD25" s="43" t="n"/>
      <c r="DE25" s="43" t="n"/>
      <c r="DF25" s="43" t="n"/>
      <c r="DG25" s="43" t="n"/>
      <c r="DH25" s="43" t="n"/>
      <c r="DI25" s="43" t="n"/>
      <c r="DJ25" s="43" t="n"/>
      <c r="DK25" s="43" t="n"/>
      <c r="DL25" s="43" t="n"/>
      <c r="DM25" s="43" t="n"/>
      <c r="DN25" s="43" t="n"/>
    </row>
    <row r="26">
      <c r="A26" s="43" t="n"/>
      <c r="B26" s="43" t="n"/>
      <c r="C26" s="43" t="n"/>
      <c r="D26" s="43" t="n"/>
      <c r="E26" s="43" t="n"/>
      <c r="F26" s="43" t="n"/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  <c r="Q26" s="43" t="n"/>
      <c r="R26" s="43" t="n"/>
      <c r="S26" s="43" t="n"/>
      <c r="T26" s="43" t="n"/>
      <c r="U26" s="43" t="n"/>
      <c r="V26" s="43" t="n"/>
      <c r="W26" s="43" t="n"/>
      <c r="X26" s="43" t="n"/>
      <c r="Y26" s="43" t="n"/>
      <c r="Z26" s="43" t="n"/>
      <c r="AA26" s="43" t="n"/>
      <c r="AB26" s="43" t="n"/>
      <c r="AC26" s="47" t="inlineStr">
        <is>
          <t>Итого (с учётом НДС и АК)</t>
        </is>
      </c>
      <c r="AD26" s="49" t="n"/>
      <c r="AE26" s="49" t="n"/>
      <c r="AF26" s="49" t="n"/>
      <c r="AG26" s="40">
        <f>SUM(AG22:AG25)</f>
        <v/>
      </c>
      <c r="AH26" s="43" t="n"/>
      <c r="AI26" s="43" t="n"/>
      <c r="AJ26" s="43" t="n"/>
      <c r="AK26" s="43" t="n"/>
      <c r="AL26" s="48" t="n"/>
      <c r="AM26" s="43" t="n"/>
      <c r="AN26" s="43" t="n"/>
      <c r="AO26" s="43" t="n"/>
      <c r="AP26" s="43" t="n"/>
      <c r="AQ26" s="43" t="n"/>
      <c r="AR26" s="43" t="n"/>
      <c r="AS26" s="43" t="n"/>
      <c r="AT26" s="43" t="n"/>
      <c r="AU26" s="43" t="n"/>
      <c r="AV26" s="43" t="n"/>
      <c r="AW26" s="43" t="n"/>
      <c r="AX26" s="43" t="n"/>
      <c r="AY26" s="43" t="n"/>
      <c r="AZ26" s="43" t="n"/>
      <c r="BA26" s="43" t="n"/>
      <c r="BB26" s="43" t="n"/>
      <c r="BC26" s="43" t="n"/>
      <c r="BD26" s="43" t="n"/>
      <c r="BE26" s="43" t="n"/>
      <c r="BF26" s="43" t="n"/>
      <c r="BG26" s="43" t="n"/>
      <c r="BH26" s="43" t="n"/>
      <c r="BI26" s="43" t="n"/>
      <c r="BJ26" s="43" t="n"/>
      <c r="BK26" s="43" t="n"/>
      <c r="BL26" s="43" t="n"/>
      <c r="BM26" s="43" t="n"/>
      <c r="BN26" s="43" t="n"/>
      <c r="BO26" s="43" t="n"/>
      <c r="BP26" s="43" t="n"/>
      <c r="BQ26" s="43" t="n"/>
      <c r="BR26" s="43" t="n"/>
      <c r="BS26" s="43" t="n"/>
      <c r="BT26" s="43" t="n"/>
      <c r="BU26" s="43" t="n"/>
      <c r="BV26" s="43" t="n"/>
      <c r="BW26" s="43" t="n"/>
      <c r="BX26" s="43" t="n"/>
      <c r="BY26" s="43" t="n"/>
      <c r="BZ26" s="43" t="n"/>
      <c r="CA26" s="43" t="n"/>
      <c r="CB26" s="43" t="n"/>
      <c r="CC26" s="43" t="n"/>
      <c r="CD26" s="43" t="n"/>
      <c r="CE26" s="43" t="n"/>
      <c r="CF26" s="43" t="n"/>
      <c r="CG26" s="43" t="n"/>
      <c r="CH26" s="43" t="n"/>
      <c r="CI26" s="43" t="n"/>
      <c r="CJ26" s="43" t="n"/>
      <c r="CK26" s="43" t="n"/>
      <c r="CL26" s="43" t="n"/>
      <c r="CM26" s="43" t="n"/>
      <c r="CN26" s="43" t="n"/>
      <c r="CO26" s="43" t="n"/>
      <c r="CP26" s="43" t="n"/>
      <c r="CQ26" s="43" t="n"/>
      <c r="CR26" s="43" t="n"/>
      <c r="CS26" s="43" t="n"/>
      <c r="CT26" s="43" t="n"/>
      <c r="CU26" s="43" t="n"/>
      <c r="CV26" s="43" t="n"/>
      <c r="CW26" s="43" t="n"/>
      <c r="CX26" s="43" t="n"/>
      <c r="CY26" s="43" t="n"/>
      <c r="CZ26" s="43" t="n"/>
      <c r="DA26" s="43" t="n"/>
      <c r="DB26" s="43" t="n"/>
      <c r="DC26" s="43" t="n"/>
      <c r="DD26" s="43" t="n"/>
      <c r="DE26" s="43" t="n"/>
      <c r="DF26" s="43" t="n"/>
      <c r="DG26" s="43" t="n"/>
      <c r="DH26" s="43" t="n"/>
      <c r="DI26" s="43" t="n"/>
      <c r="DJ26" s="43" t="n"/>
      <c r="DK26" s="43" t="n"/>
      <c r="DL26" s="43" t="n"/>
      <c r="DM26" s="43" t="n"/>
      <c r="DN26" s="43" t="n"/>
    </row>
  </sheetData>
  <mergeCells count="51">
    <mergeCell ref="BU10:BY10"/>
    <mergeCell ref="BZ10:CD10"/>
    <mergeCell ref="CE10:CI10"/>
    <mergeCell ref="CJ10:CN10"/>
    <mergeCell ref="CO10:CS10"/>
    <mergeCell ref="DK11:DK12"/>
    <mergeCell ref="DL11:DL12"/>
    <mergeCell ref="DM11:DM12"/>
    <mergeCell ref="DN11:DN12"/>
    <mergeCell ref="DK10:DN10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sqref="X13:X19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19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2021-09-21T18:46:50Z</dcterms:modified>
  <cp:lastModifiedBy>Lida</cp:lastModifiedBy>
</cp:coreProperties>
</file>