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3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[$-419]d\ mmm;@"/>
    <numFmt numFmtId="165" formatCode="_-* #,##0.00\ _₽_-;\-* #,##0.00\ _₽_-;_-* &quot;-&quot;??\ _₽_-;_-@_-"/>
    <numFmt numFmtId="166" formatCode="###0,00&quot;р.&quot;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numFmtId="0" fontId="3" fillId="0" borderId="0"/>
    <xf numFmtId="0" fontId="1" fillId="0" borderId="0"/>
    <xf numFmtId="43" fontId="3" fillId="0" borderId="0"/>
  </cellStyleXfs>
  <cellXfs count="50">
    <xf numFmtId="0" fontId="0" fillId="0" borderId="0" pivotButton="0" quotePrefix="0" xfId="0"/>
    <xf numFmtId="0" fontId="2" fillId="4" borderId="5" applyAlignment="1" pivotButton="0" quotePrefix="0" xfId="1">
      <alignment horizontal="center" vertical="center" textRotation="90" wrapText="1"/>
    </xf>
    <xf numFmtId="16" fontId="2" fillId="4" borderId="5" applyAlignment="1" pivotButton="0" quotePrefix="0" xfId="1">
      <alignment horizontal="center" vertical="center" wrapText="1"/>
    </xf>
    <xf numFmtId="0" fontId="0" fillId="6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right"/>
    </xf>
    <xf numFmtId="0" fontId="6" fillId="6" borderId="0" applyAlignment="1" pivotButton="0" quotePrefix="0" xfId="0">
      <alignment horizontal="center" vertical="center"/>
    </xf>
    <xf numFmtId="0" fontId="2" fillId="2" borderId="5" applyAlignment="1" pivotButton="0" quotePrefix="0" xfId="1">
      <alignment horizontal="center" vertical="center" wrapText="1"/>
    </xf>
    <xf numFmtId="0" fontId="2" fillId="3" borderId="5" applyAlignment="1" pivotButton="0" quotePrefix="0" xfId="1">
      <alignment horizontal="center" vertical="center" wrapText="1"/>
    </xf>
    <xf numFmtId="0" fontId="2" fillId="3" borderId="6" applyAlignment="1" pivotButton="0" quotePrefix="0" xfId="1">
      <alignment horizontal="center" vertical="center" wrapText="1"/>
    </xf>
    <xf numFmtId="164" fontId="2" fillId="4" borderId="5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164" fontId="2" fillId="4" borderId="2" applyAlignment="1" pivotButton="0" quotePrefix="0" xfId="1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/>
    </xf>
    <xf numFmtId="0" fontId="2" fillId="4" borderId="1" applyAlignment="1" pivotButton="0" quotePrefix="0" xfId="1">
      <alignment horizontal="center" vertical="center" wrapText="1"/>
    </xf>
    <xf numFmtId="0" fontId="2" fillId="4" borderId="5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2" fillId="4" borderId="4" applyAlignment="1" pivotButton="0" quotePrefix="0" xfId="1">
      <alignment horizontal="center" vertical="center" wrapText="1"/>
    </xf>
    <xf numFmtId="165" fontId="2" fillId="4" borderId="1" applyAlignment="1" pivotButton="0" quotePrefix="0" xfId="2">
      <alignment horizontal="center" vertical="center" wrapText="1"/>
    </xf>
    <xf numFmtId="49" fontId="5" fillId="5" borderId="5" applyAlignment="1" pivotButton="0" quotePrefix="0" xfId="0">
      <alignment horizontal="center" vertical="center" wrapText="1"/>
    </xf>
    <xf numFmtId="49" fontId="5" fillId="5" borderId="7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1" pivotButton="0" quotePrefix="0" xfId="0"/>
    <xf numFmtId="0" fontId="0" fillId="0" borderId="14" pivotButton="0" quotePrefix="0" xfId="0"/>
    <xf numFmtId="165" fontId="2" fillId="4" borderId="1" applyAlignment="1" pivotButton="0" quotePrefix="0" xfId="2">
      <alignment horizontal="center" vertical="center" wrapText="1"/>
    </xf>
    <xf numFmtId="0" fontId="2" fillId="4" borderId="8" applyAlignment="1" pivotButton="0" quotePrefix="0" xfId="1">
      <alignment horizontal="center" vertical="center" wrapText="1"/>
    </xf>
    <xf numFmtId="0" fontId="0" fillId="0" borderId="12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7" pivotButton="0" quotePrefix="0" xfId="0"/>
    <xf numFmtId="0" fontId="0" fillId="0" borderId="22" applyAlignment="1" pivotButton="0" quotePrefix="0" xfId="0">
      <alignment vertical="top" wrapText="1"/>
    </xf>
    <xf numFmtId="166" fontId="0" fillId="0" borderId="22" applyAlignment="1" pivotButton="0" quotePrefix="0" xfId="0">
      <alignment vertical="top" wrapText="1"/>
    </xf>
    <xf numFmtId="10" fontId="0" fillId="0" borderId="22" applyAlignment="1" pivotButton="0" quotePrefix="0" xfId="0">
      <alignment vertical="top" wrapText="1"/>
    </xf>
    <xf numFmtId="0" fontId="0" fillId="7" borderId="22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7" fillId="7" borderId="0" applyAlignment="1" pivotButton="0" quotePrefix="0" xfId="0">
      <alignment vertical="top" wrapText="1"/>
    </xf>
    <xf numFmtId="166" fontId="7" fillId="7" borderId="0" applyAlignment="1" pivotButton="0" quotePrefix="0" xfId="0">
      <alignment vertical="top" wrapText="1"/>
    </xf>
    <xf numFmtId="10" fontId="7" fillId="7" borderId="0" applyAlignment="1" pivotButton="0" quotePrefix="0" xfId="0">
      <alignment vertical="top" wrapText="1"/>
    </xf>
    <xf numFmtId="0" fontId="0" fillId="0" borderId="24" applyAlignment="1" pivotButton="0" quotePrefix="0" xfId="0">
      <alignment vertical="top" wrapText="1"/>
    </xf>
    <xf numFmtId="10" fontId="0" fillId="0" borderId="0" applyAlignment="1" pivotButton="0" quotePrefix="0" xfId="0">
      <alignment vertical="top" wrapText="1"/>
    </xf>
    <xf numFmtId="0" fontId="0" fillId="0" borderId="23" applyAlignment="1" pivotButton="0" quotePrefix="0" xfId="0">
      <alignment vertical="top" wrapText="1"/>
    </xf>
  </cellXfs>
  <cellStyles count="3">
    <cellStyle name="Обычный" xfId="0" builtinId="0"/>
    <cellStyle name="Обычный_ИФД Капитал интернет окт-дек 12 08 04. xls" xfId="1"/>
    <cellStyle name="Финансовый" xfId="2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4"/>
  <sheetViews>
    <sheetView tabSelected="1" topLeftCell="CN1" zoomScale="70" zoomScaleNormal="70" workbookViewId="0">
      <selection activeCell="DH23" sqref="DH23"/>
    </sheetView>
  </sheetViews>
  <sheetFormatPr baseColWidth="8" defaultRowHeight="15"/>
  <cols>
    <col width="17.140625" customWidth="1" min="1" max="2"/>
    <col width="16.85546875" customWidth="1" min="3" max="3"/>
    <col width="16.7109375" customWidth="1" min="4" max="4"/>
    <col width="16.28515625" customWidth="1" min="5" max="5"/>
    <col width="14.7109375" customWidth="1" min="6" max="6"/>
    <col width="18.7109375" customWidth="1" min="7" max="7"/>
    <col width="13.85546875" customWidth="1" min="8" max="8"/>
    <col width="13.42578125" customWidth="1" min="9" max="9"/>
    <col width="14.7109375" customWidth="1" min="10" max="11"/>
    <col width="17.7109375" customWidth="1" min="12" max="12"/>
    <col width="18.7109375" customWidth="1" min="13" max="13"/>
    <col width="15.85546875" customWidth="1" min="14" max="14"/>
    <col width="17.7109375" customWidth="1" min="15" max="15"/>
    <col width="17" customWidth="1" min="16" max="16"/>
    <col width="6.42578125" customWidth="1" min="17" max="17"/>
    <col width="14.7109375" customWidth="1" min="18" max="18"/>
    <col width="17.42578125" customWidth="1" min="19" max="19"/>
    <col width="37.7109375" customWidth="1" min="20" max="20"/>
    <col width="28.140625" customWidth="1" min="21" max="21"/>
    <col width="23" customWidth="1" min="22" max="22"/>
    <col width="16.85546875" customWidth="1" min="23" max="23"/>
    <col width="17.140625" customWidth="1" min="24" max="24"/>
    <col width="6" customWidth="1" min="25" max="25"/>
    <col width="10.5703125" customWidth="1" min="26" max="26"/>
    <col width="13.28515625" customWidth="1" min="27" max="27"/>
    <col width="13.5703125" customWidth="1" min="28" max="28"/>
    <col width="13.85546875" customWidth="1" min="29" max="29"/>
    <col width="14.85546875" customWidth="1" min="30" max="30"/>
    <col width="11.5703125" customWidth="1" min="31" max="31"/>
    <col width="18.28515625" customWidth="1" min="32" max="32"/>
    <col width="17.7109375" customWidth="1" min="33" max="33"/>
    <col width="19.140625" customWidth="1" min="34" max="34"/>
    <col width="13.28515625" customWidth="1" min="35" max="35"/>
    <col width="10.5703125" customWidth="1" min="36" max="36"/>
    <col width="13.42578125" customWidth="1" min="37" max="37"/>
    <col width="11" customWidth="1" min="38" max="38"/>
    <col width="12.85546875" customWidth="1" min="39" max="39"/>
    <col width="12.140625" customWidth="1" min="41" max="41"/>
    <col width="11.28515625" customWidth="1" min="42" max="42"/>
    <col width="10.5703125" customWidth="1" min="43" max="43"/>
    <col width="13.42578125" customWidth="1" min="44" max="44"/>
    <col width="13.5703125" customWidth="1" min="45" max="45"/>
    <col width="12.28515625" customWidth="1" min="46" max="46"/>
    <col width="13.42578125" customWidth="1" min="47" max="47"/>
    <col width="10.42578125" customWidth="1" min="48" max="48"/>
    <col width="9.7109375" customWidth="1" min="49" max="49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hu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, 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>
        <is>
          <t>охват</t>
        </is>
      </c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r="10" ht="21" customHeight="1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13" t="inlineStr">
        <is>
          <t>#</t>
        </is>
      </c>
      <c r="R10" s="13" t="inlineStr">
        <is>
          <t>Селлер</t>
        </is>
      </c>
      <c r="S10" s="13" t="inlineStr">
        <is>
          <t>Сайт</t>
        </is>
      </c>
      <c r="T10" s="13" t="inlineStr">
        <is>
          <t>Место размещения на сайте и таргетинги</t>
        </is>
      </c>
      <c r="U10" s="13" t="inlineStr">
        <is>
          <t>Размер (в пикселях) / Формат</t>
        </is>
      </c>
      <c r="V10" s="13" t="inlineStr">
        <is>
          <t>Длительность видео</t>
        </is>
      </c>
      <c r="W10" s="13" t="inlineStr">
        <is>
          <t>Тип размещения</t>
        </is>
      </c>
      <c r="X10" s="13" t="inlineStr">
        <is>
          <t>Единица покупки</t>
        </is>
      </c>
      <c r="Y10" s="15" t="inlineStr">
        <is>
          <t>Период размещения</t>
        </is>
      </c>
      <c r="Z10" s="26" t="n"/>
      <c r="AA10" s="15" t="inlineStr">
        <is>
          <t xml:space="preserve">Количество единиц за период </t>
        </is>
      </c>
      <c r="AB10" s="15" t="inlineStr">
        <is>
          <t xml:space="preserve">Общее количество единиц </t>
        </is>
      </c>
      <c r="AC10" s="15" t="inlineStr">
        <is>
          <t>Цена 
(за единицу покупки), руб.</t>
        </is>
      </c>
      <c r="AD10" s="15" t="inlineStr">
        <is>
          <t>Наценки / Доп. Скидки</t>
        </is>
      </c>
      <c r="AE10" s="15" t="inlineStr">
        <is>
          <t>Скидка, %</t>
        </is>
      </c>
      <c r="AF10" s="15" t="inlineStr">
        <is>
          <t>CPM с учетом скидки</t>
        </is>
      </c>
      <c r="AG10" s="15" t="inlineStr">
        <is>
          <t>Стоимость размещения после скидки, руб.</t>
        </is>
      </c>
      <c r="AH10" s="15" t="inlineStr">
        <is>
          <t>Стоимость размещения после скидки, с НДС, руб.</t>
        </is>
      </c>
      <c r="AI10" s="17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8" t="inlineStr">
        <is>
          <t>Октябрь</t>
        </is>
      </c>
      <c r="CP10" s="27" t="n"/>
      <c r="CQ10" s="27" t="n"/>
      <c r="CR10" s="27" t="n"/>
      <c r="CS10" s="28" t="n"/>
      <c r="CT10" s="18" t="inlineStr">
        <is>
          <t>Ноябрь</t>
        </is>
      </c>
      <c r="CU10" s="27" t="n"/>
      <c r="CV10" s="27" t="n"/>
      <c r="CW10" s="27" t="n"/>
      <c r="CX10" s="28" t="n"/>
      <c r="CY10" s="18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8" t="inlineStr">
        <is>
          <t>Дата старта</t>
        </is>
      </c>
      <c r="DJ10" s="18" t="inlineStr">
        <is>
          <t>Дата предоставления материалов</t>
        </is>
      </c>
      <c r="DK10" s="20" t="inlineStr">
        <is>
          <t>Прогноз результатов постклика</t>
        </is>
      </c>
      <c r="DL10" s="27" t="n"/>
      <c r="DM10" s="27" t="n"/>
      <c r="DN10" s="27" t="n"/>
    </row>
    <row r="11" ht="43.5" customHeight="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15" t="inlineStr">
        <is>
          <t>Количество показов</t>
        </is>
      </c>
      <c r="AJ11" s="15" t="inlineStr">
        <is>
          <t>Частота</t>
        </is>
      </c>
      <c r="AK11" s="15" t="inlineStr">
        <is>
          <t>Охват технический</t>
        </is>
      </c>
      <c r="AL11" s="15" t="inlineStr">
        <is>
          <t>VTR,%</t>
        </is>
      </c>
      <c r="AM11" s="15" t="inlineStr">
        <is>
          <t>Количество просмотров</t>
        </is>
      </c>
      <c r="AN11" s="15" t="inlineStr">
        <is>
          <t>CTR%</t>
        </is>
      </c>
      <c r="AO11" s="15" t="inlineStr">
        <is>
          <t>Количество кликов</t>
        </is>
      </c>
      <c r="AP11" s="15" t="inlineStr">
        <is>
          <t>CPM, руб.</t>
        </is>
      </c>
      <c r="AQ11" s="15" t="inlineStr">
        <is>
          <t>CPT, руб.</t>
        </is>
      </c>
      <c r="AR11" s="15" t="inlineStr">
        <is>
          <t>Стоимость за просмотр</t>
        </is>
      </c>
      <c r="AS11" s="15" t="inlineStr">
        <is>
          <t>Стоимость за клик, руб.</t>
        </is>
      </c>
      <c r="AT11" s="15" t="inlineStr">
        <is>
          <t>Количество лидов</t>
        </is>
      </c>
      <c r="AU11" s="15" t="inlineStr">
        <is>
          <t>Стоимость за лид, руб.</t>
        </is>
      </c>
      <c r="AV11" s="11" t="n">
        <v>43831</v>
      </c>
      <c r="AW11" s="11">
        <f>AV12+1</f>
        <v/>
      </c>
      <c r="AX11" s="11">
        <f>AW12+1</f>
        <v/>
      </c>
      <c r="AY11" s="11">
        <f>AX12+1</f>
        <v/>
      </c>
      <c r="AZ11" s="11">
        <f>AY12+1</f>
        <v/>
      </c>
      <c r="BA11" s="11">
        <f>AZ12+1</f>
        <v/>
      </c>
      <c r="BB11" s="11">
        <f>BA12+1</f>
        <v/>
      </c>
      <c r="BC11" s="11">
        <f>BB12+1</f>
        <v/>
      </c>
      <c r="BD11" s="11">
        <f>BC12+1</f>
        <v/>
      </c>
      <c r="BE11" s="11">
        <f>BD12+1</f>
        <v/>
      </c>
      <c r="BF11" s="11">
        <f>BE11+1</f>
        <v/>
      </c>
      <c r="BG11" s="11">
        <f>BF12+1</f>
        <v/>
      </c>
      <c r="BH11" s="11">
        <f>BG12+1</f>
        <v/>
      </c>
      <c r="BI11" s="11">
        <f>BH12+1</f>
        <v/>
      </c>
      <c r="BJ11" s="11">
        <f>BI12+1</f>
        <v/>
      </c>
      <c r="BK11" s="11">
        <f>BJ12+1</f>
        <v/>
      </c>
      <c r="BL11" s="11">
        <f>BK12+1</f>
        <v/>
      </c>
      <c r="BM11" s="11">
        <f>BL12+1</f>
        <v/>
      </c>
      <c r="BN11" s="11">
        <f>BM12+1</f>
        <v/>
      </c>
      <c r="BO11" s="11">
        <f>BN12+1</f>
        <v/>
      </c>
      <c r="BP11" s="11">
        <f>BO12+1</f>
        <v/>
      </c>
      <c r="BQ11" s="11">
        <f>BP12+1</f>
        <v/>
      </c>
      <c r="BR11" s="11">
        <f>BQ12+1</f>
        <v/>
      </c>
      <c r="BS11" s="11">
        <f>BR12+1</f>
        <v/>
      </c>
      <c r="BT11" s="11">
        <f>BS12+1</f>
        <v/>
      </c>
      <c r="BU11" s="11">
        <f>BT12+1</f>
        <v/>
      </c>
      <c r="BV11" s="11">
        <f>BU12+1</f>
        <v/>
      </c>
      <c r="BW11" s="11">
        <f>BV12+1</f>
        <v/>
      </c>
      <c r="BX11" s="11">
        <f>BW12+1</f>
        <v/>
      </c>
      <c r="BY11" s="11">
        <f>BX12+1</f>
        <v/>
      </c>
      <c r="BZ11" s="11">
        <f>BY12+1</f>
        <v/>
      </c>
      <c r="CA11" s="11">
        <f>BZ12+1</f>
        <v/>
      </c>
      <c r="CB11" s="11">
        <f>CA12+1</f>
        <v/>
      </c>
      <c r="CC11" s="11">
        <f>CB12+1</f>
        <v/>
      </c>
      <c r="CD11" s="11">
        <f>CC12+1</f>
        <v/>
      </c>
      <c r="CE11" s="11">
        <f>CD12+1</f>
        <v/>
      </c>
      <c r="CF11" s="11">
        <f>CE12+1</f>
        <v/>
      </c>
      <c r="CG11" s="11">
        <f>CF12+1</f>
        <v/>
      </c>
      <c r="CH11" s="11">
        <f>CG12+1</f>
        <v/>
      </c>
      <c r="CI11" s="11">
        <f>CH12+1</f>
        <v/>
      </c>
      <c r="CJ11" s="11">
        <f>CI12+1</f>
        <v/>
      </c>
      <c r="CK11" s="11">
        <f>CJ12+1</f>
        <v/>
      </c>
      <c r="CL11" s="11">
        <f>CK12+1</f>
        <v/>
      </c>
      <c r="CM11" s="11">
        <f>CL12+1</f>
        <v/>
      </c>
      <c r="CN11" s="11">
        <f>CM12+1</f>
        <v/>
      </c>
      <c r="CO11" s="11">
        <f>CN12+1</f>
        <v/>
      </c>
      <c r="CP11" s="11">
        <f>CO12+1</f>
        <v/>
      </c>
      <c r="CQ11" s="11">
        <f>CP12+1</f>
        <v/>
      </c>
      <c r="CR11" s="11">
        <f>CQ12+1</f>
        <v/>
      </c>
      <c r="CS11" s="11">
        <f>CR12+1</f>
        <v/>
      </c>
      <c r="CT11" s="11">
        <f>CS12+1</f>
        <v/>
      </c>
      <c r="CU11" s="11">
        <f>CT12+1</f>
        <v/>
      </c>
      <c r="CV11" s="11">
        <f>CU12+1</f>
        <v/>
      </c>
      <c r="CW11" s="11">
        <f>CV12+1</f>
        <v/>
      </c>
      <c r="CX11" s="11">
        <f>CW12+1</f>
        <v/>
      </c>
      <c r="CY11" s="11">
        <f>CX12+1</f>
        <v/>
      </c>
      <c r="CZ11" s="11">
        <f>CY12+1</f>
        <v/>
      </c>
      <c r="DA11" s="11">
        <f>CZ12+1</f>
        <v/>
      </c>
      <c r="DB11" s="11">
        <f>DA12+1</f>
        <v/>
      </c>
      <c r="DC11" s="12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24" t="inlineStr">
        <is>
          <t>% прохождения из кликов в визиты</t>
        </is>
      </c>
      <c r="DL11" s="24" t="inlineStr">
        <is>
          <t>Показатель отказов</t>
        </is>
      </c>
      <c r="DM11" s="24" t="inlineStr">
        <is>
          <t>Средняя глубина</t>
        </is>
      </c>
      <c r="DN11" s="24" t="inlineStr">
        <is>
          <t>Среднее время сессии</t>
        </is>
      </c>
    </row>
    <row r="12" ht="36" customHeight="1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7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10">
        <f>AV11+6</f>
        <v/>
      </c>
      <c r="AW12" s="10">
        <f>AW11+6</f>
        <v/>
      </c>
      <c r="AX12" s="10">
        <f>AX11+6</f>
        <v/>
      </c>
      <c r="AY12" s="10">
        <f>AY11+6</f>
        <v/>
      </c>
      <c r="AZ12" s="10">
        <f>AZ11+2</f>
        <v/>
      </c>
      <c r="BA12" s="10">
        <f>BA11+6</f>
        <v/>
      </c>
      <c r="BB12" s="10">
        <f>BB11+6</f>
        <v/>
      </c>
      <c r="BC12" s="10">
        <f>BC11+6</f>
        <v/>
      </c>
      <c r="BD12" s="10">
        <f>BD11+6</f>
        <v/>
      </c>
      <c r="BE12" s="10" t="n"/>
      <c r="BF12" s="10">
        <f>BF11+6</f>
        <v/>
      </c>
      <c r="BG12" s="10">
        <f>BG11+6</f>
        <v/>
      </c>
      <c r="BH12" s="10">
        <f>BH11+6</f>
        <v/>
      </c>
      <c r="BI12" s="10">
        <f>BI11+6</f>
        <v/>
      </c>
      <c r="BJ12" s="10">
        <f>BJ11+2</f>
        <v/>
      </c>
      <c r="BK12" s="10">
        <f>BK11+6</f>
        <v/>
      </c>
      <c r="BL12" s="10">
        <f>BL11+6</f>
        <v/>
      </c>
      <c r="BM12" s="10">
        <f>BM11+6</f>
        <v/>
      </c>
      <c r="BN12" s="10">
        <f>BN11+6</f>
        <v/>
      </c>
      <c r="BO12" s="10">
        <f>BO11+1</f>
        <v/>
      </c>
      <c r="BP12" s="10">
        <f>BP11+6</f>
        <v/>
      </c>
      <c r="BQ12" s="10">
        <f>BQ11+6</f>
        <v/>
      </c>
      <c r="BR12" s="10">
        <f>BR11+6</f>
        <v/>
      </c>
      <c r="BS12" s="10">
        <f>BS11+6</f>
        <v/>
      </c>
      <c r="BT12" s="10">
        <f>BT11+2</f>
        <v/>
      </c>
      <c r="BU12" s="10">
        <f>BU11+6</f>
        <v/>
      </c>
      <c r="BV12" s="10">
        <f>BV11+6</f>
        <v/>
      </c>
      <c r="BW12" s="10">
        <f>BW11+6</f>
        <v/>
      </c>
      <c r="BX12" s="10">
        <f>BX11+6</f>
        <v/>
      </c>
      <c r="BY12" s="10">
        <f>BY11+1</f>
        <v/>
      </c>
      <c r="BZ12" s="10">
        <f>BZ11+6</f>
        <v/>
      </c>
      <c r="CA12" s="10">
        <f>CA11+6</f>
        <v/>
      </c>
      <c r="CB12" s="10">
        <f>CB11+6</f>
        <v/>
      </c>
      <c r="CC12" s="10">
        <f>CC11+6</f>
        <v/>
      </c>
      <c r="CD12" s="10">
        <f>CD11+2</f>
        <v/>
      </c>
      <c r="CE12" s="10">
        <f>CE11+6</f>
        <v/>
      </c>
      <c r="CF12" s="10">
        <f>CF11+6</f>
        <v/>
      </c>
      <c r="CG12" s="10">
        <f>CG11+6</f>
        <v/>
      </c>
      <c r="CH12" s="10">
        <f>CH11+6</f>
        <v/>
      </c>
      <c r="CI12" s="10">
        <f>CI11+2</f>
        <v/>
      </c>
      <c r="CJ12" s="10">
        <f>CJ11+6</f>
        <v/>
      </c>
      <c r="CK12" s="10">
        <f>CK11+6</f>
        <v/>
      </c>
      <c r="CL12" s="10">
        <f>CL11+6</f>
        <v/>
      </c>
      <c r="CM12" s="10">
        <f>CM11+6</f>
        <v/>
      </c>
      <c r="CN12" s="10">
        <f>CN11+1</f>
        <v/>
      </c>
      <c r="CO12" s="10">
        <f>CO11+6</f>
        <v/>
      </c>
      <c r="CP12" s="10">
        <f>CP11+6</f>
        <v/>
      </c>
      <c r="CQ12" s="10">
        <f>CQ11+6</f>
        <v/>
      </c>
      <c r="CR12" s="10">
        <f>CR11+6</f>
        <v/>
      </c>
      <c r="CS12" s="10">
        <f>CS11+2</f>
        <v/>
      </c>
      <c r="CT12" s="10">
        <f>CT11+6</f>
        <v/>
      </c>
      <c r="CU12" s="10">
        <f>CU11+6</f>
        <v/>
      </c>
      <c r="CV12" s="10">
        <f>CV11+6</f>
        <v/>
      </c>
      <c r="CW12" s="10">
        <f>CW11+6</f>
        <v/>
      </c>
      <c r="CX12" s="10">
        <f>CX11+1</f>
        <v/>
      </c>
      <c r="CY12" s="10">
        <f>CY11+6</f>
        <v/>
      </c>
      <c r="CZ12" s="10">
        <f>CZ11+6</f>
        <v/>
      </c>
      <c r="DA12" s="10">
        <f>DA11+6</f>
        <v/>
      </c>
      <c r="DB12" s="10">
        <f>DB11+6</f>
        <v/>
      </c>
      <c r="DC12" s="10">
        <f>DC11+2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5" t="n"/>
      <c r="DJ12" s="35" t="n"/>
      <c r="DK12" s="38" t="n"/>
      <c r="DL12" s="38" t="n"/>
      <c r="DM12" s="38" t="n"/>
      <c r="DN12" s="38" t="n"/>
    </row>
    <row r="13" ht="70" customHeight="1">
      <c r="A13" s="39" t="inlineStr">
        <is>
          <t>Все</t>
        </is>
      </c>
      <c r="B13" s="39" t="inlineStr">
        <is>
          <t>Все</t>
        </is>
      </c>
      <c r="C13" s="39" t="inlineStr">
        <is>
          <t>Сеть</t>
        </is>
      </c>
      <c r="D13" s="39" t="inlineStr">
        <is>
          <t>охват</t>
        </is>
      </c>
      <c r="E13" s="39" t="n">
        <v/>
      </c>
      <c r="F13" s="39" t="n">
        <v/>
      </c>
      <c r="G13" s="39" t="n">
        <v/>
      </c>
      <c r="H13" s="39" t="n">
        <v/>
      </c>
      <c r="I13" s="39" t="n">
        <v/>
      </c>
      <c r="J13" s="39" t="inlineStr">
        <is>
          <t>\\DOCS\Public\_Подрядчики (прайсы, презентации, ТТ)\ИМХО</t>
        </is>
      </c>
      <c r="K13" s="39" t="inlineStr">
        <is>
          <t>Kurganova Ludmila N. &lt;LNKurganova@imho.ru&gt;</t>
        </is>
      </c>
      <c r="L13" s="39" t="n">
        <v/>
      </c>
      <c r="M13" s="39" t="n">
        <v/>
      </c>
      <c r="N13" s="39" t="n">
        <v/>
      </c>
      <c r="O13" s="39" t="n">
        <v/>
      </c>
      <c r="P13" s="39" t="n">
        <v>0</v>
      </c>
      <c r="Q13" s="39" t="n">
        <v>1</v>
      </c>
      <c r="R13" s="39">
        <f>S13</f>
        <v/>
      </c>
      <c r="S13" s="39" t="inlineStr">
        <is>
          <t>ВидеоСеть ИМХО</t>
        </is>
      </c>
      <c r="T13" s="39" t="inlineStr">
        <is>
          <t>Динамика, Video Mix, Multi-roll+read-roll, ролик до 20 сек., F=3/сутки</t>
        </is>
      </c>
      <c r="U13" s="39" t="inlineStr">
        <is>
          <t>Видео, 20 сек</t>
        </is>
      </c>
      <c r="V13" s="39" t="inlineStr">
        <is>
          <t>10</t>
        </is>
      </c>
      <c r="W13" s="39" t="inlineStr">
        <is>
          <t>Динамика</t>
        </is>
      </c>
      <c r="X13" s="39" t="inlineStr">
        <is>
          <t>1000 показов</t>
        </is>
      </c>
      <c r="Y13" s="39">
        <f>COUNT(AV13:DC13)</f>
        <v/>
      </c>
      <c r="Z13" s="39" t="inlineStr">
        <is>
          <t>недель</t>
        </is>
      </c>
      <c r="AA13" s="39">
        <f>AB13/Y13</f>
        <v/>
      </c>
      <c r="AB13" s="39" t="n">
        <v>1130</v>
      </c>
      <c r="AC13" s="40" t="n">
        <v>750</v>
      </c>
      <c r="AD13" s="39" t="n">
        <v>1</v>
      </c>
      <c r="AE13" s="39" t="n">
        <v>0.25</v>
      </c>
      <c r="AF13" s="39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0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0">
        <f>AG13*1.2</f>
        <v/>
      </c>
      <c r="AI13" s="39">
        <f>AB13*1000</f>
        <v/>
      </c>
      <c r="AJ13" s="39" t="n">
        <v>4</v>
      </c>
      <c r="AK13" s="39">
        <f>AI13/AJ13</f>
        <v/>
      </c>
      <c r="AL13" s="41" t="inlineStr"/>
      <c r="AM13" s="39">
        <f>AB13</f>
        <v/>
      </c>
      <c r="AN13" s="41" t="inlineStr"/>
      <c r="AO13" s="39">
        <f>AI13*AN13</f>
        <v/>
      </c>
      <c r="AP13" s="40">
        <f>AG13/AI13*1000</f>
        <v/>
      </c>
      <c r="AQ13" s="40">
        <f>AG13/AK13*1000</f>
        <v/>
      </c>
      <c r="AR13" s="40">
        <f>AG13/AM13</f>
        <v/>
      </c>
      <c r="AS13" s="40">
        <f>AG13/AO13</f>
        <v/>
      </c>
      <c r="AT13" s="39" t="inlineStr"/>
      <c r="AU13" s="40">
        <f>AG13/AT13</f>
        <v/>
      </c>
      <c r="AV13" s="42" t="n"/>
      <c r="AW13" s="42" t="n"/>
      <c r="AX13" s="42" t="n"/>
      <c r="AY13" s="42" t="n"/>
      <c r="AZ13" s="42" t="n"/>
      <c r="BA13" s="42" t="n"/>
      <c r="BB13" s="42" t="n"/>
      <c r="BC13" s="42" t="n"/>
      <c r="BD13" s="42" t="n"/>
      <c r="BE13" s="42" t="n"/>
      <c r="BF13" s="42" t="n"/>
      <c r="BG13" s="42" t="n"/>
      <c r="BH13" s="42" t="n"/>
      <c r="BI13" s="42" t="n"/>
      <c r="BJ13" s="42" t="n"/>
      <c r="BK13" s="42" t="n"/>
      <c r="BL13" s="42" t="n"/>
      <c r="BM13" s="42" t="n"/>
      <c r="BN13" s="42" t="n"/>
      <c r="BO13" s="42" t="n"/>
      <c r="BP13" s="42" t="n"/>
      <c r="BQ13" s="42" t="n"/>
      <c r="BR13" s="42" t="n"/>
      <c r="BS13" s="42" t="n"/>
      <c r="BT13" s="42" t="n"/>
      <c r="BU13" s="42" t="n"/>
      <c r="BV13" s="42" t="n"/>
      <c r="BW13" s="42" t="n"/>
      <c r="BX13" s="42" t="n"/>
      <c r="BY13" s="42" t="n"/>
      <c r="BZ13" s="42" t="n"/>
      <c r="CA13" s="42" t="n"/>
      <c r="CB13" s="42" t="n"/>
      <c r="CC13" s="42" t="n"/>
      <c r="CD13" s="42" t="n"/>
      <c r="CE13" s="42" t="n"/>
      <c r="CF13" s="42" t="n"/>
      <c r="CG13" s="42" t="n"/>
      <c r="CH13" s="42" t="n"/>
      <c r="CI13" s="42" t="n"/>
      <c r="CJ13" s="42" t="n">
        <v>1</v>
      </c>
      <c r="CK13" s="42" t="n">
        <v>1</v>
      </c>
      <c r="CL13" s="42" t="n">
        <v>1</v>
      </c>
      <c r="CM13" s="42" t="n">
        <v>1</v>
      </c>
      <c r="CN13" s="42" t="n">
        <v>1</v>
      </c>
      <c r="CO13" s="42" t="n">
        <v>1</v>
      </c>
      <c r="CP13" s="42" t="n"/>
      <c r="CQ13" s="42" t="n"/>
      <c r="CR13" s="42" t="n"/>
      <c r="CS13" s="42" t="n"/>
      <c r="CT13" s="42" t="n"/>
      <c r="CU13" s="42" t="n"/>
      <c r="CV13" s="42" t="n"/>
      <c r="CW13" s="42" t="n"/>
      <c r="CX13" s="42" t="n"/>
      <c r="CY13" s="42" t="n"/>
      <c r="CZ13" s="42" t="n"/>
      <c r="DA13" s="42" t="n"/>
      <c r="DB13" s="42" t="n"/>
      <c r="DC13" s="42" t="n"/>
      <c r="DD13" s="39" t="n"/>
      <c r="DE13" s="39" t="n"/>
      <c r="DF13" s="39" t="n"/>
      <c r="DG13" s="39" t="n"/>
      <c r="DH13" s="39" t="n"/>
      <c r="DI13" s="39" t="n"/>
      <c r="DJ13" s="39" t="n"/>
      <c r="DK13" s="39" t="n"/>
      <c r="DL13" s="39" t="n"/>
      <c r="DM13" s="39" t="n"/>
      <c r="DN13" s="39" t="n"/>
    </row>
    <row r="14" ht="70" customHeight="1">
      <c r="A14" s="39" t="inlineStr">
        <is>
          <t>Все</t>
        </is>
      </c>
      <c r="B14" s="39" t="inlineStr">
        <is>
          <t>Все</t>
        </is>
      </c>
      <c r="C14" s="39" t="inlineStr">
        <is>
          <t>Соц.сеть</t>
        </is>
      </c>
      <c r="D14" s="39" t="inlineStr">
        <is>
          <t>охват/лиды</t>
        </is>
      </c>
      <c r="E14" s="39" t="inlineStr">
        <is>
          <t>ТТ</t>
        </is>
      </c>
      <c r="F14" s="39" t="inlineStr">
        <is>
          <t>да</t>
        </is>
      </c>
      <c r="G14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14" s="39" t="n">
        <v/>
      </c>
      <c r="I14" s="39" t="n">
        <v/>
      </c>
      <c r="J14" s="39" t="n">
        <v/>
      </c>
      <c r="K14" s="39" t="inlineStr">
        <is>
          <t>отдел performance</t>
        </is>
      </c>
      <c r="L14" s="39" t="n">
        <v/>
      </c>
      <c r="M14" s="39" t="inlineStr">
        <is>
          <t>нет</t>
        </is>
      </c>
      <c r="N14" s="39" t="inlineStr">
        <is>
          <t>нет</t>
        </is>
      </c>
      <c r="O14" s="39" t="inlineStr">
        <is>
          <t>гибкая оптимизация</t>
        </is>
      </c>
      <c r="P14" s="39" t="n">
        <v>1</v>
      </c>
      <c r="Q14" s="39" t="n">
        <v>2</v>
      </c>
      <c r="R14" s="39">
        <f>S14</f>
        <v/>
      </c>
      <c r="S14" s="39" t="inlineStr">
        <is>
          <t>MyTarget</t>
        </is>
      </c>
      <c r="T14" s="39" t="inlineStr">
        <is>
          <t>Раздел видео, 
ГЕО РФ
см. закладку "STA Таргетинги"</t>
        </is>
      </c>
      <c r="U14" s="39" t="inlineStr">
        <is>
          <t>Кроссплатформенный видеопост в Одноклассниках и ВКонтакте</t>
        </is>
      </c>
      <c r="V14" s="39" t="inlineStr">
        <is>
          <t>10</t>
        </is>
      </c>
      <c r="W14" s="39" t="inlineStr">
        <is>
          <t>Динамика</t>
        </is>
      </c>
      <c r="X14" s="39" t="inlineStr">
        <is>
          <t>1000 показов</t>
        </is>
      </c>
      <c r="Y14" s="39">
        <f>COUNT(AV14:DC14)</f>
        <v/>
      </c>
      <c r="Z14" s="39" t="inlineStr">
        <is>
          <t>недель</t>
        </is>
      </c>
      <c r="AA14" s="39">
        <f>AB14/Y14</f>
        <v/>
      </c>
      <c r="AB14" s="39" t="n">
        <v>6000</v>
      </c>
      <c r="AC14" s="40" t="n">
        <v>90</v>
      </c>
      <c r="AD14" s="39" t="n">
        <v>1</v>
      </c>
      <c r="AE14" s="39" t="n">
        <v>0</v>
      </c>
      <c r="AF14" s="39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0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0">
        <f>AG14*1.2</f>
        <v/>
      </c>
      <c r="AI14" s="39">
        <f>AB14*1000</f>
        <v/>
      </c>
      <c r="AJ14" s="39" t="n">
        <v>4.5</v>
      </c>
      <c r="AK14" s="39">
        <f>AI14/AJ14</f>
        <v/>
      </c>
      <c r="AL14" s="41" t="inlineStr"/>
      <c r="AM14" s="39">
        <f>AB14</f>
        <v/>
      </c>
      <c r="AN14" s="41" t="n">
        <v>0.2429402526745989</v>
      </c>
      <c r="AO14" s="39">
        <f>AI14*AN14</f>
        <v/>
      </c>
      <c r="AP14" s="40">
        <f>AG14/AI14*1000</f>
        <v/>
      </c>
      <c r="AQ14" s="40">
        <f>AG14/AK14*1000</f>
        <v/>
      </c>
      <c r="AR14" s="40">
        <f>AG14/AM14</f>
        <v/>
      </c>
      <c r="AS14" s="40">
        <f>AG14/AO14</f>
        <v/>
      </c>
      <c r="AT14" s="39" t="inlineStr"/>
      <c r="AU14" s="40">
        <f>AG14/AT14</f>
        <v/>
      </c>
      <c r="AV14" s="42" t="n"/>
      <c r="AW14" s="42" t="n"/>
      <c r="AX14" s="42" t="n"/>
      <c r="AY14" s="42" t="n"/>
      <c r="AZ14" s="42" t="n"/>
      <c r="BA14" s="42" t="n"/>
      <c r="BB14" s="42" t="n"/>
      <c r="BC14" s="42" t="n"/>
      <c r="BD14" s="42" t="n"/>
      <c r="BE14" s="42" t="n"/>
      <c r="BF14" s="42" t="n"/>
      <c r="BG14" s="42" t="n"/>
      <c r="BH14" s="42" t="n"/>
      <c r="BI14" s="42" t="n"/>
      <c r="BJ14" s="42" t="n"/>
      <c r="BK14" s="42" t="n"/>
      <c r="BL14" s="42" t="n"/>
      <c r="BM14" s="42" t="n"/>
      <c r="BN14" s="42" t="n"/>
      <c r="BO14" s="42" t="n"/>
      <c r="BP14" s="42" t="n"/>
      <c r="BQ14" s="42" t="n"/>
      <c r="BR14" s="42" t="n"/>
      <c r="BS14" s="42" t="n"/>
      <c r="BT14" s="42" t="n"/>
      <c r="BU14" s="42" t="n"/>
      <c r="BV14" s="42" t="n"/>
      <c r="BW14" s="42" t="n"/>
      <c r="BX14" s="42" t="n"/>
      <c r="BY14" s="42" t="n"/>
      <c r="BZ14" s="42" t="n"/>
      <c r="CA14" s="42" t="n"/>
      <c r="CB14" s="42" t="n"/>
      <c r="CC14" s="42" t="n"/>
      <c r="CD14" s="42" t="n"/>
      <c r="CE14" s="42" t="n"/>
      <c r="CF14" s="42" t="n"/>
      <c r="CG14" s="42" t="n"/>
      <c r="CH14" s="42" t="n"/>
      <c r="CI14" s="42" t="n"/>
      <c r="CJ14" s="42" t="n">
        <v>1</v>
      </c>
      <c r="CK14" s="42" t="n">
        <v>1</v>
      </c>
      <c r="CL14" s="42" t="n">
        <v>1</v>
      </c>
      <c r="CM14" s="42" t="n">
        <v>1</v>
      </c>
      <c r="CN14" s="42" t="n">
        <v>1</v>
      </c>
      <c r="CO14" s="42" t="n">
        <v>1</v>
      </c>
      <c r="CP14" s="42" t="n"/>
      <c r="CQ14" s="42" t="n"/>
      <c r="CR14" s="42" t="n"/>
      <c r="CS14" s="42" t="n"/>
      <c r="CT14" s="42" t="n"/>
      <c r="CU14" s="42" t="n"/>
      <c r="CV14" s="42" t="n"/>
      <c r="CW14" s="42" t="n"/>
      <c r="CX14" s="42" t="n"/>
      <c r="CY14" s="42" t="n"/>
      <c r="CZ14" s="42" t="n"/>
      <c r="DA14" s="42" t="n"/>
      <c r="DB14" s="42" t="n"/>
      <c r="DC14" s="42" t="n"/>
      <c r="DD14" s="39" t="n"/>
      <c r="DE14" s="39" t="n"/>
      <c r="DF14" s="39" t="n"/>
      <c r="DG14" s="39" t="n"/>
      <c r="DH14" s="39" t="n"/>
      <c r="DI14" s="39" t="n"/>
      <c r="DJ14" s="39" t="n"/>
      <c r="DK14" s="39" t="n"/>
      <c r="DL14" s="39" t="n"/>
      <c r="DM14" s="39" t="n"/>
      <c r="DN14" s="39" t="n"/>
    </row>
    <row r="15" ht="70" customHeight="1">
      <c r="A15" s="39" t="inlineStr">
        <is>
          <t>Все</t>
        </is>
      </c>
      <c r="B15" s="39" t="inlineStr">
        <is>
          <t>Все</t>
        </is>
      </c>
      <c r="C15" s="39" t="inlineStr">
        <is>
          <t>Сеть</t>
        </is>
      </c>
      <c r="D15" s="39" t="inlineStr">
        <is>
          <t>охват</t>
        </is>
      </c>
      <c r="E15" s="39" t="inlineStr">
        <is>
          <t>\\DOCS\Public\_Подрядчики (прайсы, презентации, ТТ)\NativeRoll</t>
        </is>
      </c>
      <c r="F15" s="39" t="inlineStr">
        <is>
          <t>да</t>
        </is>
      </c>
      <c r="G15" s="39" t="n">
        <v/>
      </c>
      <c r="H15" s="39" t="n">
        <v/>
      </c>
      <c r="I15" s="39" t="n">
        <v/>
      </c>
      <c r="J15" s="39" t="inlineStr">
        <is>
          <t>\\DOCS\Public\_Подрядчики (прайсы, презентации, ТТ)\NativeRoll</t>
        </is>
      </c>
      <c r="K15" s="39" t="inlineStr">
        <is>
          <t>Sabina Ternovykh &lt;sabina@nativeroll.tv&gt;
Алексей Серьянов &lt;alex@nativeroll.tv&gt;</t>
        </is>
      </c>
      <c r="L15" s="39" t="n">
        <v/>
      </c>
      <c r="M15" s="39" t="inlineStr">
        <is>
          <t>Минимальный бюджет закупки - 300 000 руб до НДС</t>
        </is>
      </c>
      <c r="N15" s="39" t="inlineStr">
        <is>
          <t>нет</t>
        </is>
      </c>
      <c r="O15" s="3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P15" s="39" t="n">
        <v>4</v>
      </c>
      <c r="Q15" s="39" t="n">
        <v>3</v>
      </c>
      <c r="R15" s="39">
        <f>S15</f>
        <v/>
      </c>
      <c r="S15" s="39" t="inlineStr">
        <is>
          <t>Native Roll</t>
        </is>
      </c>
      <c r="T15" s="3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U15" s="39" t="inlineStr">
        <is>
          <t>Rewarded Video
Видео с вознаграждением
10 секунд</t>
        </is>
      </c>
      <c r="V15" s="39" t="inlineStr">
        <is>
          <t>10</t>
        </is>
      </c>
      <c r="W15" s="39" t="inlineStr">
        <is>
          <t>Динамика</t>
        </is>
      </c>
      <c r="X15" s="39" t="inlineStr">
        <is>
          <t>просмотры</t>
        </is>
      </c>
      <c r="Y15" s="39">
        <f>COUNT(AV15:DC15)</f>
        <v/>
      </c>
      <c r="Z15" s="39" t="inlineStr">
        <is>
          <t>недели</t>
        </is>
      </c>
      <c r="AA15" s="39">
        <f>AB15/Y15</f>
        <v/>
      </c>
      <c r="AB15" s="39" t="n">
        <v>153846</v>
      </c>
      <c r="AC15" s="40" t="n">
        <v>0.5</v>
      </c>
      <c r="AD15" s="39" t="n">
        <v>1.3</v>
      </c>
      <c r="AE15" s="39" t="n">
        <v>0</v>
      </c>
      <c r="AF15" s="39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0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0">
        <f>AG15*1.2</f>
        <v/>
      </c>
      <c r="AI15" s="39">
        <f>AB15*1000</f>
        <v/>
      </c>
      <c r="AJ15" s="39" t="n">
        <v>1.3</v>
      </c>
      <c r="AK15" s="39">
        <f>AI15/AJ15</f>
        <v/>
      </c>
      <c r="AL15" s="41" t="inlineStr"/>
      <c r="AM15" s="39">
        <f>AB15</f>
        <v/>
      </c>
      <c r="AN15" s="41" t="inlineStr"/>
      <c r="AO15" s="39">
        <f>AI15*AN15</f>
        <v/>
      </c>
      <c r="AP15" s="40">
        <f>AG15/AI15*1000</f>
        <v/>
      </c>
      <c r="AQ15" s="40">
        <f>AG15/AK15*1000</f>
        <v/>
      </c>
      <c r="AR15" s="40">
        <f>AG15/AM15</f>
        <v/>
      </c>
      <c r="AS15" s="40">
        <f>AG15/AO15</f>
        <v/>
      </c>
      <c r="AT15" s="39" t="inlineStr"/>
      <c r="AU15" s="40">
        <f>AG15/AT15</f>
        <v/>
      </c>
      <c r="AV15" s="42" t="n"/>
      <c r="AW15" s="42" t="n"/>
      <c r="AX15" s="42" t="n"/>
      <c r="AY15" s="42" t="n"/>
      <c r="AZ15" s="42" t="n"/>
      <c r="BA15" s="42" t="n"/>
      <c r="BB15" s="42" t="n"/>
      <c r="BC15" s="42" t="n"/>
      <c r="BD15" s="42" t="n"/>
      <c r="BE15" s="42" t="n"/>
      <c r="BF15" s="42" t="n"/>
      <c r="BG15" s="42" t="n"/>
      <c r="BH15" s="42" t="n"/>
      <c r="BI15" s="42" t="n"/>
      <c r="BJ15" s="42" t="n"/>
      <c r="BK15" s="42" t="n"/>
      <c r="BL15" s="42" t="n"/>
      <c r="BM15" s="42" t="n"/>
      <c r="BN15" s="42" t="n"/>
      <c r="BO15" s="42" t="n"/>
      <c r="BP15" s="42" t="n"/>
      <c r="BQ15" s="42" t="n"/>
      <c r="BR15" s="42" t="n"/>
      <c r="BS15" s="42" t="n"/>
      <c r="BT15" s="42" t="n"/>
      <c r="BU15" s="42" t="n"/>
      <c r="BV15" s="42" t="n"/>
      <c r="BW15" s="42" t="n"/>
      <c r="BX15" s="42" t="n"/>
      <c r="BY15" s="42" t="n"/>
      <c r="BZ15" s="42" t="n"/>
      <c r="CA15" s="42" t="n"/>
      <c r="CB15" s="42" t="n"/>
      <c r="CC15" s="42" t="n"/>
      <c r="CD15" s="42" t="n"/>
      <c r="CE15" s="42" t="n"/>
      <c r="CF15" s="42" t="n"/>
      <c r="CG15" s="42" t="n"/>
      <c r="CH15" s="42" t="n"/>
      <c r="CI15" s="42" t="n"/>
      <c r="CJ15" s="42" t="n">
        <v>1</v>
      </c>
      <c r="CK15" s="42" t="n">
        <v>1</v>
      </c>
      <c r="CL15" s="42" t="n">
        <v>1</v>
      </c>
      <c r="CM15" s="42" t="n">
        <v>1</v>
      </c>
      <c r="CN15" s="42" t="n">
        <v>1</v>
      </c>
      <c r="CO15" s="42" t="n">
        <v>1</v>
      </c>
      <c r="CP15" s="42" t="n"/>
      <c r="CQ15" s="42" t="n"/>
      <c r="CR15" s="42" t="n"/>
      <c r="CS15" s="42" t="n"/>
      <c r="CT15" s="42" t="n"/>
      <c r="CU15" s="42" t="n"/>
      <c r="CV15" s="42" t="n"/>
      <c r="CW15" s="42" t="n"/>
      <c r="CX15" s="42" t="n"/>
      <c r="CY15" s="42" t="n"/>
      <c r="CZ15" s="42" t="n"/>
      <c r="DA15" s="42" t="n"/>
      <c r="DB15" s="42" t="n"/>
      <c r="DC15" s="42" t="n"/>
      <c r="DD15" s="39" t="n"/>
      <c r="DE15" s="39" t="n"/>
      <c r="DF15" s="39" t="n"/>
      <c r="DG15" s="39" t="n"/>
      <c r="DH15" s="39" t="n"/>
      <c r="DI15" s="39" t="n"/>
      <c r="DJ15" s="39" t="n"/>
      <c r="DK15" s="39" t="n"/>
      <c r="DL15" s="39" t="n"/>
      <c r="DM15" s="39" t="n"/>
      <c r="DN15" s="39" t="n"/>
    </row>
    <row r="16" ht="70" customHeight="1">
      <c r="A16" s="39" t="inlineStr">
        <is>
          <t>Все</t>
        </is>
      </c>
      <c r="B16" s="39" t="inlineStr">
        <is>
          <t>Все</t>
        </is>
      </c>
      <c r="C16" s="39" t="inlineStr">
        <is>
          <t>PROGRAMMATIC</t>
        </is>
      </c>
      <c r="D16" s="39" t="inlineStr">
        <is>
          <t>охват</t>
        </is>
      </c>
      <c r="E16" s="39" t="inlineStr">
        <is>
          <t xml:space="preserve">https://dsp.soloway.ru/doc/requirements.html </t>
        </is>
      </c>
      <c r="F16" s="39" t="inlineStr">
        <is>
          <t>да</t>
        </is>
      </c>
      <c r="G16" s="39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H16" s="39" t="inlineStr">
        <is>
          <t>270р.</t>
        </is>
      </c>
      <c r="I16" s="39" t="n">
        <v/>
      </c>
      <c r="J16" s="39" t="inlineStr">
        <is>
          <t>\\DOCS\Public\_Подрядчики (прайсы, презентации, ТТ)\Soloway</t>
        </is>
      </c>
      <c r="K16" s="39" t="inlineStr">
        <is>
          <t>Julia Garafieva &lt;sales@soloway.ru&gt;</t>
        </is>
      </c>
      <c r="L16" s="39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M16" s="39" t="inlineStr">
        <is>
          <t>100 тысяч рублей до НДС на месяц</t>
        </is>
      </c>
      <c r="N16" s="39" t="inlineStr">
        <is>
          <t>нет</t>
        </is>
      </c>
      <c r="O16" s="39" t="n">
        <v/>
      </c>
      <c r="P16" s="39" t="n">
        <v>5</v>
      </c>
      <c r="Q16" s="39" t="n">
        <v>4</v>
      </c>
      <c r="R16" s="39">
        <f>S16</f>
        <v/>
      </c>
      <c r="S16" s="39" t="inlineStr">
        <is>
          <t>Soloway</t>
        </is>
      </c>
      <c r="T16" s="39" t="inlineStr">
        <is>
          <t>Гео - РФ
Таргетинг по аудиторным сегментам</t>
        </is>
      </c>
      <c r="U16" s="39" t="inlineStr">
        <is>
          <t xml:space="preserve">Видео
Allroll (InStream) + 
Native (InPage) - </t>
        </is>
      </c>
      <c r="V16" s="39" t="inlineStr">
        <is>
          <t>10</t>
        </is>
      </c>
      <c r="W16" s="39" t="inlineStr">
        <is>
          <t>Динамика</t>
        </is>
      </c>
      <c r="X16" s="39" t="inlineStr">
        <is>
          <t>1000 показов</t>
        </is>
      </c>
      <c r="Y16" s="39">
        <f>COUNT(AV16:DC16)</f>
        <v/>
      </c>
      <c r="Z16" s="39" t="inlineStr">
        <is>
          <t>недель</t>
        </is>
      </c>
      <c r="AA16" s="39">
        <f>AB16/Y16</f>
        <v/>
      </c>
      <c r="AB16" s="39" t="n">
        <v>1852</v>
      </c>
      <c r="AC16" s="40" t="n">
        <v>324</v>
      </c>
      <c r="AD16" s="39" t="n">
        <v>1</v>
      </c>
      <c r="AE16" s="39" t="n">
        <v>0</v>
      </c>
      <c r="AF16" s="39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0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0">
        <f>AG16*1.2</f>
        <v/>
      </c>
      <c r="AI16" s="39">
        <f>AB16*1000</f>
        <v/>
      </c>
      <c r="AJ16" s="39" t="n">
        <v>2</v>
      </c>
      <c r="AK16" s="39">
        <f>AI16/AJ16</f>
        <v/>
      </c>
      <c r="AL16" s="41" t="inlineStr"/>
      <c r="AM16" s="39">
        <f>AB16</f>
        <v/>
      </c>
      <c r="AN16" s="41" t="inlineStr"/>
      <c r="AO16" s="39">
        <f>AI16*AN16</f>
        <v/>
      </c>
      <c r="AP16" s="40">
        <f>AG16/AI16*1000</f>
        <v/>
      </c>
      <c r="AQ16" s="40">
        <f>AG16/AK16*1000</f>
        <v/>
      </c>
      <c r="AR16" s="40">
        <f>AG16/AM16</f>
        <v/>
      </c>
      <c r="AS16" s="40">
        <f>AG16/AO16</f>
        <v/>
      </c>
      <c r="AT16" s="39" t="inlineStr"/>
      <c r="AU16" s="40">
        <f>AG16/AT16</f>
        <v/>
      </c>
      <c r="AV16" s="42" t="n"/>
      <c r="AW16" s="42" t="n"/>
      <c r="AX16" s="42" t="n"/>
      <c r="AY16" s="42" t="n"/>
      <c r="AZ16" s="42" t="n"/>
      <c r="BA16" s="42" t="n"/>
      <c r="BB16" s="42" t="n"/>
      <c r="BC16" s="42" t="n"/>
      <c r="BD16" s="42" t="n"/>
      <c r="BE16" s="42" t="n"/>
      <c r="BF16" s="42" t="n"/>
      <c r="BG16" s="42" t="n"/>
      <c r="BH16" s="42" t="n"/>
      <c r="BI16" s="42" t="n"/>
      <c r="BJ16" s="42" t="n"/>
      <c r="BK16" s="42" t="n"/>
      <c r="BL16" s="42" t="n"/>
      <c r="BM16" s="42" t="n"/>
      <c r="BN16" s="42" t="n"/>
      <c r="BO16" s="42" t="n"/>
      <c r="BP16" s="42" t="n"/>
      <c r="BQ16" s="42" t="n"/>
      <c r="BR16" s="42" t="n"/>
      <c r="BS16" s="42" t="n"/>
      <c r="BT16" s="42" t="n"/>
      <c r="BU16" s="42" t="n"/>
      <c r="BV16" s="42" t="n"/>
      <c r="BW16" s="42" t="n"/>
      <c r="BX16" s="42" t="n"/>
      <c r="BY16" s="42" t="n"/>
      <c r="BZ16" s="42" t="n"/>
      <c r="CA16" s="42" t="n"/>
      <c r="CB16" s="42" t="n"/>
      <c r="CC16" s="42" t="n"/>
      <c r="CD16" s="42" t="n"/>
      <c r="CE16" s="42" t="n"/>
      <c r="CF16" s="42" t="n"/>
      <c r="CG16" s="42" t="n"/>
      <c r="CH16" s="42" t="n"/>
      <c r="CI16" s="42" t="n"/>
      <c r="CJ16" s="42" t="n">
        <v>1</v>
      </c>
      <c r="CK16" s="42" t="n">
        <v>1</v>
      </c>
      <c r="CL16" s="42" t="n">
        <v>1</v>
      </c>
      <c r="CM16" s="42" t="n">
        <v>1</v>
      </c>
      <c r="CN16" s="42" t="n">
        <v>1</v>
      </c>
      <c r="CO16" s="42" t="n">
        <v>1</v>
      </c>
      <c r="CP16" s="42" t="n"/>
      <c r="CQ16" s="42" t="n"/>
      <c r="CR16" s="42" t="n"/>
      <c r="CS16" s="42" t="n"/>
      <c r="CT16" s="42" t="n"/>
      <c r="CU16" s="42" t="n"/>
      <c r="CV16" s="42" t="n"/>
      <c r="CW16" s="42" t="n"/>
      <c r="CX16" s="42" t="n"/>
      <c r="CY16" s="42" t="n"/>
      <c r="CZ16" s="42" t="n"/>
      <c r="DA16" s="42" t="n"/>
      <c r="DB16" s="42" t="n"/>
      <c r="DC16" s="42" t="n"/>
      <c r="DD16" s="39" t="n"/>
      <c r="DE16" s="39" t="n"/>
      <c r="DF16" s="39" t="n"/>
      <c r="DG16" s="39" t="n"/>
      <c r="DH16" s="39" t="n"/>
      <c r="DI16" s="39" t="n"/>
      <c r="DJ16" s="39" t="n"/>
      <c r="DK16" s="39" t="n"/>
      <c r="DL16" s="39" t="n"/>
      <c r="DM16" s="39" t="n"/>
      <c r="DN16" s="39" t="n"/>
    </row>
    <row r="17" ht="70" customHeight="1">
      <c r="A17" s="39" t="inlineStr">
        <is>
          <t>Все</t>
        </is>
      </c>
      <c r="B17" s="39" t="inlineStr">
        <is>
          <t>Все</t>
        </is>
      </c>
      <c r="C17" s="39" t="inlineStr">
        <is>
          <t>PROGRAMMATIC</t>
        </is>
      </c>
      <c r="D17" s="39" t="inlineStr">
        <is>
          <t>охват</t>
        </is>
      </c>
      <c r="E17" s="39" t="inlineStr">
        <is>
          <t>https://wiki.segmento.ru/pages/viewpage.action?pageId=31793760#id-Техническиетребованияккреативам-Техническиетребованиякбаннерам</t>
        </is>
      </c>
      <c r="F17" s="39" t="inlineStr">
        <is>
          <t>да</t>
        </is>
      </c>
      <c r="G17" s="39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H17" s="39" t="n">
        <v>0.25</v>
      </c>
      <c r="I17" s="39" t="inlineStr">
        <is>
          <t>политические проблемы в марте 2021 (не берем)</t>
        </is>
      </c>
      <c r="J17" s="39" t="inlineStr">
        <is>
          <t>\\DOCS\Public\_Подрядчики (прайсы, презентации, ТТ)\Segmento</t>
        </is>
      </c>
      <c r="K17" s="39" t="inlineStr">
        <is>
          <t>miroshnik@segmento.ru
babushkina@segmento.ru
eliseeva@segmento.ru
aramisov@segmento.ru</t>
        </is>
      </c>
      <c r="L17" s="39" t="inlineStr">
        <is>
          <t>Brand Lift 
бесплатно, при достижении 700 тыс. уников</t>
        </is>
      </c>
      <c r="M17" s="39" t="inlineStr">
        <is>
          <t>баннеры 250т.р, 
видео 500т.р.мес</t>
        </is>
      </c>
      <c r="N17" s="39" t="inlineStr">
        <is>
          <t>нет</t>
        </is>
      </c>
      <c r="O17" s="39" t="inlineStr">
        <is>
          <t>бесплатное изготовление креатива:
https://prnt.sc/10skash</t>
        </is>
      </c>
      <c r="P17" s="39" t="n">
        <v>10</v>
      </c>
      <c r="Q17" s="39" t="n">
        <v>5</v>
      </c>
      <c r="R17" s="39">
        <f>S17</f>
        <v/>
      </c>
      <c r="S17" s="39" t="inlineStr">
        <is>
          <t>Segmento</t>
        </is>
      </c>
      <c r="T17" s="39" t="inlineStr">
        <is>
          <t>ГЕО ____, таргетинг по аудиторным сегментам, см. закладку "Segmento"</t>
        </is>
      </c>
      <c r="U17" s="39" t="inlineStr">
        <is>
          <t>Ролик 30 сек
Видео: in-stream: preroll, in-stream: mid-roll, in-stream: post-roll
Видео: in-article: preroll, in-article: mid-roll, in-article: post-roll</t>
        </is>
      </c>
      <c r="V17" s="39" t="inlineStr">
        <is>
          <t>10</t>
        </is>
      </c>
      <c r="W17" s="39" t="inlineStr">
        <is>
          <t>Динамика</t>
        </is>
      </c>
      <c r="X17" s="39" t="inlineStr">
        <is>
          <t>просмотры</t>
        </is>
      </c>
      <c r="Y17" s="39">
        <f>COUNT(AV17:DC17)</f>
        <v/>
      </c>
      <c r="Z17" s="39" t="inlineStr">
        <is>
          <t>недель</t>
        </is>
      </c>
      <c r="AA17" s="39">
        <f>AB17/Y17</f>
        <v/>
      </c>
      <c r="AB17" s="39" t="n">
        <v>1600000</v>
      </c>
      <c r="AC17" s="40" t="n">
        <v>0.5</v>
      </c>
      <c r="AD17" s="39" t="n">
        <v>1</v>
      </c>
      <c r="AE17" s="39" t="n">
        <v>0</v>
      </c>
      <c r="AF17" s="39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0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0">
        <f>AG17*1.2</f>
        <v/>
      </c>
      <c r="AI17" s="39">
        <f>AB17*1000</f>
        <v/>
      </c>
      <c r="AJ17" s="39" t="n">
        <v>4</v>
      </c>
      <c r="AK17" s="39">
        <f>AI17/AJ17</f>
        <v/>
      </c>
      <c r="AL17" s="41" t="inlineStr"/>
      <c r="AM17" s="39">
        <f>AB17</f>
        <v/>
      </c>
      <c r="AN17" s="41" t="n">
        <v>0.7274608616465078</v>
      </c>
      <c r="AO17" s="39">
        <f>AI17*AN17</f>
        <v/>
      </c>
      <c r="AP17" s="40">
        <f>AG17/AI17*1000</f>
        <v/>
      </c>
      <c r="AQ17" s="40">
        <f>AG17/AK17*1000</f>
        <v/>
      </c>
      <c r="AR17" s="40">
        <f>AG17/AM17</f>
        <v/>
      </c>
      <c r="AS17" s="40">
        <f>AG17/AO17</f>
        <v/>
      </c>
      <c r="AT17" s="39" t="inlineStr"/>
      <c r="AU17" s="40">
        <f>AG17/AT17</f>
        <v/>
      </c>
      <c r="AV17" s="42" t="n"/>
      <c r="AW17" s="42" t="n"/>
      <c r="AX17" s="42" t="n"/>
      <c r="AY17" s="42" t="n"/>
      <c r="AZ17" s="42" t="n"/>
      <c r="BA17" s="42" t="n"/>
      <c r="BB17" s="42" t="n"/>
      <c r="BC17" s="42" t="n"/>
      <c r="BD17" s="42" t="n"/>
      <c r="BE17" s="42" t="n"/>
      <c r="BF17" s="42" t="n"/>
      <c r="BG17" s="42" t="n"/>
      <c r="BH17" s="42" t="n"/>
      <c r="BI17" s="42" t="n"/>
      <c r="BJ17" s="42" t="n"/>
      <c r="BK17" s="42" t="n"/>
      <c r="BL17" s="42" t="n"/>
      <c r="BM17" s="42" t="n"/>
      <c r="BN17" s="42" t="n"/>
      <c r="BO17" s="42" t="n"/>
      <c r="BP17" s="42" t="n"/>
      <c r="BQ17" s="42" t="n"/>
      <c r="BR17" s="42" t="n"/>
      <c r="BS17" s="42" t="n"/>
      <c r="BT17" s="42" t="n"/>
      <c r="BU17" s="42" t="n"/>
      <c r="BV17" s="42" t="n"/>
      <c r="BW17" s="42" t="n"/>
      <c r="BX17" s="42" t="n"/>
      <c r="BY17" s="42" t="n"/>
      <c r="BZ17" s="42" t="n"/>
      <c r="CA17" s="42" t="n"/>
      <c r="CB17" s="42" t="n"/>
      <c r="CC17" s="42" t="n"/>
      <c r="CD17" s="42" t="n"/>
      <c r="CE17" s="42" t="n"/>
      <c r="CF17" s="42" t="n"/>
      <c r="CG17" s="42" t="n"/>
      <c r="CH17" s="42" t="n"/>
      <c r="CI17" s="42" t="n"/>
      <c r="CJ17" s="42" t="n">
        <v>1</v>
      </c>
      <c r="CK17" s="42" t="n">
        <v>1</v>
      </c>
      <c r="CL17" s="42" t="n">
        <v>1</v>
      </c>
      <c r="CM17" s="42" t="n">
        <v>1</v>
      </c>
      <c r="CN17" s="42" t="n">
        <v>1</v>
      </c>
      <c r="CO17" s="42" t="n">
        <v>1</v>
      </c>
      <c r="CP17" s="42" t="n"/>
      <c r="CQ17" s="42" t="n"/>
      <c r="CR17" s="42" t="n"/>
      <c r="CS17" s="42" t="n"/>
      <c r="CT17" s="42" t="n"/>
      <c r="CU17" s="42" t="n"/>
      <c r="CV17" s="42" t="n"/>
      <c r="CW17" s="42" t="n"/>
      <c r="CX17" s="42" t="n"/>
      <c r="CY17" s="42" t="n"/>
      <c r="CZ17" s="42" t="n"/>
      <c r="DA17" s="42" t="n"/>
      <c r="DB17" s="42" t="n"/>
      <c r="DC17" s="42" t="n"/>
      <c r="DD17" s="39" t="n"/>
      <c r="DE17" s="39" t="n"/>
      <c r="DF17" s="39" t="n"/>
      <c r="DG17" s="39" t="n"/>
      <c r="DH17" s="39" t="n"/>
      <c r="DI17" s="39" t="n"/>
      <c r="DJ17" s="39" t="n"/>
      <c r="DK17" s="39" t="n"/>
      <c r="DL17" s="39" t="n"/>
      <c r="DM17" s="39" t="n"/>
      <c r="DN17" s="39" t="n"/>
    </row>
    <row r="18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4" t="n"/>
      <c r="R18" s="44" t="n"/>
      <c r="S18" s="44" t="n"/>
      <c r="T18" s="44" t="n"/>
      <c r="U18" s="44" t="n"/>
      <c r="V18" s="44" t="n"/>
      <c r="W18" s="44" t="n"/>
      <c r="X18" s="44" t="n"/>
      <c r="Y18" s="44" t="n"/>
      <c r="Z18" s="44" t="n"/>
      <c r="AA18" s="44" t="n"/>
      <c r="AB18" s="44" t="n"/>
      <c r="AC18" s="45" t="n"/>
      <c r="AD18" s="44" t="n"/>
      <c r="AE18" s="44" t="inlineStr">
        <is>
          <t>Итого:</t>
        </is>
      </c>
      <c r="AF18" s="44">
        <f>SUMIF(AI13:AI17,"&gt;0",AG13:AG17)/AI18*1000</f>
        <v/>
      </c>
      <c r="AG18" s="45">
        <f>SUM(AG13:AG17)</f>
        <v/>
      </c>
      <c r="AH18" s="45">
        <f>SUM(AH13:AH17)</f>
        <v/>
      </c>
      <c r="AI18" s="44">
        <f>SUM(AI13:AI17)</f>
        <v/>
      </c>
      <c r="AJ18" s="44">
        <f>SUMIF(AK13:AK17,"&gt;0",AI13:AI17)/AK18</f>
        <v/>
      </c>
      <c r="AK18" s="44">
        <f>SUM(AK13:AK17)*0.8</f>
        <v/>
      </c>
      <c r="AL18" s="46">
        <f>SUMIF(AI13:AI17,"&gt;0",AM13:AM17)/AI18</f>
        <v/>
      </c>
      <c r="AM18" s="44">
        <f>SUM(AM13:AM17)</f>
        <v/>
      </c>
      <c r="AN18" s="46">
        <f>SUMIF(AI13:AI17,"&gt;0",AO13:AO17)/AI18</f>
        <v/>
      </c>
      <c r="AO18" s="44">
        <f>SUM(AO13:AO17)</f>
        <v/>
      </c>
      <c r="AP18" s="45">
        <f>SUMIF(AI13:AI17,"&gt;0",AG13:AG17)/AI18*1000</f>
        <v/>
      </c>
      <c r="AQ18" s="45">
        <f>SUMIF(AK13:AK17,"&gt;0",AG13:AG17)/AK18*1000</f>
        <v/>
      </c>
      <c r="AR18" s="45">
        <f>SUMIF(AM13:AM17,"&gt;0",AG13:AG17)/AM18</f>
        <v/>
      </c>
      <c r="AS18" s="45">
        <f>SUMIF(AO13:AO17,"&gt;0",AG13:AG17)/AO18</f>
        <v/>
      </c>
      <c r="AT18" s="44">
        <f>SUM(AT13:AM17)</f>
        <v/>
      </c>
      <c r="AU18" s="45">
        <f>SUMIF(AT13:AT17,"&gt;0",AG13:AG17)/AT18</f>
        <v/>
      </c>
      <c r="AV18" s="44">
        <f>SUMIF(AU13:AU17,"&gt;0",AG13:AG17)/AU18</f>
        <v/>
      </c>
      <c r="AW18" s="43" t="n"/>
      <c r="AX18" s="43" t="n"/>
      <c r="AY18" s="43" t="n"/>
      <c r="AZ18" s="43" t="n"/>
      <c r="BA18" s="43" t="n"/>
      <c r="BB18" s="43" t="n"/>
      <c r="BC18" s="43" t="n"/>
      <c r="BD18" s="43" t="n"/>
      <c r="BE18" s="43" t="n"/>
      <c r="BF18" s="43" t="n"/>
      <c r="BG18" s="43" t="n"/>
      <c r="BH18" s="43" t="n"/>
      <c r="BI18" s="43" t="n"/>
      <c r="BJ18" s="43" t="n"/>
      <c r="BK18" s="43" t="n"/>
      <c r="BL18" s="43" t="n"/>
      <c r="BM18" s="43" t="n"/>
      <c r="BN18" s="43" t="n"/>
      <c r="BO18" s="43" t="n"/>
      <c r="BP18" s="43" t="n"/>
      <c r="BQ18" s="43" t="n"/>
      <c r="BR18" s="43" t="n"/>
      <c r="BS18" s="43" t="n"/>
      <c r="BT18" s="43" t="n"/>
      <c r="BU18" s="43" t="n"/>
      <c r="BV18" s="43" t="n"/>
      <c r="BW18" s="43" t="n"/>
      <c r="BX18" s="43" t="n"/>
      <c r="BY18" s="43" t="n"/>
      <c r="BZ18" s="43" t="n"/>
      <c r="CA18" s="43" t="n"/>
      <c r="CB18" s="43" t="n"/>
      <c r="CC18" s="43" t="n"/>
      <c r="CD18" s="43" t="n"/>
      <c r="CE18" s="43" t="n"/>
      <c r="CF18" s="43" t="n"/>
      <c r="CG18" s="43" t="n"/>
      <c r="CH18" s="43" t="n"/>
      <c r="CI18" s="43" t="n"/>
      <c r="CJ18" s="43" t="n"/>
      <c r="CK18" s="43" t="n"/>
      <c r="CL18" s="43" t="n"/>
      <c r="CM18" s="43" t="n"/>
      <c r="CN18" s="43" t="n"/>
      <c r="CO18" s="43" t="n"/>
      <c r="CP18" s="43" t="n"/>
      <c r="CQ18" s="43" t="n"/>
      <c r="CR18" s="43" t="n"/>
      <c r="CS18" s="43" t="n"/>
      <c r="CT18" s="43" t="n"/>
      <c r="CU18" s="43" t="n"/>
      <c r="CV18" s="43" t="n"/>
      <c r="CW18" s="43" t="n"/>
      <c r="CX18" s="43" t="n"/>
      <c r="CY18" s="43" t="n"/>
      <c r="CZ18" s="43" t="n"/>
      <c r="DA18" s="43" t="n"/>
      <c r="DB18" s="43" t="n"/>
      <c r="DC18" s="43" t="n"/>
      <c r="DD18" s="43" t="n"/>
      <c r="DE18" s="43" t="n"/>
      <c r="DF18" s="43" t="n"/>
      <c r="DG18" s="43" t="n"/>
      <c r="DH18" s="43" t="n"/>
      <c r="DI18" s="43" t="n"/>
      <c r="DJ18" s="43" t="n"/>
      <c r="DK18" s="43" t="n"/>
      <c r="DL18" s="43" t="n"/>
      <c r="DM18" s="43" t="n"/>
      <c r="DN18" s="43" t="n"/>
    </row>
    <row r="19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  <c r="AB19" s="43" t="n"/>
      <c r="AC19" s="47" t="inlineStr">
        <is>
          <t>Сервис DCM</t>
        </is>
      </c>
      <c r="AD19" s="43" t="n"/>
      <c r="AE19" s="43" t="n"/>
      <c r="AF19" s="43" t="n"/>
      <c r="AG19" s="40">
        <f>(AI18*2.5)*1.5/1000</f>
        <v/>
      </c>
      <c r="AH19" s="43" t="n"/>
      <c r="AI19" s="43" t="n"/>
      <c r="AJ19" s="43" t="n"/>
      <c r="AK19" s="43" t="n"/>
      <c r="AL19" s="48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  <c r="AX19" s="43" t="n"/>
      <c r="AY19" s="43" t="n"/>
      <c r="AZ19" s="43" t="n"/>
      <c r="BA19" s="43" t="n"/>
      <c r="BB19" s="43" t="n"/>
      <c r="BC19" s="43" t="n"/>
      <c r="BD19" s="43" t="n"/>
      <c r="BE19" s="43" t="n"/>
      <c r="BF19" s="43" t="n"/>
      <c r="BG19" s="43" t="n"/>
      <c r="BH19" s="43" t="n"/>
      <c r="BI19" s="43" t="n"/>
      <c r="BJ19" s="43" t="n"/>
      <c r="BK19" s="43" t="n"/>
      <c r="BL19" s="43" t="n"/>
      <c r="BM19" s="43" t="n"/>
      <c r="BN19" s="43" t="n"/>
      <c r="BO19" s="43" t="n"/>
      <c r="BP19" s="43" t="n"/>
      <c r="BQ19" s="43" t="n"/>
      <c r="BR19" s="43" t="n"/>
      <c r="BS19" s="43" t="n"/>
      <c r="BT19" s="43" t="n"/>
      <c r="BU19" s="43" t="n"/>
      <c r="BV19" s="43" t="n"/>
      <c r="BW19" s="43" t="n"/>
      <c r="BX19" s="43" t="n"/>
      <c r="BY19" s="43" t="n"/>
      <c r="BZ19" s="43" t="n"/>
      <c r="CA19" s="43" t="n"/>
      <c r="CB19" s="43" t="n"/>
      <c r="CC19" s="43" t="n"/>
      <c r="CD19" s="43" t="n"/>
      <c r="CE19" s="43" t="n"/>
      <c r="CF19" s="43" t="n"/>
      <c r="CG19" s="43" t="n"/>
      <c r="CH19" s="43" t="n"/>
      <c r="CI19" s="43" t="n"/>
      <c r="CJ19" s="43" t="n"/>
      <c r="CK19" s="43" t="n"/>
      <c r="CL19" s="43" t="n"/>
      <c r="CM19" s="43" t="n"/>
      <c r="CN19" s="43" t="n"/>
      <c r="CO19" s="43" t="n"/>
      <c r="CP19" s="43" t="n"/>
      <c r="CQ19" s="43" t="n"/>
      <c r="CR19" s="43" t="n"/>
      <c r="CS19" s="43" t="n"/>
      <c r="CT19" s="43" t="n"/>
      <c r="CU19" s="43" t="n"/>
      <c r="CV19" s="43" t="n"/>
      <c r="CW19" s="43" t="n"/>
      <c r="CX19" s="43" t="n"/>
      <c r="CY19" s="43" t="n"/>
      <c r="CZ19" s="43" t="n"/>
      <c r="DA19" s="43" t="n"/>
      <c r="DB19" s="43" t="n"/>
      <c r="DC19" s="43" t="n"/>
      <c r="DD19" s="43" t="n"/>
      <c r="DE19" s="43" t="n"/>
      <c r="DF19" s="43" t="n"/>
      <c r="DG19" s="43" t="n"/>
      <c r="DH19" s="43" t="n"/>
      <c r="DI19" s="43" t="n"/>
      <c r="DJ19" s="43" t="n"/>
      <c r="DK19" s="43" t="n"/>
      <c r="DL19" s="43" t="n"/>
      <c r="DM19" s="43" t="n"/>
      <c r="DN19" s="43" t="n"/>
    </row>
    <row r="20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  <c r="AA20" s="43" t="n"/>
      <c r="AB20" s="43" t="n"/>
      <c r="AC20" s="47" t="inlineStr">
        <is>
          <t>Итого медиа бюджет</t>
        </is>
      </c>
      <c r="AD20" s="43" t="n"/>
      <c r="AE20" s="43" t="n"/>
      <c r="AF20" s="43" t="n"/>
      <c r="AG20" s="40">
        <f>SUM(AG18:AG19)</f>
        <v/>
      </c>
      <c r="AH20" s="43" t="n"/>
      <c r="AI20" s="43" t="n"/>
      <c r="AJ20" s="43" t="n"/>
      <c r="AK20" s="43" t="n"/>
      <c r="AL20" s="48" t="n"/>
      <c r="AM20" s="43" t="n"/>
      <c r="AN20" s="43" t="n"/>
      <c r="AO20" s="43" t="n"/>
      <c r="AP20" s="43" t="n"/>
      <c r="AQ20" s="4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  <c r="BC20" s="43" t="n"/>
      <c r="BD20" s="43" t="n"/>
      <c r="BE20" s="43" t="n"/>
      <c r="BF20" s="43" t="n"/>
      <c r="BG20" s="43" t="n"/>
      <c r="BH20" s="43" t="n"/>
      <c r="BI20" s="43" t="n"/>
      <c r="BJ20" s="43" t="n"/>
      <c r="BK20" s="43" t="n"/>
      <c r="BL20" s="43" t="n"/>
      <c r="BM20" s="43" t="n"/>
      <c r="BN20" s="43" t="n"/>
      <c r="BO20" s="43" t="n"/>
      <c r="BP20" s="43" t="n"/>
      <c r="BQ20" s="43" t="n"/>
      <c r="BR20" s="43" t="n"/>
      <c r="BS20" s="43" t="n"/>
      <c r="BT20" s="43" t="n"/>
      <c r="BU20" s="43" t="n"/>
      <c r="BV20" s="43" t="n"/>
      <c r="BW20" s="43" t="n"/>
      <c r="BX20" s="43" t="n"/>
      <c r="BY20" s="43" t="n"/>
      <c r="BZ20" s="43" t="n"/>
      <c r="CA20" s="43" t="n"/>
      <c r="CB20" s="43" t="n"/>
      <c r="CC20" s="43" t="n"/>
      <c r="CD20" s="43" t="n"/>
      <c r="CE20" s="43" t="n"/>
      <c r="CF20" s="43" t="n"/>
      <c r="CG20" s="43" t="n"/>
      <c r="CH20" s="43" t="n"/>
      <c r="CI20" s="43" t="n"/>
      <c r="CJ20" s="43" t="n"/>
      <c r="CK20" s="43" t="n"/>
      <c r="CL20" s="43" t="n"/>
      <c r="CM20" s="43" t="n"/>
      <c r="CN20" s="43" t="n"/>
      <c r="CO20" s="43" t="n"/>
      <c r="CP20" s="43" t="n"/>
      <c r="CQ20" s="43" t="n"/>
      <c r="CR20" s="43" t="n"/>
      <c r="CS20" s="43" t="n"/>
      <c r="CT20" s="43" t="n"/>
      <c r="CU20" s="43" t="n"/>
      <c r="CV20" s="43" t="n"/>
      <c r="CW20" s="43" t="n"/>
      <c r="CX20" s="43" t="n"/>
      <c r="CY20" s="43" t="n"/>
      <c r="CZ20" s="43" t="n"/>
      <c r="DA20" s="43" t="n"/>
      <c r="DB20" s="43" t="n"/>
      <c r="DC20" s="43" t="n"/>
      <c r="DD20" s="43" t="n"/>
      <c r="DE20" s="43" t="n"/>
      <c r="DF20" s="43" t="n"/>
      <c r="DG20" s="43" t="n"/>
      <c r="DH20" s="43" t="n"/>
      <c r="DI20" s="43" t="n"/>
      <c r="DJ20" s="43" t="n"/>
      <c r="DK20" s="43" t="n"/>
      <c r="DL20" s="43" t="n"/>
      <c r="DM20" s="43" t="n"/>
      <c r="DN20" s="43" t="n"/>
    </row>
    <row r="2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  <c r="AA21" s="43" t="n"/>
      <c r="AB21" s="43" t="n"/>
      <c r="AC21" s="47" t="inlineStr">
        <is>
          <t>АК</t>
        </is>
      </c>
      <c r="AD21" s="43" t="n"/>
      <c r="AE21" s="43" t="n"/>
      <c r="AF21" s="43" t="inlineStr">
        <is>
          <t>10%</t>
        </is>
      </c>
      <c r="AG21" s="40">
        <f>AG20*AF21</f>
        <v/>
      </c>
      <c r="AH21" s="43" t="n"/>
      <c r="AI21" s="43" t="n"/>
      <c r="AJ21" s="43" t="n"/>
      <c r="AK21" s="43" t="n"/>
      <c r="AL21" s="48" t="n"/>
      <c r="AM21" s="43" t="n"/>
      <c r="AN21" s="43" t="n"/>
      <c r="AO21" s="43" t="n"/>
      <c r="AP21" s="43" t="n"/>
      <c r="AQ21" s="43" t="n"/>
      <c r="AR21" s="43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  <c r="BC21" s="43" t="n"/>
      <c r="BD21" s="43" t="n"/>
      <c r="BE21" s="43" t="n"/>
      <c r="BF21" s="43" t="n"/>
      <c r="BG21" s="43" t="n"/>
      <c r="BH21" s="43" t="n"/>
      <c r="BI21" s="43" t="n"/>
      <c r="BJ21" s="43" t="n"/>
      <c r="BK21" s="43" t="n"/>
      <c r="BL21" s="43" t="n"/>
      <c r="BM21" s="43" t="n"/>
      <c r="BN21" s="43" t="n"/>
      <c r="BO21" s="43" t="n"/>
      <c r="BP21" s="43" t="n"/>
      <c r="BQ21" s="43" t="n"/>
      <c r="BR21" s="43" t="n"/>
      <c r="BS21" s="43" t="n"/>
      <c r="BT21" s="43" t="n"/>
      <c r="BU21" s="43" t="n"/>
      <c r="BV21" s="43" t="n"/>
      <c r="BW21" s="43" t="n"/>
      <c r="BX21" s="43" t="n"/>
      <c r="BY21" s="43" t="n"/>
      <c r="BZ21" s="43" t="n"/>
      <c r="CA21" s="43" t="n"/>
      <c r="CB21" s="43" t="n"/>
      <c r="CC21" s="43" t="n"/>
      <c r="CD21" s="43" t="n"/>
      <c r="CE21" s="43" t="n"/>
      <c r="CF21" s="43" t="n"/>
      <c r="CG21" s="43" t="n"/>
      <c r="CH21" s="43" t="n"/>
      <c r="CI21" s="43" t="n"/>
      <c r="CJ21" s="43" t="n"/>
      <c r="CK21" s="43" t="n"/>
      <c r="CL21" s="43" t="n"/>
      <c r="CM21" s="43" t="n"/>
      <c r="CN21" s="43" t="n"/>
      <c r="CO21" s="43" t="n"/>
      <c r="CP21" s="43" t="n"/>
      <c r="CQ21" s="43" t="n"/>
      <c r="CR21" s="43" t="n"/>
      <c r="CS21" s="43" t="n"/>
      <c r="CT21" s="43" t="n"/>
      <c r="CU21" s="43" t="n"/>
      <c r="CV21" s="43" t="n"/>
      <c r="CW21" s="43" t="n"/>
      <c r="CX21" s="43" t="n"/>
      <c r="CY21" s="43" t="n"/>
      <c r="CZ21" s="43" t="n"/>
      <c r="DA21" s="43" t="n"/>
      <c r="DB21" s="43" t="n"/>
      <c r="DC21" s="43" t="n"/>
      <c r="DD21" s="43" t="n"/>
      <c r="DE21" s="43" t="n"/>
      <c r="DF21" s="43" t="n"/>
      <c r="DG21" s="43" t="n"/>
      <c r="DH21" s="43" t="n"/>
      <c r="DI21" s="43" t="n"/>
      <c r="DJ21" s="43" t="n"/>
      <c r="DK21" s="43" t="n"/>
      <c r="DL21" s="43" t="n"/>
      <c r="DM21" s="43" t="n"/>
      <c r="DN21" s="43" t="n"/>
    </row>
    <row r="22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  <c r="AA22" s="43" t="n"/>
      <c r="AB22" s="43" t="n"/>
      <c r="AC22" s="47" t="inlineStr">
        <is>
          <t>НДС</t>
        </is>
      </c>
      <c r="AD22" s="43" t="n"/>
      <c r="AE22" s="43" t="n"/>
      <c r="AF22" s="43" t="inlineStr">
        <is>
          <t>20%</t>
        </is>
      </c>
      <c r="AG22" s="40">
        <f>((AG20)+AG21)*AF22</f>
        <v/>
      </c>
      <c r="AH22" s="43" t="n"/>
      <c r="AI22" s="43" t="n"/>
      <c r="AJ22" s="43" t="n"/>
      <c r="AK22" s="43" t="n"/>
      <c r="AL22" s="48" t="n"/>
      <c r="AM22" s="43" t="n"/>
      <c r="AN22" s="43" t="n"/>
      <c r="AO22" s="43" t="n"/>
      <c r="AP22" s="43" t="n"/>
      <c r="AQ22" s="43" t="n"/>
      <c r="AR22" s="43" t="n"/>
      <c r="AS22" s="43" t="n"/>
      <c r="AT22" s="43" t="n"/>
      <c r="AU22" s="43" t="n"/>
      <c r="AV22" s="43" t="n"/>
      <c r="AW22" s="43" t="n"/>
      <c r="AX22" s="43" t="n"/>
      <c r="AY22" s="43" t="n"/>
      <c r="AZ22" s="43" t="n"/>
      <c r="BA22" s="43" t="n"/>
      <c r="BB22" s="43" t="n"/>
      <c r="BC22" s="43" t="n"/>
      <c r="BD22" s="43" t="n"/>
      <c r="BE22" s="43" t="n"/>
      <c r="BF22" s="43" t="n"/>
      <c r="BG22" s="43" t="n"/>
      <c r="BH22" s="43" t="n"/>
      <c r="BI22" s="43" t="n"/>
      <c r="BJ22" s="43" t="n"/>
      <c r="BK22" s="43" t="n"/>
      <c r="BL22" s="43" t="n"/>
      <c r="BM22" s="43" t="n"/>
      <c r="BN22" s="43" t="n"/>
      <c r="BO22" s="43" t="n"/>
      <c r="BP22" s="43" t="n"/>
      <c r="BQ22" s="43" t="n"/>
      <c r="BR22" s="43" t="n"/>
      <c r="BS22" s="43" t="n"/>
      <c r="BT22" s="43" t="n"/>
      <c r="BU22" s="43" t="n"/>
      <c r="BV22" s="43" t="n"/>
      <c r="BW22" s="43" t="n"/>
      <c r="BX22" s="43" t="n"/>
      <c r="BY22" s="43" t="n"/>
      <c r="BZ22" s="43" t="n"/>
      <c r="CA22" s="43" t="n"/>
      <c r="CB22" s="43" t="n"/>
      <c r="CC22" s="43" t="n"/>
      <c r="CD22" s="43" t="n"/>
      <c r="CE22" s="43" t="n"/>
      <c r="CF22" s="43" t="n"/>
      <c r="CG22" s="43" t="n"/>
      <c r="CH22" s="43" t="n"/>
      <c r="CI22" s="43" t="n"/>
      <c r="CJ22" s="43" t="n"/>
      <c r="CK22" s="43" t="n"/>
      <c r="CL22" s="43" t="n"/>
      <c r="CM22" s="43" t="n"/>
      <c r="CN22" s="43" t="n"/>
      <c r="CO22" s="43" t="n"/>
      <c r="CP22" s="43" t="n"/>
      <c r="CQ22" s="43" t="n"/>
      <c r="CR22" s="43" t="n"/>
      <c r="CS22" s="43" t="n"/>
      <c r="CT22" s="43" t="n"/>
      <c r="CU22" s="43" t="n"/>
      <c r="CV22" s="43" t="n"/>
      <c r="CW22" s="43" t="n"/>
      <c r="CX22" s="43" t="n"/>
      <c r="CY22" s="43" t="n"/>
      <c r="CZ22" s="43" t="n"/>
      <c r="DA22" s="43" t="n"/>
      <c r="DB22" s="43" t="n"/>
      <c r="DC22" s="43" t="n"/>
      <c r="DD22" s="43" t="n"/>
      <c r="DE22" s="43" t="n"/>
      <c r="DF22" s="43" t="n"/>
      <c r="DG22" s="43" t="n"/>
      <c r="DH22" s="43" t="n"/>
      <c r="DI22" s="43" t="n"/>
      <c r="DJ22" s="43" t="n"/>
      <c r="DK22" s="43" t="n"/>
      <c r="DL22" s="43" t="n"/>
      <c r="DM22" s="43" t="n"/>
      <c r="DN22" s="43" t="n"/>
    </row>
    <row r="23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  <c r="AA23" s="43" t="n"/>
      <c r="AB23" s="43" t="n"/>
      <c r="AC23" s="47" t="inlineStr">
        <is>
          <t>Производство ролика, с НДС</t>
        </is>
      </c>
      <c r="AD23" s="43" t="n"/>
      <c r="AE23" s="43" t="n"/>
      <c r="AF23" s="43" t="n"/>
      <c r="AG23" s="40" t="inlineStr">
        <is>
          <t>0.00р</t>
        </is>
      </c>
      <c r="AH23" s="43" t="n"/>
      <c r="AI23" s="43" t="n"/>
      <c r="AJ23" s="43" t="n"/>
      <c r="AK23" s="43" t="n"/>
      <c r="AL23" s="48" t="n"/>
      <c r="AM23" s="43" t="n"/>
      <c r="AN23" s="43" t="n"/>
      <c r="AO23" s="43" t="n"/>
      <c r="AP23" s="43" t="n"/>
      <c r="AQ23" s="43" t="n"/>
      <c r="AR23" s="43" t="n"/>
      <c r="AS23" s="43" t="n"/>
      <c r="AT23" s="43" t="n"/>
      <c r="AU23" s="43" t="n"/>
      <c r="AV23" s="43" t="n"/>
      <c r="AW23" s="43" t="n"/>
      <c r="AX23" s="43" t="n"/>
      <c r="AY23" s="43" t="n"/>
      <c r="AZ23" s="43" t="n"/>
      <c r="BA23" s="43" t="n"/>
      <c r="BB23" s="43" t="n"/>
      <c r="BC23" s="43" t="n"/>
      <c r="BD23" s="43" t="n"/>
      <c r="BE23" s="43" t="n"/>
      <c r="BF23" s="43" t="n"/>
      <c r="BG23" s="43" t="n"/>
      <c r="BH23" s="43" t="n"/>
      <c r="BI23" s="43" t="n"/>
      <c r="BJ23" s="43" t="n"/>
      <c r="BK23" s="43" t="n"/>
      <c r="BL23" s="43" t="n"/>
      <c r="BM23" s="43" t="n"/>
      <c r="BN23" s="43" t="n"/>
      <c r="BO23" s="43" t="n"/>
      <c r="BP23" s="43" t="n"/>
      <c r="BQ23" s="43" t="n"/>
      <c r="BR23" s="43" t="n"/>
      <c r="BS23" s="43" t="n"/>
      <c r="BT23" s="43" t="n"/>
      <c r="BU23" s="43" t="n"/>
      <c r="BV23" s="43" t="n"/>
      <c r="BW23" s="43" t="n"/>
      <c r="BX23" s="43" t="n"/>
      <c r="BY23" s="43" t="n"/>
      <c r="BZ23" s="43" t="n"/>
      <c r="CA23" s="43" t="n"/>
      <c r="CB23" s="43" t="n"/>
      <c r="CC23" s="43" t="n"/>
      <c r="CD23" s="43" t="n"/>
      <c r="CE23" s="43" t="n"/>
      <c r="CF23" s="43" t="n"/>
      <c r="CG23" s="43" t="n"/>
      <c r="CH23" s="43" t="n"/>
      <c r="CI23" s="43" t="n"/>
      <c r="CJ23" s="43" t="n"/>
      <c r="CK23" s="43" t="n"/>
      <c r="CL23" s="43" t="n"/>
      <c r="CM23" s="43" t="n"/>
      <c r="CN23" s="43" t="n"/>
      <c r="CO23" s="43" t="n"/>
      <c r="CP23" s="43" t="n"/>
      <c r="CQ23" s="43" t="n"/>
      <c r="CR23" s="43" t="n"/>
      <c r="CS23" s="43" t="n"/>
      <c r="CT23" s="43" t="n"/>
      <c r="CU23" s="43" t="n"/>
      <c r="CV23" s="43" t="n"/>
      <c r="CW23" s="43" t="n"/>
      <c r="CX23" s="43" t="n"/>
      <c r="CY23" s="43" t="n"/>
      <c r="CZ23" s="43" t="n"/>
      <c r="DA23" s="43" t="n"/>
      <c r="DB23" s="43" t="n"/>
      <c r="DC23" s="43" t="n"/>
      <c r="DD23" s="43" t="n"/>
      <c r="DE23" s="43" t="n"/>
      <c r="DF23" s="43" t="n"/>
      <c r="DG23" s="43" t="n"/>
      <c r="DH23" s="43" t="n"/>
      <c r="DI23" s="43" t="n"/>
      <c r="DJ23" s="43" t="n"/>
      <c r="DK23" s="43" t="n"/>
      <c r="DL23" s="43" t="n"/>
      <c r="DM23" s="43" t="n"/>
      <c r="DN23" s="43" t="n"/>
    </row>
    <row r="24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  <c r="AA24" s="43" t="n"/>
      <c r="AB24" s="43" t="n"/>
      <c r="AC24" s="47" t="inlineStr">
        <is>
          <t>Итого (с учётом НДС и АК)</t>
        </is>
      </c>
      <c r="AD24" s="49" t="n"/>
      <c r="AE24" s="49" t="n"/>
      <c r="AF24" s="49" t="n"/>
      <c r="AG24" s="40">
        <f>SUM(AG20:AG23)</f>
        <v/>
      </c>
      <c r="AH24" s="43" t="n"/>
      <c r="AI24" s="43" t="n"/>
      <c r="AJ24" s="43" t="n"/>
      <c r="AK24" s="43" t="n"/>
      <c r="AL24" s="48" t="n"/>
      <c r="AM24" s="43" t="n"/>
      <c r="AN24" s="43" t="n"/>
      <c r="AO24" s="43" t="n"/>
      <c r="AP24" s="43" t="n"/>
      <c r="AQ24" s="43" t="n"/>
      <c r="AR24" s="43" t="n"/>
      <c r="AS24" s="43" t="n"/>
      <c r="AT24" s="43" t="n"/>
      <c r="AU24" s="43" t="n"/>
      <c r="AV24" s="43" t="n"/>
      <c r="AW24" s="43" t="n"/>
      <c r="AX24" s="43" t="n"/>
      <c r="AY24" s="43" t="n"/>
      <c r="AZ24" s="43" t="n"/>
      <c r="BA24" s="43" t="n"/>
      <c r="BB24" s="43" t="n"/>
      <c r="BC24" s="43" t="n"/>
      <c r="BD24" s="43" t="n"/>
      <c r="BE24" s="43" t="n"/>
      <c r="BF24" s="43" t="n"/>
      <c r="BG24" s="43" t="n"/>
      <c r="BH24" s="43" t="n"/>
      <c r="BI24" s="43" t="n"/>
      <c r="BJ24" s="43" t="n"/>
      <c r="BK24" s="43" t="n"/>
      <c r="BL24" s="43" t="n"/>
      <c r="BM24" s="43" t="n"/>
      <c r="BN24" s="43" t="n"/>
      <c r="BO24" s="43" t="n"/>
      <c r="BP24" s="43" t="n"/>
      <c r="BQ24" s="43" t="n"/>
      <c r="BR24" s="43" t="n"/>
      <c r="BS24" s="43" t="n"/>
      <c r="BT24" s="43" t="n"/>
      <c r="BU24" s="43" t="n"/>
      <c r="BV24" s="43" t="n"/>
      <c r="BW24" s="43" t="n"/>
      <c r="BX24" s="43" t="n"/>
      <c r="BY24" s="43" t="n"/>
      <c r="BZ24" s="43" t="n"/>
      <c r="CA24" s="43" t="n"/>
      <c r="CB24" s="43" t="n"/>
      <c r="CC24" s="43" t="n"/>
      <c r="CD24" s="43" t="n"/>
      <c r="CE24" s="43" t="n"/>
      <c r="CF24" s="43" t="n"/>
      <c r="CG24" s="43" t="n"/>
      <c r="CH24" s="43" t="n"/>
      <c r="CI24" s="43" t="n"/>
      <c r="CJ24" s="43" t="n"/>
      <c r="CK24" s="43" t="n"/>
      <c r="CL24" s="43" t="n"/>
      <c r="CM24" s="43" t="n"/>
      <c r="CN24" s="43" t="n"/>
      <c r="CO24" s="43" t="n"/>
      <c r="CP24" s="43" t="n"/>
      <c r="CQ24" s="43" t="n"/>
      <c r="CR24" s="43" t="n"/>
      <c r="CS24" s="43" t="n"/>
      <c r="CT24" s="43" t="n"/>
      <c r="CU24" s="43" t="n"/>
      <c r="CV24" s="43" t="n"/>
      <c r="CW24" s="43" t="n"/>
      <c r="CX24" s="43" t="n"/>
      <c r="CY24" s="43" t="n"/>
      <c r="CZ24" s="43" t="n"/>
      <c r="DA24" s="43" t="n"/>
      <c r="DB24" s="43" t="n"/>
      <c r="DC24" s="43" t="n"/>
      <c r="DD24" s="43" t="n"/>
      <c r="DE24" s="43" t="n"/>
      <c r="DF24" s="43" t="n"/>
      <c r="DG24" s="43" t="n"/>
      <c r="DH24" s="43" t="n"/>
      <c r="DI24" s="43" t="n"/>
      <c r="DJ24" s="43" t="n"/>
      <c r="DK24" s="43" t="n"/>
      <c r="DL24" s="43" t="n"/>
      <c r="DM24" s="43" t="n"/>
      <c r="DN24" s="43" t="n"/>
    </row>
  </sheetData>
  <mergeCells count="51">
    <mergeCell ref="BU10:BY10"/>
    <mergeCell ref="BZ10:CD10"/>
    <mergeCell ref="CE10:CI10"/>
    <mergeCell ref="CJ10:CN10"/>
    <mergeCell ref="CO10:CS10"/>
    <mergeCell ref="DK11:DK12"/>
    <mergeCell ref="DL11:DL12"/>
    <mergeCell ref="DM11:DM12"/>
    <mergeCell ref="DN11:DN12"/>
    <mergeCell ref="DK10:DN10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</mergeCells>
  <dataValidations count="2">
    <dataValidation sqref="X13:X17" showErrorMessage="1" showInputMessage="1" allowBlank="1" type="list">
      <formula1>"1000 показов, клики, пакет, просмотры, engagement, вовлечение, неделя, месяц, единица, единиц, день"</formula1>
    </dataValidation>
    <dataValidation sqref="Z13:Z17" showErrorMessage="1" showInputMessage="1" allowBlank="1" type="list">
      <formula1>"день, дней, дня, неделя, недели, недель, месяц, месяца, месяцев, единица, единиц, единицы"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2021-09-21T18:46:50Z</dcterms:modified>
  <cp:lastModifiedBy>Lida</cp:lastModifiedBy>
</cp:coreProperties>
</file>