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14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0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0" fontId="4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18" applyAlignment="1" pivotButton="0" quotePrefix="0" xfId="1">
      <alignment horizontal="center" vertical="center" wrapText="1"/>
    </xf>
    <xf numFmtId="0" fontId="0" fillId="0" borderId="2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  <xf numFmtId="0" fontId="0" fillId="0" borderId="22" applyAlignment="1" pivotButton="0" quotePrefix="0" xfId="0">
      <alignment vertical="top" wrapText="1"/>
    </xf>
    <xf numFmtId="166" fontId="0" fillId="0" borderId="22" applyAlignment="1" pivotButton="0" quotePrefix="0" xfId="0">
      <alignment vertical="top" wrapText="1"/>
    </xf>
    <xf numFmtId="10" fontId="0" fillId="0" borderId="22" applyAlignment="1" pivotButton="0" quotePrefix="0" xfId="0">
      <alignment vertical="top" wrapText="1"/>
    </xf>
    <xf numFmtId="0" fontId="0" fillId="7" borderId="2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7" fillId="7" borderId="0" applyAlignment="1" pivotButton="0" quotePrefix="0" xfId="0">
      <alignment vertical="top" wrapText="1"/>
    </xf>
    <xf numFmtId="166" fontId="7" fillId="7" borderId="0" applyAlignment="1" pivotButton="0" quotePrefix="0" xfId="0">
      <alignment vertical="top" wrapText="1"/>
    </xf>
    <xf numFmtId="10" fontId="7" fillId="7" borderId="0" applyAlignment="1" pivotButton="0" quotePrefix="0" xfId="0">
      <alignment vertical="top" wrapText="1"/>
    </xf>
    <xf numFmtId="0" fontId="0" fillId="0" borderId="24" applyAlignment="1" pivotButton="0" quotePrefix="0" xfId="0">
      <alignment vertical="top" wrapText="1"/>
    </xf>
    <xf numFmtId="10" fontId="0" fillId="0" borderId="0" applyAlignment="1" pivotButton="0" quotePrefix="0" xfId="0">
      <alignment vertical="top" wrapText="1"/>
    </xf>
    <xf numFmtId="0" fontId="0" fillId="0" borderId="23" applyAlignment="1" pivotButton="0" quotePrefix="0" xfId="0">
      <alignment vertical="top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4"/>
  <sheetViews>
    <sheetView tabSelected="1" topLeftCell="AN1" zoomScale="70" zoomScaleNormal="70" workbookViewId="0">
      <selection activeCell="DK10" sqref="DK10:DN10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vgcbh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24" t="inlineStr">
        <is>
          <t>#</t>
        </is>
      </c>
      <c r="R10" s="24" t="inlineStr">
        <is>
          <t>Селлер</t>
        </is>
      </c>
      <c r="S10" s="24" t="inlineStr">
        <is>
          <t>Сайт</t>
        </is>
      </c>
      <c r="T10" s="24" t="inlineStr">
        <is>
          <t>Место размещения на сайте и таргетинги</t>
        </is>
      </c>
      <c r="U10" s="24" t="inlineStr">
        <is>
          <t>Размер (в пикселях) / Формат</t>
        </is>
      </c>
      <c r="V10" s="24" t="inlineStr">
        <is>
          <t>Длительность видео</t>
        </is>
      </c>
      <c r="W10" s="24" t="inlineStr">
        <is>
          <t>Тип размещения</t>
        </is>
      </c>
      <c r="X10" s="24" t="inlineStr">
        <is>
          <t>Единица покупки</t>
        </is>
      </c>
      <c r="Y10" s="20" t="inlineStr">
        <is>
          <t>Период размещения</t>
        </is>
      </c>
      <c r="Z10" s="26" t="n"/>
      <c r="AA10" s="20" t="inlineStr">
        <is>
          <t xml:space="preserve">Количество единиц за период </t>
        </is>
      </c>
      <c r="AB10" s="20" t="inlineStr">
        <is>
          <t xml:space="preserve">Общее количество единиц </t>
        </is>
      </c>
      <c r="AC10" s="20" t="inlineStr">
        <is>
          <t>Цена 
(за единицу покупки), руб.</t>
        </is>
      </c>
      <c r="AD10" s="20" t="inlineStr">
        <is>
          <t>Наценки / Доп. Скидки</t>
        </is>
      </c>
      <c r="AE10" s="20" t="inlineStr">
        <is>
          <t>Скидка, %</t>
        </is>
      </c>
      <c r="AF10" s="20" t="inlineStr">
        <is>
          <t>CPM с учетом скидки</t>
        </is>
      </c>
      <c r="AG10" s="20" t="inlineStr">
        <is>
          <t>Стоимость размещения после скидки, руб.</t>
        </is>
      </c>
      <c r="AH10" s="20" t="inlineStr">
        <is>
          <t>Стоимость размещения после скидки, с НДС, руб.</t>
        </is>
      </c>
      <c r="AI10" s="23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6" t="inlineStr">
        <is>
          <t>Октябрь</t>
        </is>
      </c>
      <c r="CP10" s="27" t="n"/>
      <c r="CQ10" s="27" t="n"/>
      <c r="CR10" s="27" t="n"/>
      <c r="CS10" s="28" t="n"/>
      <c r="CT10" s="16" t="inlineStr">
        <is>
          <t>Ноябрь</t>
        </is>
      </c>
      <c r="CU10" s="27" t="n"/>
      <c r="CV10" s="27" t="n"/>
      <c r="CW10" s="27" t="n"/>
      <c r="CX10" s="28" t="n"/>
      <c r="CY10" s="16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6" t="inlineStr">
        <is>
          <t>Дата старта</t>
        </is>
      </c>
      <c r="DJ10" s="16" t="inlineStr">
        <is>
          <t>Дата предоставления материалов</t>
        </is>
      </c>
      <c r="DK10" s="13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20" t="inlineStr">
        <is>
          <t>Количество показов</t>
        </is>
      </c>
      <c r="AJ11" s="20" t="inlineStr">
        <is>
          <t>Частота</t>
        </is>
      </c>
      <c r="AK11" s="20" t="inlineStr">
        <is>
          <t>Охват технический</t>
        </is>
      </c>
      <c r="AL11" s="20" t="inlineStr">
        <is>
          <t>VTR,%</t>
        </is>
      </c>
      <c r="AM11" s="20" t="inlineStr">
        <is>
          <t>Количество просмотров</t>
        </is>
      </c>
      <c r="AN11" s="20" t="inlineStr">
        <is>
          <t>CTR%</t>
        </is>
      </c>
      <c r="AO11" s="20" t="inlineStr">
        <is>
          <t>Количество кликов</t>
        </is>
      </c>
      <c r="AP11" s="20" t="inlineStr">
        <is>
          <t>CPM, руб.</t>
        </is>
      </c>
      <c r="AQ11" s="20" t="inlineStr">
        <is>
          <t>CPT, руб.</t>
        </is>
      </c>
      <c r="AR11" s="20" t="inlineStr">
        <is>
          <t>Стоимость за просмотр</t>
        </is>
      </c>
      <c r="AS11" s="20" t="inlineStr">
        <is>
          <t>Стоимость за клик, руб.</t>
        </is>
      </c>
      <c r="AT11" s="20" t="inlineStr">
        <is>
          <t>Количество лидов</t>
        </is>
      </c>
      <c r="AU11" s="20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BE12+1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17" t="inlineStr">
        <is>
          <t>% прохождения из кликов в визиты</t>
        </is>
      </c>
      <c r="DL11" s="17" t="inlineStr">
        <is>
          <t>Показатель отказов</t>
        </is>
      </c>
      <c r="DM11" s="17" t="inlineStr">
        <is>
          <t>Средняя глубина</t>
        </is>
      </c>
      <c r="DN11" s="17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AV11+3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AZ11+5</f>
        <v/>
      </c>
      <c r="BA12" s="10">
        <f>BA11+5</f>
        <v/>
      </c>
      <c r="BB12" s="10">
        <f>BB11+5</f>
        <v/>
      </c>
      <c r="BC12" s="10">
        <f>BC11+5</f>
        <v/>
      </c>
      <c r="BD12" s="10">
        <f>BD11+5</f>
        <v/>
      </c>
      <c r="BE12" s="10">
        <f>BE11+4</f>
        <v/>
      </c>
      <c r="BF12" s="10">
        <f>BF11+5</f>
        <v/>
      </c>
      <c r="BG12" s="10">
        <f>BG11+5</f>
        <v/>
      </c>
      <c r="BH12" s="10">
        <f>BH11+5</f>
        <v/>
      </c>
      <c r="BI12" s="10">
        <f>BI11+5</f>
        <v/>
      </c>
      <c r="BJ12" s="10">
        <f>BJ11+6</f>
        <v/>
      </c>
      <c r="BK12" s="10">
        <f>BK11+5</f>
        <v/>
      </c>
      <c r="BL12" s="10">
        <f>BL11+5</f>
        <v/>
      </c>
      <c r="BM12" s="10">
        <f>BM11+5</f>
        <v/>
      </c>
      <c r="BN12" s="10">
        <f>BN11+5</f>
        <v/>
      </c>
      <c r="BO12" s="10">
        <f>BO11+5</f>
        <v/>
      </c>
      <c r="BP12" s="10">
        <f>BP11+4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BT11+4</f>
        <v/>
      </c>
      <c r="BU12" s="10">
        <f>BU11+4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BY11+3</f>
        <v/>
      </c>
      <c r="BZ12" s="10">
        <f>BZ11+4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CD11+4</f>
        <v/>
      </c>
      <c r="CE12" s="10">
        <f>CE11+4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CI11+4</f>
        <v/>
      </c>
      <c r="CJ12" s="10">
        <f>CJ11+4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CN11+3</f>
        <v/>
      </c>
      <c r="CO12" s="10">
        <f>CO11+4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CS11+4</f>
        <v/>
      </c>
      <c r="CT12" s="10">
        <f>CT11+4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CX11+3</f>
        <v/>
      </c>
      <c r="CY12" s="10">
        <f>CY11+4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DC11+4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 ht="70" customHeight="1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inlineStr">
        <is>
          <t xml:space="preserve">Закупка через DAN </t>
        </is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1.3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n">
        <v>0.8535416666666669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39" t="n"/>
      <c r="BL13" s="39" t="n"/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42" t="n">
        <v>1</v>
      </c>
      <c r="CK13" s="42" t="n">
        <v>1</v>
      </c>
      <c r="CL13" s="42" t="n">
        <v>1</v>
      </c>
      <c r="CM13" s="42" t="n">
        <v>1</v>
      </c>
      <c r="CN13" s="42" t="n">
        <v>1</v>
      </c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 ht="70" customHeight="1">
      <c r="A14" s="39" t="inlineStr">
        <is>
          <t>Все</t>
        </is>
      </c>
      <c r="B14" s="39" t="inlineStr">
        <is>
          <t>Все</t>
        </is>
      </c>
      <c r="C14" s="39" t="inlineStr">
        <is>
          <t>Блоггерская платформа</t>
        </is>
      </c>
      <c r="D14" s="39" t="inlineStr">
        <is>
          <t>охват</t>
        </is>
      </c>
      <c r="E14" s="39" t="n">
        <v/>
      </c>
      <c r="F14" s="39" t="n">
        <v/>
      </c>
      <c r="G14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4" s="39" t="n">
        <v/>
      </c>
      <c r="I14" s="39" t="n">
        <v/>
      </c>
      <c r="J14" s="39" t="inlineStr">
        <is>
          <t>\\DOCS\Public\_Подрядчики (прайсы, презентации, ТТ)\Яндекс.Дзен</t>
        </is>
      </c>
      <c r="K14" s="39" t="inlineStr">
        <is>
          <t>Egor &lt;e.kham@yandex-team.ru&gt;</t>
        </is>
      </c>
      <c r="L14" s="39" t="n">
        <v/>
      </c>
      <c r="M14" s="39" t="inlineStr">
        <is>
          <t>75т.р</t>
        </is>
      </c>
      <c r="N14" s="39" t="inlineStr">
        <is>
          <t>ДА!</t>
        </is>
      </c>
      <c r="O14" s="39" t="inlineStr">
        <is>
          <t>при закупке на 200т.р. 3 статьи бонусом</t>
        </is>
      </c>
      <c r="P14" s="39" t="n">
        <v/>
      </c>
      <c r="Q14" s="39" t="n">
        <v>2</v>
      </c>
      <c r="R14" s="39">
        <f>S14</f>
        <v/>
      </c>
      <c r="S14" s="39" t="inlineStr">
        <is>
          <t>Яндекс Дзен</t>
        </is>
      </c>
      <c r="T14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4" s="39" t="inlineStr">
        <is>
          <t>Статья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31250</v>
      </c>
      <c r="AC14" s="40" t="n">
        <v>8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/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/>
      <c r="BM14" s="42" t="n"/>
      <c r="BN14" s="42" t="n"/>
      <c r="BO14" s="42" t="n"/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>
        <v>1</v>
      </c>
      <c r="CK14" s="42" t="n">
        <v>1</v>
      </c>
      <c r="CL14" s="42" t="n">
        <v>1</v>
      </c>
      <c r="CM14" s="42" t="n">
        <v>1</v>
      </c>
      <c r="CN14" s="42" t="n">
        <v>1</v>
      </c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 ht="70" customHeight="1">
      <c r="A15" s="39" t="inlineStr">
        <is>
          <t>Все</t>
        </is>
      </c>
      <c r="B15" s="39" t="inlineStr">
        <is>
          <t>Все</t>
        </is>
      </c>
      <c r="C15" s="39" t="inlineStr">
        <is>
          <t>Услуга</t>
        </is>
      </c>
      <c r="D15" s="39" t="inlineStr">
        <is>
          <t>охват</t>
        </is>
      </c>
      <c r="E15" s="39" t="n">
        <v/>
      </c>
      <c r="F15" s="39" t="n">
        <v/>
      </c>
      <c r="G15" s="39" t="n">
        <v/>
      </c>
      <c r="H15" s="39" t="n">
        <v/>
      </c>
      <c r="I15" s="39" t="n">
        <v/>
      </c>
      <c r="J15" s="39" t="n">
        <v/>
      </c>
      <c r="K15" s="39" t="inlineStr">
        <is>
          <t>через ТГ/битрикс
Жуковская Елена
ZhukovskayaEG@sbermarketing.ru
79067970262</t>
        </is>
      </c>
      <c r="L15" s="39" t="n">
        <v/>
      </c>
      <c r="M15" s="39" t="n">
        <v/>
      </c>
      <c r="N15" s="39" t="n">
        <v/>
      </c>
      <c r="O15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5" s="39" t="n">
        <v/>
      </c>
      <c r="Q15" s="39" t="n">
        <v>3</v>
      </c>
      <c r="R15" s="39">
        <f>S15</f>
        <v/>
      </c>
      <c r="S15" s="39" t="inlineStr">
        <is>
          <t>Репутационный маркетинг</t>
        </is>
      </c>
      <c r="T15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5" s="39" t="n">
        <v/>
      </c>
      <c r="V15" s="39" t="inlineStr"/>
      <c r="W15" s="39" t="n">
        <v/>
      </c>
      <c r="X15" s="39" t="inlineStr">
        <is>
          <t>1000 показов</t>
        </is>
      </c>
      <c r="Y15" s="39">
        <f>COUNT(AV15:DC15)</f>
        <v/>
      </c>
      <c r="Z15" s="39" t="inlineStr">
        <is>
          <t>месяца</t>
        </is>
      </c>
      <c r="AA15" s="39">
        <f>AB15/Y15</f>
        <v/>
      </c>
      <c r="AB15" s="39" t="n">
        <v>3</v>
      </c>
      <c r="AC15" s="40" t="n">
        <v>30000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/>
      <c r="BM15" s="42" t="n"/>
      <c r="BN15" s="42" t="n"/>
      <c r="BO15" s="42" t="n"/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>
        <v>1</v>
      </c>
      <c r="CK15" s="42" t="n">
        <v>1</v>
      </c>
      <c r="CL15" s="42" t="n">
        <v>1</v>
      </c>
      <c r="CM15" s="42" t="n">
        <v>1</v>
      </c>
      <c r="CN15" s="42" t="n">
        <v>1</v>
      </c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 ht="70" customHeight="1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Иванов Илья
+79360000066
IvanovIA@sbermarketing.ru</t>
        </is>
      </c>
      <c r="L16" s="39" t="n">
        <v/>
      </c>
      <c r="M16" s="39" t="n">
        <v/>
      </c>
      <c r="N16" s="39" t="n">
        <v/>
      </c>
      <c r="O16" s="39" t="inlineStr">
        <is>
          <t>добавляем отдельно как рекомендация (отдельным файлом)</t>
        </is>
      </c>
      <c r="P16" s="39" t="n">
        <v/>
      </c>
      <c r="Q16" s="39" t="n">
        <v>4</v>
      </c>
      <c r="R16" s="39">
        <f>S16</f>
        <v/>
      </c>
      <c r="S16" s="39" t="inlineStr">
        <is>
          <t>Блоггеры</t>
        </is>
      </c>
      <c r="T16" s="39" t="n">
        <v/>
      </c>
      <c r="U16" s="39" t="n">
        <v/>
      </c>
      <c r="V16" s="39" t="inlineStr"/>
      <c r="W16" s="39" t="n">
        <v/>
      </c>
      <c r="X16" s="39" t="inlineStr">
        <is>
          <t>1000 показов</t>
        </is>
      </c>
      <c r="Y16" s="39">
        <f>COUNT(AV16:DC16)</f>
        <v/>
      </c>
      <c r="Z16" s="39" t="n">
        <v/>
      </c>
      <c r="AA16" s="39">
        <f>AB16/Y16</f>
        <v/>
      </c>
      <c r="AB16" s="39" t="n">
        <v/>
      </c>
      <c r="AC16" s="40" t="n">
        <v/>
      </c>
      <c r="AD16" s="39" t="n">
        <v/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/>
      <c r="BM16" s="42" t="n"/>
      <c r="BN16" s="42" t="n"/>
      <c r="BO16" s="42" t="n"/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>
        <v>1</v>
      </c>
      <c r="CK16" s="42" t="n">
        <v>1</v>
      </c>
      <c r="CL16" s="42" t="n">
        <v>1</v>
      </c>
      <c r="CM16" s="42" t="n">
        <v>1</v>
      </c>
      <c r="CN16" s="42" t="n">
        <v>1</v>
      </c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 ht="70" customHeight="1">
      <c r="A17" s="39" t="inlineStr">
        <is>
          <t>Все</t>
        </is>
      </c>
      <c r="B17" s="39" t="inlineStr">
        <is>
          <t>Все</t>
        </is>
      </c>
      <c r="C17" s="39" t="inlineStr">
        <is>
          <t>wi-fi</t>
        </is>
      </c>
      <c r="D17" s="39" t="inlineStr">
        <is>
          <t>охват</t>
        </is>
      </c>
      <c r="E17" s="39" t="inlineStr">
        <is>
          <t>\\DOCS\Public\_Подрядчики (прайсы, презентации, ТТ)\ИМХО</t>
        </is>
      </c>
      <c r="F17" s="39" t="inlineStr">
        <is>
          <t>надо протестировать, однозначно коллеги не могут ответить</t>
        </is>
      </c>
      <c r="G17" s="39" t="n">
        <v/>
      </c>
      <c r="H17" s="39" t="inlineStr">
        <is>
          <t>возвратная СК 25%</t>
        </is>
      </c>
      <c r="I17" s="39" t="n">
        <v/>
      </c>
      <c r="J17" s="39" t="inlineStr">
        <is>
          <t>\\DOCS\Public\_Подрядчики (прайсы, презентации, ТТ)\Квант</t>
        </is>
      </c>
      <c r="K17" s="39" t="inlineStr">
        <is>
          <t>Smolenkova Ekaterina &lt;e.smolenkova@qvant.ru&gt;
Stepanova Mariya &lt;m.stepanova@qvant.ru&gt;</t>
        </is>
      </c>
      <c r="L17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7" s="39" t="inlineStr">
        <is>
          <t xml:space="preserve">200000р. до ндс после скидок </t>
        </is>
      </c>
      <c r="N17" s="39" t="inlineStr">
        <is>
          <t>да</t>
        </is>
      </c>
      <c r="O17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7" s="39" t="inlineStr">
        <is>
          <t>Закупка только напрямую (без ИМХО)</t>
        </is>
      </c>
      <c r="Q17" s="39" t="n">
        <v>5</v>
      </c>
      <c r="R17" s="39">
        <f>S17</f>
        <v/>
      </c>
      <c r="S17" s="39" t="inlineStr">
        <is>
          <t>Максима Телеком ( Qvant)
wi-fi.ru</t>
        </is>
      </c>
      <c r="T17" s="39" t="inlineStr">
        <is>
          <t xml:space="preserve">ГЕО РФ, АLL до 24 лет (школьники, студенты) </t>
        </is>
      </c>
      <c r="U17" s="39" t="inlineStr">
        <is>
          <t>Графический баннер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неделя</t>
        </is>
      </c>
      <c r="AA17" s="39">
        <f>AB17/Y17</f>
        <v/>
      </c>
      <c r="AB17" s="39" t="n">
        <v>1200</v>
      </c>
      <c r="AC17" s="40" t="n">
        <v>250</v>
      </c>
      <c r="AD17" s="39" t="n">
        <v>1.3</v>
      </c>
      <c r="AE17" s="39" t="n">
        <v>0.3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/>
      <c r="BM17" s="42" t="n"/>
      <c r="BN17" s="42" t="n"/>
      <c r="BO17" s="42" t="n"/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>
        <v>1</v>
      </c>
      <c r="CK17" s="42" t="n">
        <v>1</v>
      </c>
      <c r="CL17" s="42" t="n">
        <v>1</v>
      </c>
      <c r="CM17" s="42" t="n">
        <v>1</v>
      </c>
      <c r="CN17" s="42" t="n">
        <v>1</v>
      </c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  <c r="AC18" s="45" t="n"/>
      <c r="AD18" s="44" t="n"/>
      <c r="AE18" s="44" t="inlineStr">
        <is>
          <t>Итого:</t>
        </is>
      </c>
      <c r="AF18" s="44">
        <f>SUMIF(AI13:AI17,"&gt;0",AG13:AG17)/AI18*1000</f>
        <v/>
      </c>
      <c r="AG18" s="45">
        <f>SUM(AG13:AG17)</f>
        <v/>
      </c>
      <c r="AH18" s="45">
        <f>SUM(AH13:AH17)</f>
        <v/>
      </c>
      <c r="AI18" s="44">
        <f>SUM(AI13:AI17)</f>
        <v/>
      </c>
      <c r="AJ18" s="44">
        <f>SUMIF(AK13:AK17,"&gt;0",AI13:AI17)/AK18</f>
        <v/>
      </c>
      <c r="AK18" s="44">
        <f>SUM(AK13:AK17)*0.8</f>
        <v/>
      </c>
      <c r="AL18" s="46">
        <f>SUMIF(AI13:AI17,"&gt;0",AM13:AM17)/AI18</f>
        <v/>
      </c>
      <c r="AM18" s="44">
        <f>SUM(AM13:AM17)</f>
        <v/>
      </c>
      <c r="AN18" s="46">
        <f>SUMIF(AI13:AI17,"&gt;0",AO13:AO17)/AI18</f>
        <v/>
      </c>
      <c r="AO18" s="44">
        <f>SUM(AO13:AO17)</f>
        <v/>
      </c>
      <c r="AP18" s="45">
        <f>SUMIF(AI13:AI17,"&gt;0",AG13:AG17)/AI18*1000</f>
        <v/>
      </c>
      <c r="AQ18" s="45">
        <f>SUMIF(AK13:AK17,"&gt;0",AG13:AG17)/AK18*1000</f>
        <v/>
      </c>
      <c r="AR18" s="45">
        <f>SUMIF(AM13:AM17,"&gt;0",AG13:AG17)/AM18</f>
        <v/>
      </c>
      <c r="AS18" s="45">
        <f>SUMIF(AO13:AO17,"&gt;0",AG13:AG17)/AO18</f>
        <v/>
      </c>
      <c r="AT18" s="44">
        <f>SUM(AT13:AM17)</f>
        <v/>
      </c>
      <c r="AU18" s="45">
        <f>SUMIF(AT13:AT17,"&gt;0",AG13:AG17)/AT18</f>
        <v/>
      </c>
      <c r="AV18" s="44">
        <f>SUMIF(AU13:AU17,"&gt;0",AG13:AG17)/AU18</f>
        <v/>
      </c>
      <c r="AW18" s="43" t="n"/>
      <c r="AX18" s="43" t="n"/>
      <c r="AY18" s="43" t="n"/>
      <c r="AZ18" s="43" t="n"/>
      <c r="BA18" s="43" t="n"/>
      <c r="BB18" s="43" t="n"/>
      <c r="BC18" s="43" t="n"/>
      <c r="BD18" s="43" t="n"/>
      <c r="BE18" s="43" t="n"/>
      <c r="BF18" s="43" t="n"/>
      <c r="BG18" s="43" t="n"/>
      <c r="BH18" s="43" t="n"/>
      <c r="BI18" s="43" t="n"/>
      <c r="BJ18" s="43" t="n"/>
      <c r="BK18" s="43" t="n"/>
      <c r="BL18" s="43" t="n"/>
      <c r="BM18" s="43" t="n"/>
      <c r="BN18" s="43" t="n"/>
      <c r="BO18" s="43" t="n"/>
      <c r="BP18" s="43" t="n"/>
      <c r="BQ18" s="43" t="n"/>
      <c r="BR18" s="43" t="n"/>
      <c r="BS18" s="43" t="n"/>
      <c r="BT18" s="43" t="n"/>
      <c r="BU18" s="43" t="n"/>
      <c r="BV18" s="43" t="n"/>
      <c r="BW18" s="43" t="n"/>
      <c r="BX18" s="43" t="n"/>
      <c r="BY18" s="43" t="n"/>
      <c r="BZ18" s="43" t="n"/>
      <c r="CA18" s="43" t="n"/>
      <c r="CB18" s="43" t="n"/>
      <c r="CC18" s="43" t="n"/>
      <c r="CD18" s="43" t="n"/>
      <c r="CE18" s="43" t="n"/>
      <c r="CF18" s="43" t="n"/>
      <c r="CG18" s="43" t="n"/>
      <c r="CH18" s="43" t="n"/>
      <c r="CI18" s="43" t="n"/>
      <c r="CJ18" s="43" t="n"/>
      <c r="CK18" s="43" t="n"/>
      <c r="CL18" s="43" t="n"/>
      <c r="CM18" s="43" t="n"/>
      <c r="CN18" s="43" t="n"/>
      <c r="CO18" s="43" t="n"/>
      <c r="CP18" s="43" t="n"/>
      <c r="CQ18" s="43" t="n"/>
      <c r="CR18" s="43" t="n"/>
      <c r="CS18" s="43" t="n"/>
      <c r="CT18" s="43" t="n"/>
      <c r="CU18" s="43" t="n"/>
      <c r="CV18" s="43" t="n"/>
      <c r="CW18" s="43" t="n"/>
      <c r="CX18" s="43" t="n"/>
      <c r="CY18" s="43" t="n"/>
      <c r="CZ18" s="43" t="n"/>
      <c r="DA18" s="43" t="n"/>
      <c r="DB18" s="43" t="n"/>
      <c r="DC18" s="43" t="n"/>
      <c r="DD18" s="43" t="n"/>
      <c r="DE18" s="43" t="n"/>
      <c r="DF18" s="43" t="n"/>
      <c r="DG18" s="43" t="n"/>
      <c r="DH18" s="43" t="n"/>
      <c r="DI18" s="43" t="n"/>
      <c r="DJ18" s="43" t="n"/>
      <c r="DK18" s="43" t="n"/>
      <c r="DL18" s="43" t="n"/>
      <c r="DM18" s="43" t="n"/>
      <c r="DN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7" t="inlineStr">
        <is>
          <t>Сервис DCM</t>
        </is>
      </c>
      <c r="AD19" s="43" t="n"/>
      <c r="AE19" s="43" t="n"/>
      <c r="AF19" s="43" t="n"/>
      <c r="AG19" s="40">
        <f>(AI18*2.5)*1.5/1000</f>
        <v/>
      </c>
      <c r="AH19" s="43" t="n"/>
      <c r="AI19" s="43" t="n"/>
      <c r="AJ19" s="43" t="n"/>
      <c r="AK19" s="43" t="n"/>
      <c r="AL19" s="48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  <c r="BA19" s="43" t="n"/>
      <c r="BB19" s="43" t="n"/>
      <c r="BC19" s="43" t="n"/>
      <c r="BD19" s="43" t="n"/>
      <c r="BE19" s="43" t="n"/>
      <c r="BF19" s="43" t="n"/>
      <c r="BG19" s="43" t="n"/>
      <c r="BH19" s="43" t="n"/>
      <c r="BI19" s="43" t="n"/>
      <c r="BJ19" s="43" t="n"/>
      <c r="BK19" s="43" t="n"/>
      <c r="BL19" s="43" t="n"/>
      <c r="BM19" s="43" t="n"/>
      <c r="BN19" s="43" t="n"/>
      <c r="BO19" s="43" t="n"/>
      <c r="BP19" s="43" t="n"/>
      <c r="BQ19" s="43" t="n"/>
      <c r="BR19" s="43" t="n"/>
      <c r="BS19" s="43" t="n"/>
      <c r="BT19" s="43" t="n"/>
      <c r="BU19" s="43" t="n"/>
      <c r="BV19" s="43" t="n"/>
      <c r="BW19" s="43" t="n"/>
      <c r="BX19" s="43" t="n"/>
      <c r="BY19" s="43" t="n"/>
      <c r="BZ19" s="43" t="n"/>
      <c r="CA19" s="43" t="n"/>
      <c r="CB19" s="43" t="n"/>
      <c r="CC19" s="43" t="n"/>
      <c r="CD19" s="43" t="n"/>
      <c r="CE19" s="43" t="n"/>
      <c r="CF19" s="43" t="n"/>
      <c r="CG19" s="43" t="n"/>
      <c r="CH19" s="43" t="n"/>
      <c r="CI19" s="43" t="n"/>
      <c r="CJ19" s="43" t="n"/>
      <c r="CK19" s="43" t="n"/>
      <c r="CL19" s="43" t="n"/>
      <c r="CM19" s="43" t="n"/>
      <c r="CN19" s="43" t="n"/>
      <c r="CO19" s="43" t="n"/>
      <c r="CP19" s="43" t="n"/>
      <c r="CQ19" s="43" t="n"/>
      <c r="CR19" s="43" t="n"/>
      <c r="CS19" s="43" t="n"/>
      <c r="CT19" s="43" t="n"/>
      <c r="CU19" s="43" t="n"/>
      <c r="CV19" s="43" t="n"/>
      <c r="CW19" s="43" t="n"/>
      <c r="CX19" s="43" t="n"/>
      <c r="CY19" s="43" t="n"/>
      <c r="CZ19" s="43" t="n"/>
      <c r="DA19" s="43" t="n"/>
      <c r="DB19" s="43" t="n"/>
      <c r="DC19" s="43" t="n"/>
      <c r="DD19" s="43" t="n"/>
      <c r="DE19" s="43" t="n"/>
      <c r="DF19" s="43" t="n"/>
      <c r="DG19" s="43" t="n"/>
      <c r="DH19" s="43" t="n"/>
      <c r="DI19" s="43" t="n"/>
      <c r="DJ19" s="43" t="n"/>
      <c r="DK19" s="43" t="n"/>
      <c r="DL19" s="43" t="n"/>
      <c r="DM19" s="43" t="n"/>
      <c r="DN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7" t="inlineStr">
        <is>
          <t>Итого медиа бюджет</t>
        </is>
      </c>
      <c r="AD20" s="43" t="n"/>
      <c r="AE20" s="43" t="n"/>
      <c r="AF20" s="43" t="n"/>
      <c r="AG20" s="40">
        <f>SUM(AG18:AG19)</f>
        <v/>
      </c>
      <c r="AH20" s="43" t="n"/>
      <c r="AI20" s="43" t="n"/>
      <c r="AJ20" s="43" t="n"/>
      <c r="AK20" s="43" t="n"/>
      <c r="AL20" s="48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  <c r="BF20" s="43" t="n"/>
      <c r="BG20" s="43" t="n"/>
      <c r="BH20" s="43" t="n"/>
      <c r="BI20" s="43" t="n"/>
      <c r="BJ20" s="43" t="n"/>
      <c r="BK20" s="43" t="n"/>
      <c r="BL20" s="43" t="n"/>
      <c r="BM20" s="43" t="n"/>
      <c r="BN20" s="43" t="n"/>
      <c r="BO20" s="43" t="n"/>
      <c r="BP20" s="43" t="n"/>
      <c r="BQ20" s="43" t="n"/>
      <c r="BR20" s="43" t="n"/>
      <c r="BS20" s="43" t="n"/>
      <c r="BT20" s="43" t="n"/>
      <c r="BU20" s="43" t="n"/>
      <c r="BV20" s="43" t="n"/>
      <c r="BW20" s="43" t="n"/>
      <c r="BX20" s="43" t="n"/>
      <c r="BY20" s="43" t="n"/>
      <c r="BZ20" s="43" t="n"/>
      <c r="CA20" s="43" t="n"/>
      <c r="CB20" s="43" t="n"/>
      <c r="CC20" s="43" t="n"/>
      <c r="CD20" s="43" t="n"/>
      <c r="CE20" s="43" t="n"/>
      <c r="CF20" s="43" t="n"/>
      <c r="CG20" s="43" t="n"/>
      <c r="CH20" s="43" t="n"/>
      <c r="CI20" s="43" t="n"/>
      <c r="CJ20" s="43" t="n"/>
      <c r="CK20" s="43" t="n"/>
      <c r="CL20" s="43" t="n"/>
      <c r="CM20" s="43" t="n"/>
      <c r="CN20" s="43" t="n"/>
      <c r="CO20" s="43" t="n"/>
      <c r="CP20" s="43" t="n"/>
      <c r="CQ20" s="43" t="n"/>
      <c r="CR20" s="43" t="n"/>
      <c r="CS20" s="43" t="n"/>
      <c r="CT20" s="43" t="n"/>
      <c r="CU20" s="43" t="n"/>
      <c r="CV20" s="43" t="n"/>
      <c r="CW20" s="43" t="n"/>
      <c r="CX20" s="43" t="n"/>
      <c r="CY20" s="43" t="n"/>
      <c r="CZ20" s="43" t="n"/>
      <c r="DA20" s="43" t="n"/>
      <c r="DB20" s="43" t="n"/>
      <c r="DC20" s="43" t="n"/>
      <c r="DD20" s="43" t="n"/>
      <c r="DE20" s="43" t="n"/>
      <c r="DF20" s="43" t="n"/>
      <c r="DG20" s="43" t="n"/>
      <c r="DH20" s="43" t="n"/>
      <c r="DI20" s="43" t="n"/>
      <c r="DJ20" s="43" t="n"/>
      <c r="DK20" s="43" t="n"/>
      <c r="DL20" s="43" t="n"/>
      <c r="DM20" s="43" t="n"/>
      <c r="DN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7" t="inlineStr">
        <is>
          <t>АК</t>
        </is>
      </c>
      <c r="AD21" s="43" t="n"/>
      <c r="AE21" s="43" t="n"/>
      <c r="AF21" s="43" t="inlineStr">
        <is>
          <t>10%</t>
        </is>
      </c>
      <c r="AG21" s="40">
        <f>AG20*AF21</f>
        <v/>
      </c>
      <c r="AH21" s="43" t="n"/>
      <c r="AI21" s="43" t="n"/>
      <c r="AJ21" s="43" t="n"/>
      <c r="AK21" s="43" t="n"/>
      <c r="AL21" s="48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  <c r="BG21" s="43" t="n"/>
      <c r="BH21" s="43" t="n"/>
      <c r="BI21" s="43" t="n"/>
      <c r="BJ21" s="43" t="n"/>
      <c r="BK21" s="43" t="n"/>
      <c r="BL21" s="43" t="n"/>
      <c r="BM21" s="43" t="n"/>
      <c r="BN21" s="43" t="n"/>
      <c r="BO21" s="43" t="n"/>
      <c r="BP21" s="43" t="n"/>
      <c r="BQ21" s="43" t="n"/>
      <c r="BR21" s="43" t="n"/>
      <c r="BS21" s="43" t="n"/>
      <c r="BT21" s="43" t="n"/>
      <c r="BU21" s="43" t="n"/>
      <c r="BV21" s="43" t="n"/>
      <c r="BW21" s="43" t="n"/>
      <c r="BX21" s="43" t="n"/>
      <c r="BY21" s="43" t="n"/>
      <c r="BZ21" s="43" t="n"/>
      <c r="CA21" s="43" t="n"/>
      <c r="CB21" s="43" t="n"/>
      <c r="CC21" s="43" t="n"/>
      <c r="CD21" s="43" t="n"/>
      <c r="CE21" s="43" t="n"/>
      <c r="CF21" s="43" t="n"/>
      <c r="CG21" s="43" t="n"/>
      <c r="CH21" s="43" t="n"/>
      <c r="CI21" s="43" t="n"/>
      <c r="CJ21" s="43" t="n"/>
      <c r="CK21" s="43" t="n"/>
      <c r="CL21" s="43" t="n"/>
      <c r="CM21" s="43" t="n"/>
      <c r="CN21" s="43" t="n"/>
      <c r="CO21" s="43" t="n"/>
      <c r="CP21" s="43" t="n"/>
      <c r="CQ21" s="43" t="n"/>
      <c r="CR21" s="43" t="n"/>
      <c r="CS21" s="43" t="n"/>
      <c r="CT21" s="43" t="n"/>
      <c r="CU21" s="43" t="n"/>
      <c r="CV21" s="43" t="n"/>
      <c r="CW21" s="43" t="n"/>
      <c r="CX21" s="43" t="n"/>
      <c r="CY21" s="43" t="n"/>
      <c r="CZ21" s="43" t="n"/>
      <c r="DA21" s="43" t="n"/>
      <c r="DB21" s="43" t="n"/>
      <c r="DC21" s="43" t="n"/>
      <c r="DD21" s="43" t="n"/>
      <c r="DE21" s="43" t="n"/>
      <c r="DF21" s="43" t="n"/>
      <c r="DG21" s="43" t="n"/>
      <c r="DH21" s="43" t="n"/>
      <c r="DI21" s="43" t="n"/>
      <c r="DJ21" s="43" t="n"/>
      <c r="DK21" s="43" t="n"/>
      <c r="DL21" s="43" t="n"/>
      <c r="DM21" s="43" t="n"/>
      <c r="DN21" s="43" t="n"/>
    </row>
    <row r="22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7" t="inlineStr">
        <is>
          <t>НДС</t>
        </is>
      </c>
      <c r="AD22" s="43" t="n"/>
      <c r="AE22" s="43" t="n"/>
      <c r="AF22" s="43" t="inlineStr">
        <is>
          <t>20%</t>
        </is>
      </c>
      <c r="AG22" s="40">
        <f>((AG20)+AG21)*AF22</f>
        <v/>
      </c>
      <c r="AH22" s="43" t="n"/>
      <c r="AI22" s="43" t="n"/>
      <c r="AJ22" s="43" t="n"/>
      <c r="AK22" s="43" t="n"/>
      <c r="AL22" s="48" t="n"/>
      <c r="AM22" s="43" t="n"/>
      <c r="AN22" s="43" t="n"/>
      <c r="AO22" s="43" t="n"/>
      <c r="AP22" s="43" t="n"/>
      <c r="AQ22" s="43" t="n"/>
      <c r="AR22" s="43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  <c r="BG22" s="43" t="n"/>
      <c r="BH22" s="43" t="n"/>
      <c r="BI22" s="43" t="n"/>
      <c r="BJ22" s="43" t="n"/>
      <c r="BK22" s="43" t="n"/>
      <c r="BL22" s="43" t="n"/>
      <c r="BM22" s="43" t="n"/>
      <c r="BN22" s="43" t="n"/>
      <c r="BO22" s="43" t="n"/>
      <c r="BP22" s="43" t="n"/>
      <c r="BQ22" s="43" t="n"/>
      <c r="BR22" s="43" t="n"/>
      <c r="BS22" s="43" t="n"/>
      <c r="BT22" s="43" t="n"/>
      <c r="BU22" s="43" t="n"/>
      <c r="BV22" s="43" t="n"/>
      <c r="BW22" s="43" t="n"/>
      <c r="BX22" s="43" t="n"/>
      <c r="BY22" s="43" t="n"/>
      <c r="BZ22" s="43" t="n"/>
      <c r="CA22" s="43" t="n"/>
      <c r="CB22" s="43" t="n"/>
      <c r="CC22" s="43" t="n"/>
      <c r="CD22" s="43" t="n"/>
      <c r="CE22" s="43" t="n"/>
      <c r="CF22" s="43" t="n"/>
      <c r="CG22" s="43" t="n"/>
      <c r="CH22" s="43" t="n"/>
      <c r="CI22" s="43" t="n"/>
      <c r="CJ22" s="43" t="n"/>
      <c r="CK22" s="43" t="n"/>
      <c r="CL22" s="43" t="n"/>
      <c r="CM22" s="43" t="n"/>
      <c r="CN22" s="43" t="n"/>
      <c r="CO22" s="43" t="n"/>
      <c r="CP22" s="43" t="n"/>
      <c r="CQ22" s="43" t="n"/>
      <c r="CR22" s="43" t="n"/>
      <c r="CS22" s="43" t="n"/>
      <c r="CT22" s="43" t="n"/>
      <c r="CU22" s="43" t="n"/>
      <c r="CV22" s="43" t="n"/>
      <c r="CW22" s="43" t="n"/>
      <c r="CX22" s="43" t="n"/>
      <c r="CY22" s="43" t="n"/>
      <c r="CZ22" s="43" t="n"/>
      <c r="DA22" s="43" t="n"/>
      <c r="DB22" s="43" t="n"/>
      <c r="DC22" s="43" t="n"/>
      <c r="DD22" s="43" t="n"/>
      <c r="DE22" s="43" t="n"/>
      <c r="DF22" s="43" t="n"/>
      <c r="DG22" s="43" t="n"/>
      <c r="DH22" s="43" t="n"/>
      <c r="DI22" s="43" t="n"/>
      <c r="DJ22" s="43" t="n"/>
      <c r="DK22" s="43" t="n"/>
      <c r="DL22" s="43" t="n"/>
      <c r="DM22" s="43" t="n"/>
      <c r="DN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7" t="inlineStr">
        <is>
          <t>Производство ролика, с НДС</t>
        </is>
      </c>
      <c r="AD23" s="43" t="n"/>
      <c r="AE23" s="43" t="n"/>
      <c r="AF23" s="43" t="n"/>
      <c r="AG23" s="40" t="inlineStr">
        <is>
          <t>0.00р</t>
        </is>
      </c>
      <c r="AH23" s="43" t="n"/>
      <c r="AI23" s="43" t="n"/>
      <c r="AJ23" s="43" t="n"/>
      <c r="AK23" s="43" t="n"/>
      <c r="AL23" s="48" t="n"/>
      <c r="AM23" s="43" t="n"/>
      <c r="AN23" s="43" t="n"/>
      <c r="AO23" s="43" t="n"/>
      <c r="AP23" s="43" t="n"/>
      <c r="AQ23" s="43" t="n"/>
      <c r="AR23" s="43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  <c r="BG23" s="43" t="n"/>
      <c r="BH23" s="43" t="n"/>
      <c r="BI23" s="43" t="n"/>
      <c r="BJ23" s="43" t="n"/>
      <c r="BK23" s="43" t="n"/>
      <c r="BL23" s="43" t="n"/>
      <c r="BM23" s="43" t="n"/>
      <c r="BN23" s="43" t="n"/>
      <c r="BO23" s="43" t="n"/>
      <c r="BP23" s="43" t="n"/>
      <c r="BQ23" s="43" t="n"/>
      <c r="BR23" s="43" t="n"/>
      <c r="BS23" s="43" t="n"/>
      <c r="BT23" s="43" t="n"/>
      <c r="BU23" s="43" t="n"/>
      <c r="BV23" s="43" t="n"/>
      <c r="BW23" s="43" t="n"/>
      <c r="BX23" s="43" t="n"/>
      <c r="BY23" s="43" t="n"/>
      <c r="BZ23" s="43" t="n"/>
      <c r="CA23" s="43" t="n"/>
      <c r="CB23" s="43" t="n"/>
      <c r="CC23" s="43" t="n"/>
      <c r="CD23" s="43" t="n"/>
      <c r="CE23" s="43" t="n"/>
      <c r="CF23" s="43" t="n"/>
      <c r="CG23" s="43" t="n"/>
      <c r="CH23" s="43" t="n"/>
      <c r="CI23" s="43" t="n"/>
      <c r="CJ23" s="43" t="n"/>
      <c r="CK23" s="43" t="n"/>
      <c r="CL23" s="43" t="n"/>
      <c r="CM23" s="43" t="n"/>
      <c r="CN23" s="43" t="n"/>
      <c r="CO23" s="43" t="n"/>
      <c r="CP23" s="43" t="n"/>
      <c r="CQ23" s="43" t="n"/>
      <c r="CR23" s="43" t="n"/>
      <c r="CS23" s="43" t="n"/>
      <c r="CT23" s="43" t="n"/>
      <c r="CU23" s="43" t="n"/>
      <c r="CV23" s="43" t="n"/>
      <c r="CW23" s="43" t="n"/>
      <c r="CX23" s="43" t="n"/>
      <c r="CY23" s="43" t="n"/>
      <c r="CZ23" s="43" t="n"/>
      <c r="DA23" s="43" t="n"/>
      <c r="DB23" s="43" t="n"/>
      <c r="DC23" s="43" t="n"/>
      <c r="DD23" s="43" t="n"/>
      <c r="DE23" s="43" t="n"/>
      <c r="DF23" s="43" t="n"/>
      <c r="DG23" s="43" t="n"/>
      <c r="DH23" s="43" t="n"/>
      <c r="DI23" s="43" t="n"/>
      <c r="DJ23" s="43" t="n"/>
      <c r="DK23" s="43" t="n"/>
      <c r="DL23" s="43" t="n"/>
      <c r="DM23" s="43" t="n"/>
      <c r="DN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7" t="inlineStr">
        <is>
          <t>Итого (с учётом НДС и АК)</t>
        </is>
      </c>
      <c r="AD24" s="49" t="n"/>
      <c r="AE24" s="49" t="n"/>
      <c r="AF24" s="49" t="n"/>
      <c r="AG24" s="40">
        <f>SUM(AG20:AG23)</f>
        <v/>
      </c>
      <c r="AH24" s="43" t="n"/>
      <c r="AI24" s="43" t="n"/>
      <c r="AJ24" s="43" t="n"/>
      <c r="AK24" s="43" t="n"/>
      <c r="AL24" s="48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3" t="n"/>
      <c r="BO24" s="43" t="n"/>
      <c r="BP24" s="43" t="n"/>
      <c r="BQ24" s="43" t="n"/>
      <c r="BR24" s="43" t="n"/>
      <c r="BS24" s="43" t="n"/>
      <c r="BT24" s="43" t="n"/>
      <c r="BU24" s="43" t="n"/>
      <c r="BV24" s="43" t="n"/>
      <c r="BW24" s="43" t="n"/>
      <c r="BX24" s="43" t="n"/>
      <c r="BY24" s="43" t="n"/>
      <c r="BZ24" s="43" t="n"/>
      <c r="CA24" s="43" t="n"/>
      <c r="CB24" s="43" t="n"/>
      <c r="CC24" s="43" t="n"/>
      <c r="CD24" s="43" t="n"/>
      <c r="CE24" s="43" t="n"/>
      <c r="CF24" s="43" t="n"/>
      <c r="CG24" s="43" t="n"/>
      <c r="CH24" s="43" t="n"/>
      <c r="CI24" s="43" t="n"/>
      <c r="CJ24" s="43" t="n"/>
      <c r="CK24" s="43" t="n"/>
      <c r="CL24" s="43" t="n"/>
      <c r="CM24" s="43" t="n"/>
      <c r="CN24" s="43" t="n"/>
      <c r="CO24" s="43" t="n"/>
      <c r="CP24" s="43" t="n"/>
      <c r="CQ24" s="43" t="n"/>
      <c r="CR24" s="43" t="n"/>
      <c r="CS24" s="43" t="n"/>
      <c r="CT24" s="43" t="n"/>
      <c r="CU24" s="43" t="n"/>
      <c r="CV24" s="43" t="n"/>
      <c r="CW24" s="43" t="n"/>
      <c r="CX24" s="43" t="n"/>
      <c r="CY24" s="43" t="n"/>
      <c r="CZ24" s="43" t="n"/>
      <c r="DA24" s="43" t="n"/>
      <c r="DB24" s="43" t="n"/>
      <c r="DC24" s="43" t="n"/>
      <c r="DD24" s="43" t="n"/>
      <c r="DE24" s="43" t="n"/>
      <c r="DF24" s="43" t="n"/>
      <c r="DG24" s="43" t="n"/>
      <c r="DH24" s="43" t="n"/>
      <c r="DI24" s="43" t="n"/>
      <c r="DJ24" s="43" t="n"/>
      <c r="DK24" s="43" t="n"/>
      <c r="DL24" s="43" t="n"/>
      <c r="DM24" s="43" t="n"/>
      <c r="DN24" s="43" t="n"/>
    </row>
  </sheetData>
  <mergeCells count="51"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DK11:DK12"/>
    <mergeCell ref="DL11:DL12"/>
    <mergeCell ref="DM11:DM12"/>
    <mergeCell ref="DN11:DN12"/>
    <mergeCell ref="DK10:DN10"/>
    <mergeCell ref="BU10:BY10"/>
    <mergeCell ref="BZ10:CD10"/>
    <mergeCell ref="CE10:CI10"/>
    <mergeCell ref="CJ10:CN10"/>
    <mergeCell ref="CO10:CS10"/>
  </mergeCells>
  <dataValidations count="2">
    <dataValidation sqref="X13:X17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17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2021-08-25T13:28:24Z</dcterms:modified>
  <cp:lastModifiedBy>Lida</cp:lastModifiedBy>
</cp:coreProperties>
</file>