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3450" windowWidth="19200" windowHeight="9930" tabRatio="600" firstSheet="0" activeTab="0" autoFilterDateGrouping="1"/>
  </bookViews>
  <sheets>
    <sheet name="Лист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45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pivotButton="0" quotePrefix="0" xfId="0"/>
    <xf numFmtId="166" fontId="0" fillId="0" borderId="22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4" pivotButton="0" quotePrefix="0" xfId="0"/>
    <xf numFmtId="0" fontId="0" fillId="0" borderId="23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70"/>
  <sheetViews>
    <sheetView tabSelected="1" topLeftCell="CS36" zoomScale="70" zoomScaleNormal="70" workbookViewId="0">
      <selection activeCell="DH60" sqref="DH60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2.28515625" customWidth="1" min="48" max="48"/>
    <col width="10.7109375" bestFit="1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  <c r="DO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rick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>
        <is>
          <t>вакпе</t>
        </is>
      </c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  <c r="DO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  <c r="DO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  <c r="DO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  <c r="DO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  <c r="DO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3" t="inlineStr">
        <is>
          <t>% прохождения из кликов в визиты</t>
        </is>
      </c>
      <c r="DL11" s="23" t="inlineStr">
        <is>
          <t>Визиты</t>
        </is>
      </c>
      <c r="DM11" s="23" t="inlineStr">
        <is>
          <t>Показатель отказов</t>
        </is>
      </c>
      <c r="DN11" s="23" t="inlineStr">
        <is>
          <t>Средняя глубина</t>
        </is>
      </c>
      <c r="DO11" s="23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AV11+3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AZ11+5</f>
        <v/>
      </c>
      <c r="BA12" s="10">
        <f>BA11+5</f>
        <v/>
      </c>
      <c r="BB12" s="10">
        <f>BB11+5</f>
        <v/>
      </c>
      <c r="BC12" s="10">
        <f>BC11+5</f>
        <v/>
      </c>
      <c r="BD12" s="10">
        <f>BD11+5</f>
        <v/>
      </c>
      <c r="BE12" s="10">
        <f>BE11+4</f>
        <v/>
      </c>
      <c r="BF12" s="10">
        <f>BF11+5</f>
        <v/>
      </c>
      <c r="BG12" s="10">
        <f>BG11+5</f>
        <v/>
      </c>
      <c r="BH12" s="10">
        <f>BH11+5</f>
        <v/>
      </c>
      <c r="BI12" s="10">
        <f>BI11+5</f>
        <v/>
      </c>
      <c r="BJ12" s="10">
        <f>BJ11+6</f>
        <v/>
      </c>
      <c r="BK12" s="10">
        <f>BK11+5</f>
        <v/>
      </c>
      <c r="BL12" s="10">
        <f>BL11+5</f>
        <v/>
      </c>
      <c r="BM12" s="10">
        <f>BM11+5</f>
        <v/>
      </c>
      <c r="BN12" s="10">
        <f>BN11+5</f>
        <v/>
      </c>
      <c r="BO12" s="10">
        <f>BO11+5</f>
        <v/>
      </c>
      <c r="BP12" s="10">
        <f>BP11+4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BT11+4</f>
        <v/>
      </c>
      <c r="BU12" s="10">
        <f>BU11+4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BY11+3</f>
        <v/>
      </c>
      <c r="BZ12" s="10">
        <f>BZ11+4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CD11+4</f>
        <v/>
      </c>
      <c r="CE12" s="10">
        <f>CE11+4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CI11+4</f>
        <v/>
      </c>
      <c r="CJ12" s="10">
        <f>CJ11+4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CN11+3</f>
        <v/>
      </c>
      <c r="CO12" s="10">
        <f>CO11+4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CS11+4</f>
        <v/>
      </c>
      <c r="CT12" s="10">
        <f>CT11+4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CX11+3</f>
        <v/>
      </c>
      <c r="CY12" s="10">
        <f>CY11+4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DC11+4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  <c r="DO12" s="38" t="n"/>
    </row>
    <row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/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>
        <is>
          <t>бриф 7ю1</t>
        </is>
      </c>
      <c r="W13" s="39" t="inlineStr">
        <is>
          <t>Динамика</t>
        </is>
      </c>
      <c r="X13" s="39" t="inlineStr">
        <is>
          <t>1000 показов</t>
        </is>
      </c>
      <c r="Y13" s="39">
        <f>COUNT(BF13:CK13)</f>
        <v/>
      </c>
      <c r="Z13" s="39" t="inlineStr">
        <is>
          <t>месяц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AM13/AL13</f>
        <v/>
      </c>
      <c r="AJ13" s="39" t="n">
        <v>2</v>
      </c>
      <c r="AK13" s="39">
        <f>AI13/AJ13</f>
        <v/>
      </c>
      <c r="AL13" s="39" t="inlineStr">
        <is>
          <t>ОТЧЕТ VTR</t>
        </is>
      </c>
      <c r="AM13" s="39">
        <f>AB13</f>
        <v/>
      </c>
      <c r="AN13" s="39" t="inlineStr">
        <is>
          <t>CTR</t>
        </is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>
        <is>
          <t>отчеты кол лид</t>
        </is>
      </c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  <c r="DO13" s="39" t="n"/>
    </row>
    <row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/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>
        <is>
          <t>бриф 7ю1</t>
        </is>
      </c>
      <c r="W14" s="39" t="inlineStr">
        <is>
          <t>Динамика</t>
        </is>
      </c>
      <c r="X14" s="39" t="inlineStr">
        <is>
          <t>1000 показов</t>
        </is>
      </c>
      <c r="Y14" s="39">
        <f>COUNT(BF14:CK14)</f>
        <v/>
      </c>
      <c r="Z14" s="39" t="inlineStr">
        <is>
          <t>месяц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AM14/AL14</f>
        <v/>
      </c>
      <c r="AJ14" s="39" t="n">
        <v>2</v>
      </c>
      <c r="AK14" s="39">
        <f>AI14/AJ14</f>
        <v/>
      </c>
      <c r="AL14" s="39" t="inlineStr">
        <is>
          <t>ОТЧЕТ VTR</t>
        </is>
      </c>
      <c r="AM14" s="39">
        <f>AB14</f>
        <v/>
      </c>
      <c r="AN14" s="39" t="inlineStr">
        <is>
          <t>CTR</t>
        </is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>
        <is>
          <t>отчеты кол лид</t>
        </is>
      </c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39" t="n"/>
      <c r="BK14" s="39" t="n"/>
      <c r="BL14" s="39" t="n"/>
      <c r="BM14" s="39" t="n"/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  <c r="DO14" s="39" t="n"/>
    </row>
    <row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/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>
        <is>
          <t>бриф 7ю1</t>
        </is>
      </c>
      <c r="W15" s="39" t="inlineStr">
        <is>
          <t>Динамика</t>
        </is>
      </c>
      <c r="X15" s="39" t="inlineStr">
        <is>
          <t>1000 показов</t>
        </is>
      </c>
      <c r="Y15" s="39">
        <f>COUNT(BF15:CK15)</f>
        <v/>
      </c>
      <c r="Z15" s="39" t="inlineStr">
        <is>
          <t>месяц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AM15/AL15</f>
        <v/>
      </c>
      <c r="AJ15" s="39" t="n">
        <v>2</v>
      </c>
      <c r="AK15" s="39">
        <f>AI15/AJ15</f>
        <v/>
      </c>
      <c r="AL15" s="39" t="inlineStr">
        <is>
          <t>ОТЧЕТ VTR</t>
        </is>
      </c>
      <c r="AM15" s="39">
        <f>AB15</f>
        <v/>
      </c>
      <c r="AN15" s="39" t="inlineStr">
        <is>
          <t>CTR</t>
        </is>
      </c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>
        <is>
          <t>отчеты кол лид</t>
        </is>
      </c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39" t="n"/>
      <c r="BK15" s="39" t="n"/>
      <c r="BL15" s="39" t="n"/>
      <c r="BM15" s="39" t="n"/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  <c r="DO15" s="39" t="n"/>
    </row>
    <row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/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>
        <is>
          <t>бриф 7ю1</t>
        </is>
      </c>
      <c r="W16" s="39" t="inlineStr">
        <is>
          <t>Динамика</t>
        </is>
      </c>
      <c r="X16" s="39" t="inlineStr">
        <is>
          <t>1000 показов</t>
        </is>
      </c>
      <c r="Y16" s="39">
        <f>COUNT(BF16:CK16)</f>
        <v/>
      </c>
      <c r="Z16" s="39" t="inlineStr">
        <is>
          <t>месяц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AM16/AL16</f>
        <v/>
      </c>
      <c r="AJ16" s="39" t="n">
        <v>4</v>
      </c>
      <c r="AK16" s="39">
        <f>AI16/AJ16</f>
        <v/>
      </c>
      <c r="AL16" s="39" t="inlineStr">
        <is>
          <t>ОТЧЕТ VTR</t>
        </is>
      </c>
      <c r="AM16" s="39">
        <f>AB16</f>
        <v/>
      </c>
      <c r="AN16" s="39" t="inlineStr">
        <is>
          <t>CTR</t>
        </is>
      </c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>
        <is>
          <t>отчеты кол лид</t>
        </is>
      </c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39" t="n"/>
      <c r="BK16" s="39" t="n"/>
      <c r="BL16" s="39" t="n"/>
      <c r="BM16" s="39" t="n"/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  <c r="DO16" s="39" t="n"/>
    </row>
    <row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>https://reklama.ramblergroup.com/tt/</t>
        </is>
      </c>
      <c r="F17" s="39" t="inlineStr">
        <is>
          <t>да</t>
        </is>
      </c>
      <c r="G17" s="39" t="n">
        <v/>
      </c>
      <c r="H17" s="39" t="n">
        <v/>
      </c>
      <c r="I17" s="39" t="inlineStr">
        <is>
          <t>входной бюджет</t>
        </is>
      </c>
      <c r="J17" s="39" t="inlineStr">
        <is>
          <t>\\DOCS\Public\_Подрядчики (прайсы, презентации, ТТ)\Rambler</t>
        </is>
      </c>
      <c r="K17" s="3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17" s="39" t="n">
        <v/>
      </c>
      <c r="M17" s="39" t="inlineStr">
        <is>
          <t>Не менее 250 000 руб. без учета НДС (после скидки) при первом размещении.
Потом 500тр.</t>
        </is>
      </c>
      <c r="N17" s="39" t="inlineStr">
        <is>
          <t>нет</t>
        </is>
      </c>
      <c r="O17" s="39" t="inlineStr">
        <is>
          <t xml:space="preserve"> - НЕТ сезонников
 - интересы без наценок
- низкий CPM (при сравнении с программатик)</t>
        </is>
      </c>
      <c r="P17" s="39" t="n">
        <v/>
      </c>
      <c r="Q17" s="39" t="n">
        <v>5</v>
      </c>
      <c r="R17" s="39">
        <f>S17</f>
        <v/>
      </c>
      <c r="S17" s="39" t="inlineStr">
        <is>
          <t>Пакет XL Flex Rambler&amp;Сo 
Desktop+Mobile Reach Video PMP</t>
        </is>
      </c>
      <c r="T17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17" s="39" t="inlineStr">
        <is>
          <t>Видео (15 секунд)</t>
        </is>
      </c>
      <c r="V17" s="39" t="inlineStr">
        <is>
          <t>бриф 7ю1</t>
        </is>
      </c>
      <c r="W17" s="39" t="inlineStr">
        <is>
          <t>Динамика</t>
        </is>
      </c>
      <c r="X17" s="39" t="inlineStr">
        <is>
          <t>1000 показов</t>
        </is>
      </c>
      <c r="Y17" s="39">
        <f>COUNT(BF17:CK17)</f>
        <v/>
      </c>
      <c r="Z17" s="39" t="inlineStr">
        <is>
          <t>месяц</t>
        </is>
      </c>
      <c r="AA17" s="39">
        <f>AB17/Y17</f>
        <v/>
      </c>
      <c r="AB17" s="39" t="n">
        <v>1111.2</v>
      </c>
      <c r="AC17" s="40" t="n">
        <v>450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AM17/AL17</f>
        <v/>
      </c>
      <c r="AJ17" s="39" t="n">
        <v>3</v>
      </c>
      <c r="AK17" s="39">
        <f>AI17/AJ17</f>
        <v/>
      </c>
      <c r="AL17" s="39" t="inlineStr">
        <is>
          <t>ОТЧЕТ VTR</t>
        </is>
      </c>
      <c r="AM17" s="39">
        <f>AB17</f>
        <v/>
      </c>
      <c r="AN17" s="39" t="inlineStr">
        <is>
          <t>CTR</t>
        </is>
      </c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>
        <is>
          <t>отчеты кол лид</t>
        </is>
      </c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39" t="n"/>
      <c r="BK17" s="39" t="n"/>
      <c r="BL17" s="39" t="n"/>
      <c r="BM17" s="39" t="n"/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  <c r="DO17" s="39" t="n"/>
    </row>
    <row r="18">
      <c r="A18" s="39" t="inlineStr">
        <is>
          <t>Все</t>
        </is>
      </c>
      <c r="B18" s="39" t="inlineStr">
        <is>
          <t>Все</t>
        </is>
      </c>
      <c r="C18" s="39" t="inlineStr">
        <is>
          <t>PROGRAMMATIC</t>
        </is>
      </c>
      <c r="D18" s="39" t="inlineStr">
        <is>
          <t>охват</t>
        </is>
      </c>
      <c r="E18" s="39" t="inlineStr">
        <is>
          <t xml:space="preserve">https://dsp.soloway.ru/doc/requirements.html </t>
        </is>
      </c>
      <c r="F18" s="39" t="inlineStr">
        <is>
          <t>да</t>
        </is>
      </c>
      <c r="G18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8" s="39" t="inlineStr">
        <is>
          <t>270р.</t>
        </is>
      </c>
      <c r="I18" s="39" t="n">
        <v/>
      </c>
      <c r="J18" s="39" t="inlineStr">
        <is>
          <t>\\DOCS\Public\_Подрядчики (прайсы, презентации, ТТ)\Soloway</t>
        </is>
      </c>
      <c r="K18" s="39" t="inlineStr">
        <is>
          <t>Julia Garafieva &lt;sales@soloway.ru&gt;</t>
        </is>
      </c>
      <c r="L18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8" s="39" t="inlineStr">
        <is>
          <t>100 тысяч рублей до НДС на месяц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Soloway</t>
        </is>
      </c>
      <c r="T18" s="39" t="inlineStr">
        <is>
          <t>Гео - РФ
Таргетинг по аудиторным сегментам</t>
        </is>
      </c>
      <c r="U18" s="39" t="inlineStr">
        <is>
          <t xml:space="preserve">Видео
Allroll (InStream) + 
Native (InPage) - </t>
        </is>
      </c>
      <c r="V18" s="39" t="inlineStr">
        <is>
          <t>бриф 7ю1</t>
        </is>
      </c>
      <c r="W18" s="39" t="inlineStr">
        <is>
          <t>Динамика</t>
        </is>
      </c>
      <c r="X18" s="39" t="inlineStr">
        <is>
          <t>1000 показов</t>
        </is>
      </c>
      <c r="Y18" s="39">
        <f>COUNT(BF18:CK18)</f>
        <v/>
      </c>
      <c r="Z18" s="39" t="inlineStr">
        <is>
          <t>месяц</t>
        </is>
      </c>
      <c r="AA18" s="39">
        <f>AB18/Y18</f>
        <v/>
      </c>
      <c r="AB18" s="39" t="n">
        <v>1852</v>
      </c>
      <c r="AC18" s="40" t="n">
        <v>324</v>
      </c>
      <c r="AD18" s="39" t="n">
        <v>1</v>
      </c>
      <c r="AE18" s="39" t="n">
        <v>0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AM18/AL18</f>
        <v/>
      </c>
      <c r="AJ18" s="39" t="n">
        <v>2</v>
      </c>
      <c r="AK18" s="39">
        <f>AI18/AJ18</f>
        <v/>
      </c>
      <c r="AL18" s="39" t="inlineStr">
        <is>
          <t>ОТЧЕТ VTR</t>
        </is>
      </c>
      <c r="AM18" s="39">
        <f>AB18</f>
        <v/>
      </c>
      <c r="AN18" s="39" t="inlineStr">
        <is>
          <t>CTR</t>
        </is>
      </c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>
        <is>
          <t>отчеты кол лид</t>
        </is>
      </c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39" t="n"/>
      <c r="BK18" s="39" t="n"/>
      <c r="BL18" s="39" t="n"/>
      <c r="BM18" s="39" t="n"/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  <c r="DO18" s="39" t="n"/>
    </row>
    <row r="19">
      <c r="A19" s="39" t="inlineStr">
        <is>
          <t>Все</t>
        </is>
      </c>
      <c r="B19" s="39" t="inlineStr">
        <is>
          <t>Все</t>
        </is>
      </c>
      <c r="C19" s="39" t="inlineStr">
        <is>
          <t>Портал</t>
        </is>
      </c>
      <c r="D19" s="39" t="inlineStr">
        <is>
          <t>охват</t>
        </is>
      </c>
      <c r="E19" s="39" t="inlineStr">
        <is>
          <t>https://yandex.ru/legal/banner_adv_rules/</t>
        </is>
      </c>
      <c r="F19" s="39" t="inlineStr">
        <is>
          <t>да</t>
        </is>
      </c>
      <c r="G19" s="39" t="inlineStr">
        <is>
          <t>Материалы за 2 недели до старта, т.к. с первого раза не проходят модерацию, жесткие требования</t>
        </is>
      </c>
      <c r="H19" s="39" t="n">
        <v/>
      </c>
      <c r="I19" s="39" t="inlineStr">
        <is>
          <t>входной бюджет 1млн.р.</t>
        </is>
      </c>
      <c r="J19" s="39" t="inlineStr">
        <is>
          <t>https://yandex.ru/adv/products/display/mainpage</t>
        </is>
      </c>
      <c r="K19" s="39" t="inlineStr">
        <is>
          <t>закупка через DX</t>
        </is>
      </c>
      <c r="L19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9" s="39" t="n">
        <v>1150000</v>
      </c>
      <c r="N19" s="39" t="inlineStr">
        <is>
          <t>нет</t>
        </is>
      </c>
      <c r="O19" s="39" t="inlineStr">
        <is>
          <t>CPT 345р.</t>
        </is>
      </c>
      <c r="P19" s="39" t="inlineStr">
        <is>
          <t xml:space="preserve">Закупка через DAN </t>
        </is>
      </c>
      <c r="Q19" s="39" t="n">
        <v>7</v>
      </c>
      <c r="R19" s="39">
        <f>S19</f>
        <v/>
      </c>
      <c r="S19" s="39" t="inlineStr">
        <is>
          <t>Yandex.ru</t>
        </is>
      </c>
      <c r="T19" s="39" t="inlineStr">
        <is>
          <t>"Начинающий", Главные страницы, Desktop+Mobile, Динамика, РФ</t>
        </is>
      </c>
      <c r="U19" s="39" t="inlineStr">
        <is>
          <t>728×90/ 320×67</t>
        </is>
      </c>
      <c r="V19" s="39" t="inlineStr">
        <is>
          <t>бриф 7ю1</t>
        </is>
      </c>
      <c r="W19" s="39" t="inlineStr">
        <is>
          <t>Динамика</t>
        </is>
      </c>
      <c r="X19" s="39" t="inlineStr">
        <is>
          <t>1000 показов</t>
        </is>
      </c>
      <c r="Y19" s="39">
        <f>COUNT(BF19:CK19)</f>
        <v/>
      </c>
      <c r="Z19" s="39" t="inlineStr">
        <is>
          <t>месяц</t>
        </is>
      </c>
      <c r="AA19" s="39">
        <f>AB19/Y19</f>
        <v/>
      </c>
      <c r="AB19" s="39" t="n">
        <v>1</v>
      </c>
      <c r="AC19" s="40" t="n">
        <v>1150000</v>
      </c>
      <c r="AD19" s="39" t="n">
        <v>0.7</v>
      </c>
      <c r="AE19" s="39" t="n">
        <v>0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AM19/AL19</f>
        <v/>
      </c>
      <c r="AJ19" s="39" t="n">
        <v>1.5</v>
      </c>
      <c r="AK19" s="39">
        <f>AI19/AJ19</f>
        <v/>
      </c>
      <c r="AL19" s="39" t="inlineStr">
        <is>
          <t>ОТЧЕТ VTR</t>
        </is>
      </c>
      <c r="AM19" s="39">
        <f>AB19</f>
        <v/>
      </c>
      <c r="AN19" s="39" t="inlineStr">
        <is>
          <t>CTR</t>
        </is>
      </c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>
        <is>
          <t>отчеты кол лид</t>
        </is>
      </c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39" t="n"/>
      <c r="BK19" s="39" t="n"/>
      <c r="BL19" s="39" t="n"/>
      <c r="BM19" s="39" t="n"/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  <c r="DO19" s="39" t="n"/>
    </row>
    <row r="20">
      <c r="A20" s="39" t="inlineStr">
        <is>
          <t>Все</t>
        </is>
      </c>
      <c r="B20" s="39" t="inlineStr">
        <is>
          <t>Все</t>
        </is>
      </c>
      <c r="C20" s="39" t="inlineStr">
        <is>
          <t>Портал</t>
        </is>
      </c>
      <c r="D20" s="39" t="inlineStr">
        <is>
          <t>охват</t>
        </is>
      </c>
      <c r="E20" s="39" t="inlineStr">
        <is>
          <t>https://yandex.ru/legal/banner_adv_rules/</t>
        </is>
      </c>
      <c r="F20" s="39" t="inlineStr">
        <is>
          <t>да</t>
        </is>
      </c>
      <c r="G20" s="39" t="inlineStr">
        <is>
          <t>Материалы за 2 недели до старта, т.к. с первого раза не проходят модерацию, жесткие требования</t>
        </is>
      </c>
      <c r="H20" s="39" t="n">
        <v/>
      </c>
      <c r="I20" s="39" t="inlineStr">
        <is>
          <t>входной бюджет 1млн.р.</t>
        </is>
      </c>
      <c r="J20" s="39" t="inlineStr">
        <is>
          <t>https://yandex.ru/adv/products/display/mainpage</t>
        </is>
      </c>
      <c r="K20" s="39" t="inlineStr">
        <is>
          <t>закупка через DX</t>
        </is>
      </c>
      <c r="L2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0" s="39" t="n">
        <v>1150000</v>
      </c>
      <c r="N20" s="39" t="inlineStr">
        <is>
          <t>нет</t>
        </is>
      </c>
      <c r="O20" s="39" t="inlineStr">
        <is>
          <t>CPT 345р.</t>
        </is>
      </c>
      <c r="P20" s="39" t="inlineStr">
        <is>
          <t xml:space="preserve">Закупка через DAN </t>
        </is>
      </c>
      <c r="Q20" s="39" t="n">
        <v>8</v>
      </c>
      <c r="R20" s="39">
        <f>S20</f>
        <v/>
      </c>
      <c r="S20" s="39" t="inlineStr">
        <is>
          <t>Yandex.ru</t>
        </is>
      </c>
      <c r="T20" s="39" t="inlineStr">
        <is>
          <t>"Начинающий", Главные страницы, Desktop+Mobile, Динамика, РФ</t>
        </is>
      </c>
      <c r="U20" s="39" t="inlineStr">
        <is>
          <t>728×90/ 320×67</t>
        </is>
      </c>
      <c r="V20" s="39" t="inlineStr">
        <is>
          <t>бриф 7ю1</t>
        </is>
      </c>
      <c r="W20" s="39" t="inlineStr">
        <is>
          <t>Динамика</t>
        </is>
      </c>
      <c r="X20" s="39" t="inlineStr">
        <is>
          <t>1000 показов</t>
        </is>
      </c>
      <c r="Y20" s="39">
        <f>COUNT(BF20:CK20)</f>
        <v/>
      </c>
      <c r="Z20" s="39" t="inlineStr">
        <is>
          <t>месяц</t>
        </is>
      </c>
      <c r="AA20" s="39">
        <f>AB20/Y20</f>
        <v/>
      </c>
      <c r="AB20" s="39" t="n">
        <v>1</v>
      </c>
      <c r="AC20" s="40" t="n">
        <v>1150000</v>
      </c>
      <c r="AD20" s="39" t="n">
        <v>0.8</v>
      </c>
      <c r="AE20" s="39" t="n">
        <v>0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AM20/AL20</f>
        <v/>
      </c>
      <c r="AJ20" s="39" t="n">
        <v>1.5</v>
      </c>
      <c r="AK20" s="39">
        <f>AI20/AJ20</f>
        <v/>
      </c>
      <c r="AL20" s="39" t="inlineStr">
        <is>
          <t>ОТЧЕТ VTR</t>
        </is>
      </c>
      <c r="AM20" s="39">
        <f>AB20</f>
        <v/>
      </c>
      <c r="AN20" s="39" t="inlineStr">
        <is>
          <t>CTR</t>
        </is>
      </c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>
        <is>
          <t>отчеты кол лид</t>
        </is>
      </c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39" t="n"/>
      <c r="BL20" s="39" t="n"/>
      <c r="BM20" s="39" t="n"/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  <c r="DO20" s="39" t="n"/>
    </row>
    <row r="21">
      <c r="A21" s="39" t="inlineStr">
        <is>
          <t>Все</t>
        </is>
      </c>
      <c r="B21" s="39" t="inlineStr">
        <is>
          <t>Все</t>
        </is>
      </c>
      <c r="C21" s="39" t="inlineStr">
        <is>
          <t>Портал</t>
        </is>
      </c>
      <c r="D21" s="39" t="inlineStr">
        <is>
          <t>охват</t>
        </is>
      </c>
      <c r="E21" s="39" t="inlineStr">
        <is>
          <t>https://yandex.ru/legal/banner_adv_rules/</t>
        </is>
      </c>
      <c r="F21" s="39" t="inlineStr">
        <is>
          <t>да</t>
        </is>
      </c>
      <c r="G21" s="39" t="inlineStr">
        <is>
          <t>Материалы за 2 недели до старта, т.к. с первого раза не проходят модерацию, жесткие требования</t>
        </is>
      </c>
      <c r="H21" s="39" t="n">
        <v/>
      </c>
      <c r="I21" s="39" t="inlineStr">
        <is>
          <t>входной бюджет 1млн.р.</t>
        </is>
      </c>
      <c r="J21" s="39" t="inlineStr">
        <is>
          <t>https://yandex.ru/adv/products/display/mainpage</t>
        </is>
      </c>
      <c r="K21" s="39" t="inlineStr">
        <is>
          <t>закупка через DX</t>
        </is>
      </c>
      <c r="L21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1" s="39" t="n">
        <v>1150000</v>
      </c>
      <c r="N21" s="39" t="inlineStr">
        <is>
          <t>нет</t>
        </is>
      </c>
      <c r="O21" s="39" t="inlineStr">
        <is>
          <t>CPT 345р.</t>
        </is>
      </c>
      <c r="P21" s="39" t="inlineStr">
        <is>
          <t xml:space="preserve">Закупка через DAN </t>
        </is>
      </c>
      <c r="Q21" s="39" t="n">
        <v>9</v>
      </c>
      <c r="R21" s="39">
        <f>S21</f>
        <v/>
      </c>
      <c r="S21" s="39" t="inlineStr">
        <is>
          <t>Yandex.ru</t>
        </is>
      </c>
      <c r="T21" s="39" t="inlineStr">
        <is>
          <t>"Начинающий", Главные страницы, Desktop+Mobile, Динамика, РФ</t>
        </is>
      </c>
      <c r="U21" s="39" t="inlineStr">
        <is>
          <t>728×90/ 320×67</t>
        </is>
      </c>
      <c r="V21" s="39" t="inlineStr">
        <is>
          <t>бриф 7ю1</t>
        </is>
      </c>
      <c r="W21" s="39" t="inlineStr">
        <is>
          <t>Динамика</t>
        </is>
      </c>
      <c r="X21" s="39" t="inlineStr">
        <is>
          <t>1000 показов</t>
        </is>
      </c>
      <c r="Y21" s="39">
        <f>COUNT(BF21:CK21)</f>
        <v/>
      </c>
      <c r="Z21" s="39" t="inlineStr">
        <is>
          <t>месяц</t>
        </is>
      </c>
      <c r="AA21" s="39">
        <f>AB21/Y21</f>
        <v/>
      </c>
      <c r="AB21" s="39" t="n">
        <v>1</v>
      </c>
      <c r="AC21" s="40" t="n">
        <v>1150000</v>
      </c>
      <c r="AD21" s="39" t="n">
        <v>1</v>
      </c>
      <c r="AE21" s="39" t="n">
        <v>0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AM21/AL21</f>
        <v/>
      </c>
      <c r="AJ21" s="39" t="n">
        <v>1.5</v>
      </c>
      <c r="AK21" s="39">
        <f>AI21/AJ21</f>
        <v/>
      </c>
      <c r="AL21" s="39" t="inlineStr">
        <is>
          <t>ОТЧЕТ VTR</t>
        </is>
      </c>
      <c r="AM21" s="39">
        <f>AB21</f>
        <v/>
      </c>
      <c r="AN21" s="39" t="inlineStr">
        <is>
          <t>CTR</t>
        </is>
      </c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>
        <is>
          <t>отчеты кол лид</t>
        </is>
      </c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39" t="n"/>
      <c r="BK21" s="39" t="n"/>
      <c r="BL21" s="39" t="n"/>
      <c r="BM21" s="39" t="n"/>
      <c r="BN21" s="39" t="n"/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  <c r="DO21" s="39" t="n"/>
    </row>
    <row r="22">
      <c r="A22" s="39" t="inlineStr">
        <is>
          <t>Все</t>
        </is>
      </c>
      <c r="B22" s="39" t="inlineStr">
        <is>
          <t>Все</t>
        </is>
      </c>
      <c r="C22" s="39" t="inlineStr">
        <is>
          <t>Портал</t>
        </is>
      </c>
      <c r="D22" s="39" t="inlineStr">
        <is>
          <t>охват</t>
        </is>
      </c>
      <c r="E22" s="39" t="inlineStr">
        <is>
          <t>https://yandex.ru/legal/banner_adv_rules/</t>
        </is>
      </c>
      <c r="F22" s="39" t="inlineStr">
        <is>
          <t>да</t>
        </is>
      </c>
      <c r="G22" s="39" t="inlineStr">
        <is>
          <t>Материалы за 2 недели до старта, т.к. с первого раза не проходят модерацию, жесткие требования</t>
        </is>
      </c>
      <c r="H22" s="39" t="n">
        <v/>
      </c>
      <c r="I22" s="39" t="inlineStr">
        <is>
          <t>входной бюджет 1млн.р.</t>
        </is>
      </c>
      <c r="J22" s="39" t="inlineStr">
        <is>
          <t>https://yandex.ru/adv/products/display/mainpage</t>
        </is>
      </c>
      <c r="K22" s="39" t="inlineStr">
        <is>
          <t>закупка через DX</t>
        </is>
      </c>
      <c r="L22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2" s="39" t="n">
        <v>1150000</v>
      </c>
      <c r="N22" s="39" t="inlineStr">
        <is>
          <t>нет</t>
        </is>
      </c>
      <c r="O22" s="39" t="inlineStr">
        <is>
          <t>CPT 345р.</t>
        </is>
      </c>
      <c r="P22" s="39" t="inlineStr">
        <is>
          <t xml:space="preserve">Закупка через DAN </t>
        </is>
      </c>
      <c r="Q22" s="39" t="n">
        <v>10</v>
      </c>
      <c r="R22" s="39">
        <f>S22</f>
        <v/>
      </c>
      <c r="S22" s="39" t="inlineStr">
        <is>
          <t>Yandex.ru</t>
        </is>
      </c>
      <c r="T22" s="39" t="inlineStr">
        <is>
          <t>"Начинающий", Главные страницы, Desktop+Mobile, Динамика, РФ</t>
        </is>
      </c>
      <c r="U22" s="39" t="inlineStr">
        <is>
          <t>728×90/ 320×67</t>
        </is>
      </c>
      <c r="V22" s="39" t="inlineStr">
        <is>
          <t>бриф 7ю1</t>
        </is>
      </c>
      <c r="W22" s="39" t="inlineStr">
        <is>
          <t>Динамика</t>
        </is>
      </c>
      <c r="X22" s="39" t="inlineStr">
        <is>
          <t>1000 показов</t>
        </is>
      </c>
      <c r="Y22" s="39">
        <f>COUNT(BF22:CK22)</f>
        <v/>
      </c>
      <c r="Z22" s="39" t="inlineStr">
        <is>
          <t>месяц</t>
        </is>
      </c>
      <c r="AA22" s="39">
        <f>AB22/Y22</f>
        <v/>
      </c>
      <c r="AB22" s="39" t="n">
        <v>1</v>
      </c>
      <c r="AC22" s="40" t="n">
        <v>1150000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AM22/AL22</f>
        <v/>
      </c>
      <c r="AJ22" s="39" t="n">
        <v>1.5</v>
      </c>
      <c r="AK22" s="39">
        <f>AI22/AJ22</f>
        <v/>
      </c>
      <c r="AL22" s="39" t="inlineStr">
        <is>
          <t>ОТЧЕТ VTR</t>
        </is>
      </c>
      <c r="AM22" s="39">
        <f>AB22</f>
        <v/>
      </c>
      <c r="AN22" s="39" t="inlineStr">
        <is>
          <t>CTR</t>
        </is>
      </c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>
        <is>
          <t>отчеты кол лид</t>
        </is>
      </c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39" t="n"/>
      <c r="BK22" s="39" t="n"/>
      <c r="BL22" s="39" t="n"/>
      <c r="BM22" s="39" t="n"/>
      <c r="BN22" s="39" t="n"/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  <c r="DO22" s="39" t="n"/>
    </row>
    <row r="23">
      <c r="A23" s="39" t="inlineStr">
        <is>
          <t>Все</t>
        </is>
      </c>
      <c r="B23" s="39" t="inlineStr">
        <is>
          <t>Все</t>
        </is>
      </c>
      <c r="C23" s="39" t="inlineStr">
        <is>
          <t>Портал</t>
        </is>
      </c>
      <c r="D23" s="39" t="inlineStr">
        <is>
          <t>охват</t>
        </is>
      </c>
      <c r="E23" s="39" t="inlineStr">
        <is>
          <t>https://yandex.ru/legal/banner_adv_rules/</t>
        </is>
      </c>
      <c r="F23" s="39" t="inlineStr">
        <is>
          <t>да</t>
        </is>
      </c>
      <c r="G23" s="39" t="inlineStr">
        <is>
          <t>Материалы за 2 недели до старта, т.к. с первого раза не проходят модерацию, жесткие требования</t>
        </is>
      </c>
      <c r="H23" s="39" t="n">
        <v/>
      </c>
      <c r="I23" s="39" t="inlineStr">
        <is>
          <t>входной бюджет 1млн.р.</t>
        </is>
      </c>
      <c r="J23" s="39" t="inlineStr">
        <is>
          <t>https://yandex.ru/adv/products/display/mainpage</t>
        </is>
      </c>
      <c r="K23" s="39" t="inlineStr">
        <is>
          <t>закупка через DX</t>
        </is>
      </c>
      <c r="L2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3" s="39" t="n">
        <v>1150000</v>
      </c>
      <c r="N23" s="39" t="inlineStr">
        <is>
          <t>нет</t>
        </is>
      </c>
      <c r="O23" s="39" t="inlineStr">
        <is>
          <t>CPT 345р.</t>
        </is>
      </c>
      <c r="P23" s="39" t="inlineStr">
        <is>
          <t xml:space="preserve">Закупка через DAN </t>
        </is>
      </c>
      <c r="Q23" s="39" t="n">
        <v>11</v>
      </c>
      <c r="R23" s="39">
        <f>S23</f>
        <v/>
      </c>
      <c r="S23" s="39" t="inlineStr">
        <is>
          <t>Yandex.ru</t>
        </is>
      </c>
      <c r="T23" s="39" t="inlineStr">
        <is>
          <t>"Начинающий", Главные страницы, Desktop+Mobile, Динамика, РФ</t>
        </is>
      </c>
      <c r="U23" s="39" t="inlineStr">
        <is>
          <t>728×90/ 320×67</t>
        </is>
      </c>
      <c r="V23" s="39" t="inlineStr">
        <is>
          <t>бриф 7ю1</t>
        </is>
      </c>
      <c r="W23" s="39" t="inlineStr">
        <is>
          <t>Динамика</t>
        </is>
      </c>
      <c r="X23" s="39" t="inlineStr">
        <is>
          <t>1000 показов</t>
        </is>
      </c>
      <c r="Y23" s="39">
        <f>COUNT(BF23:CK23)</f>
        <v/>
      </c>
      <c r="Z23" s="39" t="inlineStr">
        <is>
          <t>месяц</t>
        </is>
      </c>
      <c r="AA23" s="39">
        <f>AB23/Y23</f>
        <v/>
      </c>
      <c r="AB23" s="39" t="n">
        <v>1</v>
      </c>
      <c r="AC23" s="40" t="n">
        <v>1150000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AM23/AL23</f>
        <v/>
      </c>
      <c r="AJ23" s="39" t="n">
        <v>1.5</v>
      </c>
      <c r="AK23" s="39">
        <f>AI23/AJ23</f>
        <v/>
      </c>
      <c r="AL23" s="39" t="inlineStr">
        <is>
          <t>ОТЧЕТ VTR</t>
        </is>
      </c>
      <c r="AM23" s="39">
        <f>AB23</f>
        <v/>
      </c>
      <c r="AN23" s="39" t="inlineStr">
        <is>
          <t>CTR</t>
        </is>
      </c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>
        <is>
          <t>отчеты кол лид</t>
        </is>
      </c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  <c r="DO23" s="39" t="n"/>
    </row>
    <row r="24">
      <c r="A24" s="39" t="inlineStr">
        <is>
          <t>Все</t>
        </is>
      </c>
      <c r="B24" s="39" t="inlineStr">
        <is>
          <t>Все</t>
        </is>
      </c>
      <c r="C24" s="39" t="inlineStr">
        <is>
          <t>Портал</t>
        </is>
      </c>
      <c r="D24" s="39" t="inlineStr">
        <is>
          <t>охват</t>
        </is>
      </c>
      <c r="E24" s="39" t="inlineStr">
        <is>
          <t>https://yandex.ru/legal/banner_adv_rules/</t>
        </is>
      </c>
      <c r="F24" s="39" t="inlineStr">
        <is>
          <t>да</t>
        </is>
      </c>
      <c r="G24" s="39" t="inlineStr">
        <is>
          <t>Материалы за 2 недели до старта, т.к. с первого раза не проходят модерацию, жесткие требования</t>
        </is>
      </c>
      <c r="H24" s="39" t="n">
        <v/>
      </c>
      <c r="I24" s="39" t="inlineStr">
        <is>
          <t>входной бюджет 1млн.р.</t>
        </is>
      </c>
      <c r="J24" s="39" t="inlineStr">
        <is>
          <t>https://yandex.ru/adv/products/display/mainpage</t>
        </is>
      </c>
      <c r="K24" s="39" t="inlineStr">
        <is>
          <t>закупка через DX</t>
        </is>
      </c>
      <c r="L24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4" s="39" t="n">
        <v>1150000</v>
      </c>
      <c r="N24" s="39" t="inlineStr">
        <is>
          <t>нет</t>
        </is>
      </c>
      <c r="O24" s="39" t="inlineStr">
        <is>
          <t>CPT 345р.</t>
        </is>
      </c>
      <c r="P24" s="39" t="inlineStr">
        <is>
          <t xml:space="preserve">Закупка через DAN </t>
        </is>
      </c>
      <c r="Q24" s="39" t="n">
        <v>12</v>
      </c>
      <c r="R24" s="39">
        <f>S24</f>
        <v/>
      </c>
      <c r="S24" s="39" t="inlineStr">
        <is>
          <t>Yandex.ru</t>
        </is>
      </c>
      <c r="T24" s="39" t="inlineStr">
        <is>
          <t>"Начинающий", Главные страницы, Desktop+Mobile, Динамика, РФ</t>
        </is>
      </c>
      <c r="U24" s="39" t="inlineStr">
        <is>
          <t>728×90/ 320×67</t>
        </is>
      </c>
      <c r="V24" s="39" t="inlineStr">
        <is>
          <t>бриф 7ю1</t>
        </is>
      </c>
      <c r="W24" s="39" t="inlineStr">
        <is>
          <t>Динамика</t>
        </is>
      </c>
      <c r="X24" s="39" t="inlineStr">
        <is>
          <t>1000 показов</t>
        </is>
      </c>
      <c r="Y24" s="39">
        <f>COUNT(BF24:CK24)</f>
        <v/>
      </c>
      <c r="Z24" s="39" t="inlineStr">
        <is>
          <t>месяц</t>
        </is>
      </c>
      <c r="AA24" s="39">
        <f>AB24/Y24</f>
        <v/>
      </c>
      <c r="AB24" s="39" t="n">
        <v>1</v>
      </c>
      <c r="AC24" s="40" t="n">
        <v>1150000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AM24/AL24</f>
        <v/>
      </c>
      <c r="AJ24" s="39" t="n">
        <v>1.5</v>
      </c>
      <c r="AK24" s="39">
        <f>AI24/AJ24</f>
        <v/>
      </c>
      <c r="AL24" s="39" t="inlineStr">
        <is>
          <t>ОТЧЕТ VTR</t>
        </is>
      </c>
      <c r="AM24" s="39">
        <f>AB24</f>
        <v/>
      </c>
      <c r="AN24" s="39" t="inlineStr">
        <is>
          <t>CTR</t>
        </is>
      </c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>
        <is>
          <t>отчеты кол лид</t>
        </is>
      </c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39" t="n"/>
      <c r="BJ24" s="39" t="n"/>
      <c r="BK24" s="39" t="n"/>
      <c r="BL24" s="39" t="n"/>
      <c r="BM24" s="39" t="n"/>
      <c r="BN24" s="39" t="n"/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  <c r="DO24" s="39" t="n"/>
    </row>
    <row r="25">
      <c r="A25" s="39" t="inlineStr">
        <is>
          <t>Все</t>
        </is>
      </c>
      <c r="B25" s="39" t="inlineStr">
        <is>
          <t>Все</t>
        </is>
      </c>
      <c r="C25" s="39" t="inlineStr">
        <is>
          <t>Портал</t>
        </is>
      </c>
      <c r="D25" s="39" t="inlineStr">
        <is>
          <t>охват</t>
        </is>
      </c>
      <c r="E25" s="39" t="inlineStr">
        <is>
          <t>https://yandex.ru/legal/banner_adv_rules/</t>
        </is>
      </c>
      <c r="F25" s="39" t="inlineStr">
        <is>
          <t>да</t>
        </is>
      </c>
      <c r="G25" s="39" t="inlineStr">
        <is>
          <t>Материалы за 2 недели до старта, т.к. с первого раза не проходят модерацию, жесткие требования</t>
        </is>
      </c>
      <c r="H25" s="39" t="n">
        <v/>
      </c>
      <c r="I25" s="39" t="inlineStr">
        <is>
          <t>входной бюджет 1млн.р.</t>
        </is>
      </c>
      <c r="J25" s="39" t="inlineStr">
        <is>
          <t>https://yandex.ru/adv/products/display/mainpage</t>
        </is>
      </c>
      <c r="K25" s="39" t="inlineStr">
        <is>
          <t>закупка через DX</t>
        </is>
      </c>
      <c r="L25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5" s="39" t="n">
        <v>1150000</v>
      </c>
      <c r="N25" s="39" t="inlineStr">
        <is>
          <t>нет</t>
        </is>
      </c>
      <c r="O25" s="39" t="inlineStr">
        <is>
          <t>CPT 345р.</t>
        </is>
      </c>
      <c r="P25" s="39" t="inlineStr">
        <is>
          <t xml:space="preserve">Закупка через DAN </t>
        </is>
      </c>
      <c r="Q25" s="39" t="n">
        <v>13</v>
      </c>
      <c r="R25" s="39">
        <f>S25</f>
        <v/>
      </c>
      <c r="S25" s="39" t="inlineStr">
        <is>
          <t>Yandex.ru</t>
        </is>
      </c>
      <c r="T25" s="39" t="inlineStr">
        <is>
          <t>"Начинающий", Главные страницы, Desktop+Mobile, Динамика, РФ</t>
        </is>
      </c>
      <c r="U25" s="39" t="inlineStr">
        <is>
          <t>728×90/ 320×67</t>
        </is>
      </c>
      <c r="V25" s="39" t="inlineStr">
        <is>
          <t>бриф 7ю1</t>
        </is>
      </c>
      <c r="W25" s="39" t="inlineStr">
        <is>
          <t>Динамика</t>
        </is>
      </c>
      <c r="X25" s="39" t="inlineStr">
        <is>
          <t>1000 показов</t>
        </is>
      </c>
      <c r="Y25" s="39">
        <f>COUNT(BF25:CK25)</f>
        <v/>
      </c>
      <c r="Z25" s="39" t="inlineStr">
        <is>
          <t>месяц</t>
        </is>
      </c>
      <c r="AA25" s="39">
        <f>AB25/Y25</f>
        <v/>
      </c>
      <c r="AB25" s="39" t="n">
        <v>1</v>
      </c>
      <c r="AC25" s="40" t="n">
        <v>1150000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AM25/AL25</f>
        <v/>
      </c>
      <c r="AJ25" s="39" t="n">
        <v>1.5</v>
      </c>
      <c r="AK25" s="39">
        <f>AI25/AJ25</f>
        <v/>
      </c>
      <c r="AL25" s="39" t="inlineStr">
        <is>
          <t>ОТЧЕТ VTR</t>
        </is>
      </c>
      <c r="AM25" s="39">
        <f>AB25</f>
        <v/>
      </c>
      <c r="AN25" s="39" t="inlineStr">
        <is>
          <t>CTR</t>
        </is>
      </c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>
        <is>
          <t>отчеты кол лид</t>
        </is>
      </c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  <c r="DO25" s="39" t="n"/>
    </row>
    <row r="26">
      <c r="A26" s="39" t="inlineStr">
        <is>
          <t>Все</t>
        </is>
      </c>
      <c r="B26" s="39" t="inlineStr">
        <is>
          <t>Все</t>
        </is>
      </c>
      <c r="C26" s="39" t="inlineStr">
        <is>
          <t>Портал</t>
        </is>
      </c>
      <c r="D26" s="39" t="inlineStr">
        <is>
          <t>охват</t>
        </is>
      </c>
      <c r="E26" s="39" t="inlineStr">
        <is>
          <t>https://yandex.ru/legal/banner_adv_rules/</t>
        </is>
      </c>
      <c r="F26" s="39" t="inlineStr">
        <is>
          <t>да</t>
        </is>
      </c>
      <c r="G26" s="39" t="inlineStr">
        <is>
          <t>Материалы за 2 недели до старта, т.к. с первого раза не проходят модерацию, жесткие требования</t>
        </is>
      </c>
      <c r="H26" s="39" t="n">
        <v/>
      </c>
      <c r="I26" s="39" t="inlineStr">
        <is>
          <t>входной бюджет 1млн.р.</t>
        </is>
      </c>
      <c r="J26" s="39" t="inlineStr">
        <is>
          <t>https://yandex.ru/adv/products/display/mainpage</t>
        </is>
      </c>
      <c r="K26" s="39" t="inlineStr">
        <is>
          <t>закупка через DX</t>
        </is>
      </c>
      <c r="L26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6" s="39" t="n">
        <v>1150000</v>
      </c>
      <c r="N26" s="39" t="inlineStr">
        <is>
          <t>нет</t>
        </is>
      </c>
      <c r="O26" s="39" t="inlineStr">
        <is>
          <t>CPT 345р.</t>
        </is>
      </c>
      <c r="P26" s="39" t="inlineStr">
        <is>
          <t xml:space="preserve">Закупка через DAN </t>
        </is>
      </c>
      <c r="Q26" s="39" t="n">
        <v>14</v>
      </c>
      <c r="R26" s="39">
        <f>S26</f>
        <v/>
      </c>
      <c r="S26" s="39" t="inlineStr">
        <is>
          <t>Yandex.ru</t>
        </is>
      </c>
      <c r="T26" s="39" t="inlineStr">
        <is>
          <t>"Начинающий", Главные страницы, Desktop+Mobile, Динамика, РФ</t>
        </is>
      </c>
      <c r="U26" s="39" t="inlineStr">
        <is>
          <t>728×90/ 320×67</t>
        </is>
      </c>
      <c r="V26" s="39" t="inlineStr">
        <is>
          <t>бриф 7ю1</t>
        </is>
      </c>
      <c r="W26" s="39" t="inlineStr">
        <is>
          <t>Динамика</t>
        </is>
      </c>
      <c r="X26" s="39" t="inlineStr">
        <is>
          <t>1000 показов</t>
        </is>
      </c>
      <c r="Y26" s="39">
        <f>COUNT(BF26:CK26)</f>
        <v/>
      </c>
      <c r="Z26" s="39" t="inlineStr">
        <is>
          <t>месяц</t>
        </is>
      </c>
      <c r="AA26" s="39">
        <f>AB26/Y26</f>
        <v/>
      </c>
      <c r="AB26" s="39" t="n">
        <v>1</v>
      </c>
      <c r="AC26" s="40" t="n">
        <v>1150000</v>
      </c>
      <c r="AD26" s="39" t="n">
        <v>1</v>
      </c>
      <c r="AE26" s="39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AM26/AL26</f>
        <v/>
      </c>
      <c r="AJ26" s="39" t="n">
        <v>1.5</v>
      </c>
      <c r="AK26" s="39">
        <f>AI26/AJ26</f>
        <v/>
      </c>
      <c r="AL26" s="39" t="inlineStr">
        <is>
          <t>ОТЧЕТ VTR</t>
        </is>
      </c>
      <c r="AM26" s="39">
        <f>AB26</f>
        <v/>
      </c>
      <c r="AN26" s="39" t="inlineStr">
        <is>
          <t>CTR</t>
        </is>
      </c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>
        <is>
          <t>отчеты кол лид</t>
        </is>
      </c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  <c r="DO26" s="39" t="n"/>
    </row>
    <row r="27">
      <c r="A27" s="39" t="inlineStr">
        <is>
          <t>Все</t>
        </is>
      </c>
      <c r="B27" s="39" t="inlineStr">
        <is>
          <t>Все</t>
        </is>
      </c>
      <c r="C27" s="39" t="inlineStr">
        <is>
          <t>Портал</t>
        </is>
      </c>
      <c r="D27" s="39" t="inlineStr">
        <is>
          <t>охват</t>
        </is>
      </c>
      <c r="E27" s="39" t="inlineStr">
        <is>
          <t>https://yandex.ru/legal/banner_adv_rules/</t>
        </is>
      </c>
      <c r="F27" s="39" t="inlineStr">
        <is>
          <t>да</t>
        </is>
      </c>
      <c r="G27" s="39" t="inlineStr">
        <is>
          <t>Материалы за 2 недели до старта, т.к. с первого раза не проходят модерацию, жесткие требования</t>
        </is>
      </c>
      <c r="H27" s="39" t="n">
        <v/>
      </c>
      <c r="I27" s="39" t="inlineStr">
        <is>
          <t>входной бюджет 1млн.р.</t>
        </is>
      </c>
      <c r="J27" s="39" t="inlineStr">
        <is>
          <t>https://yandex.ru/adv/products/display/mainpage</t>
        </is>
      </c>
      <c r="K27" s="39" t="inlineStr">
        <is>
          <t>закупка через DX</t>
        </is>
      </c>
      <c r="L27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7" s="39" t="n">
        <v>1150000</v>
      </c>
      <c r="N27" s="39" t="inlineStr">
        <is>
          <t>нет</t>
        </is>
      </c>
      <c r="O27" s="39" t="inlineStr">
        <is>
          <t>CPT 345р.</t>
        </is>
      </c>
      <c r="P27" s="39" t="inlineStr">
        <is>
          <t xml:space="preserve">Закупка через DAN </t>
        </is>
      </c>
      <c r="Q27" s="39" t="n">
        <v>15</v>
      </c>
      <c r="R27" s="39">
        <f>S27</f>
        <v/>
      </c>
      <c r="S27" s="39" t="inlineStr">
        <is>
          <t>Yandex.ru</t>
        </is>
      </c>
      <c r="T27" s="39" t="inlineStr">
        <is>
          <t>"Начинающий", Главные страницы, Desktop+Mobile, Динамика, РФ</t>
        </is>
      </c>
      <c r="U27" s="39" t="inlineStr">
        <is>
          <t>728×90/ 320×67</t>
        </is>
      </c>
      <c r="V27" s="39" t="inlineStr">
        <is>
          <t>бриф 7ю1</t>
        </is>
      </c>
      <c r="W27" s="39" t="inlineStr">
        <is>
          <t>Динамика</t>
        </is>
      </c>
      <c r="X27" s="39" t="inlineStr">
        <is>
          <t>1000 показов</t>
        </is>
      </c>
      <c r="Y27" s="39">
        <f>COUNT(BF27:CK27)</f>
        <v/>
      </c>
      <c r="Z27" s="39" t="inlineStr">
        <is>
          <t>месяц</t>
        </is>
      </c>
      <c r="AA27" s="39">
        <f>AB27/Y27</f>
        <v/>
      </c>
      <c r="AB27" s="39" t="n">
        <v>1</v>
      </c>
      <c r="AC27" s="40" t="n">
        <v>1150000</v>
      </c>
      <c r="AD27" s="39" t="n">
        <v>1.3</v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AM27/AL27</f>
        <v/>
      </c>
      <c r="AJ27" s="39" t="n">
        <v>1.5</v>
      </c>
      <c r="AK27" s="39">
        <f>AI27/AJ27</f>
        <v/>
      </c>
      <c r="AL27" s="39" t="inlineStr">
        <is>
          <t>ОТЧЕТ VTR</t>
        </is>
      </c>
      <c r="AM27" s="39">
        <f>AB27</f>
        <v/>
      </c>
      <c r="AN27" s="39" t="inlineStr">
        <is>
          <t>CTR</t>
        </is>
      </c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>
        <is>
          <t>отчеты кол лид</t>
        </is>
      </c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  <c r="DO27" s="39" t="n"/>
    </row>
    <row r="28">
      <c r="A28" s="39" t="inlineStr">
        <is>
          <t>Все</t>
        </is>
      </c>
      <c r="B28" s="39" t="inlineStr">
        <is>
          <t>Все</t>
        </is>
      </c>
      <c r="C28" s="39" t="inlineStr">
        <is>
          <t>Портал</t>
        </is>
      </c>
      <c r="D28" s="39" t="inlineStr">
        <is>
          <t>охват</t>
        </is>
      </c>
      <c r="E28" s="39" t="inlineStr">
        <is>
          <t>https://yandex.ru/legal/banner_adv_rules/</t>
        </is>
      </c>
      <c r="F28" s="39" t="inlineStr">
        <is>
          <t>да</t>
        </is>
      </c>
      <c r="G28" s="39" t="inlineStr">
        <is>
          <t>Материалы за 2 недели до старта, т.к. с первого раза не проходят модерацию, жесткие требования</t>
        </is>
      </c>
      <c r="H28" s="39" t="n">
        <v/>
      </c>
      <c r="I28" s="39" t="inlineStr">
        <is>
          <t>входной бюджет 1млн.р.</t>
        </is>
      </c>
      <c r="J28" s="39" t="inlineStr">
        <is>
          <t>https://yandex.ru/adv/products/display/mainpage</t>
        </is>
      </c>
      <c r="K28" s="39" t="inlineStr">
        <is>
          <t>закупка через DX</t>
        </is>
      </c>
      <c r="L28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8" s="39" t="n">
        <v>1150000</v>
      </c>
      <c r="N28" s="39" t="inlineStr">
        <is>
          <t>нет</t>
        </is>
      </c>
      <c r="O28" s="39" t="inlineStr">
        <is>
          <t>CPT 345р.</t>
        </is>
      </c>
      <c r="P28" s="39" t="inlineStr">
        <is>
          <t xml:space="preserve">Закупка через DAN </t>
        </is>
      </c>
      <c r="Q28" s="39" t="n">
        <v>16</v>
      </c>
      <c r="R28" s="39">
        <f>S28</f>
        <v/>
      </c>
      <c r="S28" s="39" t="inlineStr">
        <is>
          <t>Yandex.ru</t>
        </is>
      </c>
      <c r="T28" s="39" t="inlineStr">
        <is>
          <t>"Начинающий", Главные страницы, Desktop+Mobile, Динамика, РФ</t>
        </is>
      </c>
      <c r="U28" s="39" t="inlineStr">
        <is>
          <t>728×90/ 320×67</t>
        </is>
      </c>
      <c r="V28" s="39" t="inlineStr">
        <is>
          <t>бриф 7ю1</t>
        </is>
      </c>
      <c r="W28" s="39" t="inlineStr">
        <is>
          <t>Динамика</t>
        </is>
      </c>
      <c r="X28" s="39" t="inlineStr">
        <is>
          <t>1000 показов</t>
        </is>
      </c>
      <c r="Y28" s="39">
        <f>COUNT(BF28:CK28)</f>
        <v/>
      </c>
      <c r="Z28" s="39" t="inlineStr">
        <is>
          <t>месяц</t>
        </is>
      </c>
      <c r="AA28" s="39">
        <f>AB28/Y28</f>
        <v/>
      </c>
      <c r="AB28" s="39" t="n">
        <v>1</v>
      </c>
      <c r="AC28" s="40" t="n">
        <v>1150000</v>
      </c>
      <c r="AD28" s="39" t="n">
        <v>1.3</v>
      </c>
      <c r="AE28" s="39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AM28/AL28</f>
        <v/>
      </c>
      <c r="AJ28" s="39" t="n">
        <v>1.5</v>
      </c>
      <c r="AK28" s="39">
        <f>AI28/AJ28</f>
        <v/>
      </c>
      <c r="AL28" s="39" t="inlineStr">
        <is>
          <t>ОТЧЕТ VTR</t>
        </is>
      </c>
      <c r="AM28" s="39">
        <f>AB28</f>
        <v/>
      </c>
      <c r="AN28" s="39" t="inlineStr">
        <is>
          <t>CTR</t>
        </is>
      </c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>
        <is>
          <t>отчеты кол лид</t>
        </is>
      </c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  <c r="DO28" s="39" t="n"/>
    </row>
    <row r="29">
      <c r="A29" s="39" t="inlineStr">
        <is>
          <t>Все</t>
        </is>
      </c>
      <c r="B29" s="39" t="inlineStr">
        <is>
          <t>Все</t>
        </is>
      </c>
      <c r="C29" s="39" t="inlineStr">
        <is>
          <t>Портал</t>
        </is>
      </c>
      <c r="D29" s="39" t="inlineStr">
        <is>
          <t>охват</t>
        </is>
      </c>
      <c r="E29" s="39" t="inlineStr">
        <is>
          <t>https://yandex.ru/legal/banner_adv_rules/</t>
        </is>
      </c>
      <c r="F29" s="39" t="inlineStr">
        <is>
          <t>да</t>
        </is>
      </c>
      <c r="G29" s="39" t="inlineStr">
        <is>
          <t>Материалы за 2 недели до старта, т.к. с первого раза не проходят модерацию, жесткие требования</t>
        </is>
      </c>
      <c r="H29" s="39" t="n">
        <v/>
      </c>
      <c r="I29" s="39" t="inlineStr">
        <is>
          <t>входной бюджет 1млн.р.</t>
        </is>
      </c>
      <c r="J29" s="39" t="inlineStr">
        <is>
          <t>https://yandex.ru/adv/products/display/mainpage</t>
        </is>
      </c>
      <c r="K29" s="39" t="inlineStr">
        <is>
          <t>закупка через DX</t>
        </is>
      </c>
      <c r="L29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9" s="39" t="n">
        <v>1150000</v>
      </c>
      <c r="N29" s="39" t="inlineStr">
        <is>
          <t>нет</t>
        </is>
      </c>
      <c r="O29" s="39" t="inlineStr">
        <is>
          <t>CPT 345р.</t>
        </is>
      </c>
      <c r="P29" s="39" t="inlineStr">
        <is>
          <t xml:space="preserve">Закупка через DAN </t>
        </is>
      </c>
      <c r="Q29" s="39" t="n">
        <v>17</v>
      </c>
      <c r="R29" s="39">
        <f>S29</f>
        <v/>
      </c>
      <c r="S29" s="39" t="inlineStr">
        <is>
          <t>Yandex.ru</t>
        </is>
      </c>
      <c r="T29" s="39" t="inlineStr">
        <is>
          <t>"Начинающий", Главные страницы, Desktop+Mobile, Динамика, РФ</t>
        </is>
      </c>
      <c r="U29" s="39" t="inlineStr">
        <is>
          <t>728×90/ 320×67</t>
        </is>
      </c>
      <c r="V29" s="39" t="inlineStr">
        <is>
          <t>бриф 7ю1</t>
        </is>
      </c>
      <c r="W29" s="39" t="inlineStr">
        <is>
          <t>Динамика</t>
        </is>
      </c>
      <c r="X29" s="39" t="inlineStr">
        <is>
          <t>1000 показов</t>
        </is>
      </c>
      <c r="Y29" s="39">
        <f>COUNT(BF29:CK29)</f>
        <v/>
      </c>
      <c r="Z29" s="39" t="inlineStr">
        <is>
          <t>месяц</t>
        </is>
      </c>
      <c r="AA29" s="39">
        <f>AB29/Y29</f>
        <v/>
      </c>
      <c r="AB29" s="39" t="n">
        <v>1</v>
      </c>
      <c r="AC29" s="40" t="n">
        <v>1150000</v>
      </c>
      <c r="AD29" s="39" t="n">
        <v>1.3</v>
      </c>
      <c r="AE29" s="39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AM29/AL29</f>
        <v/>
      </c>
      <c r="AJ29" s="39" t="n">
        <v>1.5</v>
      </c>
      <c r="AK29" s="39">
        <f>AI29/AJ29</f>
        <v/>
      </c>
      <c r="AL29" s="39" t="inlineStr">
        <is>
          <t>ОТЧЕТ VTR</t>
        </is>
      </c>
      <c r="AM29" s="39">
        <f>AB29</f>
        <v/>
      </c>
      <c r="AN29" s="39" t="inlineStr">
        <is>
          <t>CTR</t>
        </is>
      </c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>
        <is>
          <t>отчеты кол лид</t>
        </is>
      </c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  <c r="DO29" s="39" t="n"/>
    </row>
    <row r="30">
      <c r="A30" s="39" t="inlineStr">
        <is>
          <t>Все</t>
        </is>
      </c>
      <c r="B30" s="39" t="inlineStr">
        <is>
          <t>Все</t>
        </is>
      </c>
      <c r="C30" s="39" t="inlineStr">
        <is>
          <t>Портал</t>
        </is>
      </c>
      <c r="D30" s="39" t="inlineStr">
        <is>
          <t>охват</t>
        </is>
      </c>
      <c r="E30" s="39" t="inlineStr">
        <is>
          <t>https://yandex.ru/legal/banner_adv_rules/</t>
        </is>
      </c>
      <c r="F30" s="39" t="inlineStr">
        <is>
          <t>да</t>
        </is>
      </c>
      <c r="G30" s="39" t="inlineStr">
        <is>
          <t>Материалы за 2 недели до старта, т.к. с первого раза не проходят модерацию, жесткие требования</t>
        </is>
      </c>
      <c r="H30" s="39" t="n">
        <v/>
      </c>
      <c r="I30" s="39" t="inlineStr">
        <is>
          <t>входной бюджет 1млн.р.</t>
        </is>
      </c>
      <c r="J30" s="39" t="inlineStr">
        <is>
          <t>https://yandex.ru/adv/products/display/mainpage</t>
        </is>
      </c>
      <c r="K30" s="39" t="inlineStr">
        <is>
          <t>закупка через DX</t>
        </is>
      </c>
      <c r="L3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30" s="39" t="n">
        <v>1150000</v>
      </c>
      <c r="N30" s="39" t="inlineStr">
        <is>
          <t>нет</t>
        </is>
      </c>
      <c r="O30" s="39" t="inlineStr">
        <is>
          <t>CPT 345р.</t>
        </is>
      </c>
      <c r="P30" s="39" t="inlineStr">
        <is>
          <t xml:space="preserve">Закупка через DAN </t>
        </is>
      </c>
      <c r="Q30" s="39" t="n">
        <v>18</v>
      </c>
      <c r="R30" s="39">
        <f>S30</f>
        <v/>
      </c>
      <c r="S30" s="39" t="inlineStr">
        <is>
          <t>Yandex.ru</t>
        </is>
      </c>
      <c r="T30" s="39" t="inlineStr">
        <is>
          <t>"Начинающий", Главные страницы, Desktop+Mobile, Динамика, РФ</t>
        </is>
      </c>
      <c r="U30" s="39" t="inlineStr">
        <is>
          <t>728×90/ 320×67</t>
        </is>
      </c>
      <c r="V30" s="39" t="inlineStr">
        <is>
          <t>бриф 7ю1</t>
        </is>
      </c>
      <c r="W30" s="39" t="inlineStr">
        <is>
          <t>Динамика</t>
        </is>
      </c>
      <c r="X30" s="39" t="inlineStr">
        <is>
          <t>1000 показов</t>
        </is>
      </c>
      <c r="Y30" s="39">
        <f>COUNT(BF30:CK30)</f>
        <v/>
      </c>
      <c r="Z30" s="39" t="inlineStr">
        <is>
          <t>месяц</t>
        </is>
      </c>
      <c r="AA30" s="39">
        <f>AB30/Y30</f>
        <v/>
      </c>
      <c r="AB30" s="39" t="n">
        <v>1</v>
      </c>
      <c r="AC30" s="40" t="n">
        <v>1150000</v>
      </c>
      <c r="AD30" s="39" t="n">
        <v>1.3</v>
      </c>
      <c r="AE30" s="39" t="n">
        <v>0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AM30/AL30</f>
        <v/>
      </c>
      <c r="AJ30" s="39" t="n">
        <v>1.5</v>
      </c>
      <c r="AK30" s="39">
        <f>AI30/AJ30</f>
        <v/>
      </c>
      <c r="AL30" s="39" t="inlineStr">
        <is>
          <t>ОТЧЕТ VTR</t>
        </is>
      </c>
      <c r="AM30" s="39">
        <f>AB30</f>
        <v/>
      </c>
      <c r="AN30" s="39" t="inlineStr">
        <is>
          <t>CTR</t>
        </is>
      </c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>
        <is>
          <t>отчеты кол лид</t>
        </is>
      </c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  <c r="DO30" s="39" t="n"/>
    </row>
    <row r="31">
      <c r="A31" s="39" t="inlineStr">
        <is>
          <t>Все</t>
        </is>
      </c>
      <c r="B31" s="39" t="inlineStr">
        <is>
          <t>Все</t>
        </is>
      </c>
      <c r="C31" s="39" t="inlineStr">
        <is>
          <t>Сеть</t>
        </is>
      </c>
      <c r="D31" s="39" t="inlineStr">
        <is>
          <t>охват</t>
        </is>
      </c>
      <c r="E31" s="39" t="n">
        <v/>
      </c>
      <c r="F31" s="39" t="inlineStr">
        <is>
          <t>да</t>
        </is>
      </c>
      <c r="G31" s="39" t="n">
        <v/>
      </c>
      <c r="H31" s="39" t="n">
        <v/>
      </c>
      <c r="I31" s="39" t="inlineStr">
        <is>
          <t>высокий CPM/CPT</t>
        </is>
      </c>
      <c r="J31" s="39" t="inlineStr">
        <is>
          <t>\\DOCS\Public\_Подрядчики (прайсы, презентации, ТТ)\GPMD</t>
        </is>
      </c>
      <c r="K31" s="39" t="inlineStr">
        <is>
          <t xml:space="preserve">Гроссу Дмитрий &lt;DGrossu@gpm-digital.com&gt;
Белоусова Дарья &lt;DBelousova@gpm-digital.com&gt;
</t>
        </is>
      </c>
      <c r="L31" s="39" t="n">
        <v/>
      </c>
      <c r="M31" s="39" t="inlineStr">
        <is>
          <t>In-roll 2 000 000 показов до 2 недель</t>
        </is>
      </c>
      <c r="N31" s="39" t="inlineStr">
        <is>
          <t>нет</t>
        </is>
      </c>
      <c r="O31" s="39" t="n">
        <v/>
      </c>
      <c r="P31" s="39" t="inlineStr">
        <is>
          <t>GPMD</t>
        </is>
      </c>
      <c r="Q31" s="39" t="n">
        <v>19</v>
      </c>
      <c r="R31" s="39">
        <f>S31</f>
        <v/>
      </c>
      <c r="S31" s="39" t="inlineStr">
        <is>
          <t>GPMD</t>
        </is>
      </c>
      <c r="T31" s="39" t="inlineStr">
        <is>
          <t>Видеоплеер на страницах сайтов сетевое размещение  (Desktop+Mobile)</t>
        </is>
      </c>
      <c r="U31" s="39" t="inlineStr">
        <is>
          <t>Видео
In-ролл (до 20 секунд)</t>
        </is>
      </c>
      <c r="V31" s="39" t="inlineStr">
        <is>
          <t>бриф 7ю1</t>
        </is>
      </c>
      <c r="W31" s="39" t="inlineStr">
        <is>
          <t>Динамика</t>
        </is>
      </c>
      <c r="X31" s="39" t="inlineStr">
        <is>
          <t>1000 показов</t>
        </is>
      </c>
      <c r="Y31" s="39">
        <f>COUNT(BF31:CK31)</f>
        <v/>
      </c>
      <c r="Z31" s="39" t="inlineStr">
        <is>
          <t>месяц</t>
        </is>
      </c>
      <c r="AA31" s="39">
        <f>AB31/Y31</f>
        <v/>
      </c>
      <c r="AB31" s="39" t="n">
        <v>500</v>
      </c>
      <c r="AC31" s="40" t="n">
        <v>750</v>
      </c>
      <c r="AD31" s="39" t="n">
        <v>0.75</v>
      </c>
      <c r="AE31" s="39" t="n">
        <v>0.3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AM31/AL31</f>
        <v/>
      </c>
      <c r="AJ31" s="39" t="n">
        <v>4</v>
      </c>
      <c r="AK31" s="39">
        <f>AI31/AJ31</f>
        <v/>
      </c>
      <c r="AL31" s="39" t="inlineStr">
        <is>
          <t>ОТЧЕТ VTR</t>
        </is>
      </c>
      <c r="AM31" s="39">
        <f>AB31</f>
        <v/>
      </c>
      <c r="AN31" s="39" t="inlineStr">
        <is>
          <t>CTR</t>
        </is>
      </c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>
        <is>
          <t>отчеты кол лид</t>
        </is>
      </c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  <c r="DO31" s="39" t="n"/>
    </row>
    <row r="32">
      <c r="A32" s="39" t="inlineStr">
        <is>
          <t>Все</t>
        </is>
      </c>
      <c r="B32" s="39" t="inlineStr">
        <is>
          <t>Все</t>
        </is>
      </c>
      <c r="C32" s="39" t="inlineStr">
        <is>
          <t>Сеть</t>
        </is>
      </c>
      <c r="D32" s="39" t="inlineStr">
        <is>
          <t>охват</t>
        </is>
      </c>
      <c r="E32" s="39" t="n">
        <v/>
      </c>
      <c r="F32" s="39" t="inlineStr">
        <is>
          <t>да</t>
        </is>
      </c>
      <c r="G32" s="39" t="n">
        <v/>
      </c>
      <c r="H32" s="39" t="n">
        <v/>
      </c>
      <c r="I32" s="39" t="inlineStr">
        <is>
          <t>высокий CPM/CPT</t>
        </is>
      </c>
      <c r="J32" s="39" t="inlineStr">
        <is>
          <t>\\DOCS\Public\_Подрядчики (прайсы, презентации, ТТ)\GPMD</t>
        </is>
      </c>
      <c r="K32" s="39" t="inlineStr">
        <is>
          <t xml:space="preserve">Гроссу Дмитрий &lt;DGrossu@gpm-digital.com&gt;
Белоусова Дарья &lt;DBelousova@gpm-digital.com&gt;
</t>
        </is>
      </c>
      <c r="L32" s="39" t="n">
        <v/>
      </c>
      <c r="M32" s="39" t="inlineStr">
        <is>
          <t>In-roll 2 000 000 показов до 2 недель</t>
        </is>
      </c>
      <c r="N32" s="39" t="inlineStr">
        <is>
          <t>нет</t>
        </is>
      </c>
      <c r="O32" s="39" t="n">
        <v/>
      </c>
      <c r="P32" s="39" t="inlineStr">
        <is>
          <t>GPMD</t>
        </is>
      </c>
      <c r="Q32" s="39" t="n">
        <v>20</v>
      </c>
      <c r="R32" s="39">
        <f>S32</f>
        <v/>
      </c>
      <c r="S32" s="39" t="inlineStr">
        <is>
          <t>GPMD</t>
        </is>
      </c>
      <c r="T32" s="39" t="inlineStr">
        <is>
          <t>Видеоплеер на страницах сайтов сетевое размещение  (Desktop+Mobile)</t>
        </is>
      </c>
      <c r="U32" s="39" t="inlineStr">
        <is>
          <t>Видео
In-ролл (до 20 секунд)</t>
        </is>
      </c>
      <c r="V32" s="39" t="inlineStr">
        <is>
          <t>бриф 7ю1</t>
        </is>
      </c>
      <c r="W32" s="39" t="inlineStr">
        <is>
          <t>Динамика</t>
        </is>
      </c>
      <c r="X32" s="39" t="inlineStr">
        <is>
          <t>1000 показов</t>
        </is>
      </c>
      <c r="Y32" s="39">
        <f>COUNT(BF32:CK32)</f>
        <v/>
      </c>
      <c r="Z32" s="39" t="inlineStr">
        <is>
          <t>месяц</t>
        </is>
      </c>
      <c r="AA32" s="39">
        <f>AB32/Y32</f>
        <v/>
      </c>
      <c r="AB32" s="39" t="n">
        <v>500</v>
      </c>
      <c r="AC32" s="40" t="n">
        <v>750</v>
      </c>
      <c r="AD32" s="39" t="n">
        <v>0.95</v>
      </c>
      <c r="AE32" s="39" t="n">
        <v>0.3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AM32/AL32</f>
        <v/>
      </c>
      <c r="AJ32" s="39" t="n">
        <v>4</v>
      </c>
      <c r="AK32" s="39">
        <f>AI32/AJ32</f>
        <v/>
      </c>
      <c r="AL32" s="39" t="inlineStr">
        <is>
          <t>ОТЧЕТ VTR</t>
        </is>
      </c>
      <c r="AM32" s="39">
        <f>AB32</f>
        <v/>
      </c>
      <c r="AN32" s="39" t="inlineStr">
        <is>
          <t>CTR</t>
        </is>
      </c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inlineStr">
        <is>
          <t>отчеты кол лид</t>
        </is>
      </c>
      <c r="AU32" s="40">
        <f>AG32/AT32</f>
        <v/>
      </c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9" t="n"/>
      <c r="CO32" s="39" t="n"/>
      <c r="CP32" s="39" t="n"/>
      <c r="CQ32" s="39" t="n"/>
      <c r="CR32" s="39" t="n"/>
      <c r="CS32" s="39" t="n"/>
      <c r="CT32" s="39" t="n"/>
      <c r="CU32" s="39" t="n"/>
      <c r="CV32" s="39" t="n"/>
      <c r="CW32" s="39" t="n"/>
      <c r="CX32" s="39" t="n"/>
      <c r="CY32" s="39" t="n"/>
      <c r="CZ32" s="39" t="n"/>
      <c r="DA32" s="39" t="n"/>
      <c r="DB32" s="39" t="n"/>
      <c r="DC32" s="39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  <c r="DO32" s="39" t="n"/>
    </row>
    <row r="33">
      <c r="A33" s="39" t="inlineStr">
        <is>
          <t>Все</t>
        </is>
      </c>
      <c r="B33" s="39" t="inlineStr">
        <is>
          <t>Все</t>
        </is>
      </c>
      <c r="C33" s="39" t="inlineStr">
        <is>
          <t>Сеть</t>
        </is>
      </c>
      <c r="D33" s="39" t="inlineStr">
        <is>
          <t>охват</t>
        </is>
      </c>
      <c r="E33" s="39" t="n">
        <v/>
      </c>
      <c r="F33" s="39" t="inlineStr">
        <is>
          <t>да</t>
        </is>
      </c>
      <c r="G33" s="39" t="n">
        <v/>
      </c>
      <c r="H33" s="39" t="n">
        <v/>
      </c>
      <c r="I33" s="39" t="inlineStr">
        <is>
          <t>высокий CPM/CPT</t>
        </is>
      </c>
      <c r="J33" s="39" t="inlineStr">
        <is>
          <t>\\DOCS\Public\_Подрядчики (прайсы, презентации, ТТ)\GPMD</t>
        </is>
      </c>
      <c r="K33" s="39" t="inlineStr">
        <is>
          <t xml:space="preserve">Гроссу Дмитрий &lt;DGrossu@gpm-digital.com&gt;
Белоусова Дарья &lt;DBelousova@gpm-digital.com&gt;
</t>
        </is>
      </c>
      <c r="L33" s="39" t="n">
        <v/>
      </c>
      <c r="M33" s="39" t="inlineStr">
        <is>
          <t>In-roll 2 000 000 показов до 2 недель</t>
        </is>
      </c>
      <c r="N33" s="39" t="inlineStr">
        <is>
          <t>нет</t>
        </is>
      </c>
      <c r="O33" s="39" t="n">
        <v/>
      </c>
      <c r="P33" s="39" t="inlineStr">
        <is>
          <t>GPMD</t>
        </is>
      </c>
      <c r="Q33" s="39" t="n">
        <v>21</v>
      </c>
      <c r="R33" s="39">
        <f>S33</f>
        <v/>
      </c>
      <c r="S33" s="39" t="inlineStr">
        <is>
          <t>GPMD</t>
        </is>
      </c>
      <c r="T33" s="39" t="inlineStr">
        <is>
          <t>Видеоплеер на страницах сайтов сетевое размещение  (Desktop+Mobile)</t>
        </is>
      </c>
      <c r="U33" s="39" t="inlineStr">
        <is>
          <t>Видео
In-ролл (до 20 секунд)</t>
        </is>
      </c>
      <c r="V33" s="39" t="inlineStr">
        <is>
          <t>бриф 7ю1</t>
        </is>
      </c>
      <c r="W33" s="39" t="inlineStr">
        <is>
          <t>Динамика</t>
        </is>
      </c>
      <c r="X33" s="39" t="inlineStr">
        <is>
          <t>1000 показов</t>
        </is>
      </c>
      <c r="Y33" s="39">
        <f>COUNT(BF33:CK33)</f>
        <v/>
      </c>
      <c r="Z33" s="39" t="inlineStr">
        <is>
          <t>месяц</t>
        </is>
      </c>
      <c r="AA33" s="39">
        <f>AB33/Y33</f>
        <v/>
      </c>
      <c r="AB33" s="39" t="n">
        <v>500</v>
      </c>
      <c r="AC33" s="40" t="n">
        <v>750</v>
      </c>
      <c r="AD33" s="39" t="n">
        <v>1.1</v>
      </c>
      <c r="AE33" s="39" t="n">
        <v>0.3</v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AM33/AL33</f>
        <v/>
      </c>
      <c r="AJ33" s="39" t="n">
        <v>4</v>
      </c>
      <c r="AK33" s="39">
        <f>AI33/AJ33</f>
        <v/>
      </c>
      <c r="AL33" s="39" t="inlineStr">
        <is>
          <t>ОТЧЕТ VTR</t>
        </is>
      </c>
      <c r="AM33" s="39">
        <f>AB33</f>
        <v/>
      </c>
      <c r="AN33" s="39" t="inlineStr">
        <is>
          <t>CTR</t>
        </is>
      </c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inlineStr">
        <is>
          <t>отчеты кол лид</t>
        </is>
      </c>
      <c r="AU33" s="40">
        <f>AG33/AT33</f>
        <v/>
      </c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  <c r="CC33" s="39" t="n"/>
      <c r="CD33" s="39" t="n"/>
      <c r="CE33" s="39" t="n"/>
      <c r="CF33" s="39" t="n"/>
      <c r="CG33" s="39" t="n"/>
      <c r="CH33" s="39" t="n"/>
      <c r="CI33" s="39" t="n"/>
      <c r="CJ33" s="39" t="n"/>
      <c r="CK33" s="39" t="n"/>
      <c r="CL33" s="39" t="n"/>
      <c r="CM33" s="39" t="n"/>
      <c r="CN33" s="39" t="n"/>
      <c r="CO33" s="39" t="n"/>
      <c r="CP33" s="39" t="n"/>
      <c r="CQ33" s="39" t="n"/>
      <c r="CR33" s="39" t="n"/>
      <c r="CS33" s="39" t="n"/>
      <c r="CT33" s="39" t="n"/>
      <c r="CU33" s="39" t="n"/>
      <c r="CV33" s="39" t="n"/>
      <c r="CW33" s="39" t="n"/>
      <c r="CX33" s="39" t="n"/>
      <c r="CY33" s="39" t="n"/>
      <c r="CZ33" s="39" t="n"/>
      <c r="DA33" s="39" t="n"/>
      <c r="DB33" s="39" t="n"/>
      <c r="DC33" s="39" t="n"/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  <c r="DO33" s="39" t="n"/>
    </row>
    <row r="34">
      <c r="A34" s="39" t="inlineStr">
        <is>
          <t>Все</t>
        </is>
      </c>
      <c r="B34" s="39" t="inlineStr">
        <is>
          <t>Все</t>
        </is>
      </c>
      <c r="C34" s="39" t="inlineStr">
        <is>
          <t>Сеть</t>
        </is>
      </c>
      <c r="D34" s="39" t="inlineStr">
        <is>
          <t>охват</t>
        </is>
      </c>
      <c r="E34" s="39" t="n">
        <v/>
      </c>
      <c r="F34" s="39" t="inlineStr">
        <is>
          <t>да</t>
        </is>
      </c>
      <c r="G34" s="39" t="n">
        <v/>
      </c>
      <c r="H34" s="39" t="n">
        <v/>
      </c>
      <c r="I34" s="39" t="inlineStr">
        <is>
          <t>высокий CPM/CPT</t>
        </is>
      </c>
      <c r="J34" s="39" t="inlineStr">
        <is>
          <t>\\DOCS\Public\_Подрядчики (прайсы, презентации, ТТ)\GPMD</t>
        </is>
      </c>
      <c r="K34" s="39" t="inlineStr">
        <is>
          <t xml:space="preserve">Гроссу Дмитрий &lt;DGrossu@gpm-digital.com&gt;
Белоусова Дарья &lt;DBelousova@gpm-digital.com&gt;
</t>
        </is>
      </c>
      <c r="L34" s="39" t="n">
        <v/>
      </c>
      <c r="M34" s="39" t="inlineStr">
        <is>
          <t>In-roll 2 000 000 показов до 2 недель</t>
        </is>
      </c>
      <c r="N34" s="39" t="inlineStr">
        <is>
          <t>нет</t>
        </is>
      </c>
      <c r="O34" s="39" t="n">
        <v/>
      </c>
      <c r="P34" s="39" t="inlineStr">
        <is>
          <t>GPMD</t>
        </is>
      </c>
      <c r="Q34" s="39" t="n">
        <v>22</v>
      </c>
      <c r="R34" s="39">
        <f>S34</f>
        <v/>
      </c>
      <c r="S34" s="39" t="inlineStr">
        <is>
          <t>GPMD</t>
        </is>
      </c>
      <c r="T34" s="39" t="inlineStr">
        <is>
          <t>Видеоплеер на страницах сайтов сетевое размещение  (Desktop+Mobile)</t>
        </is>
      </c>
      <c r="U34" s="39" t="inlineStr">
        <is>
          <t>Видео
In-ролл (до 20 секунд)</t>
        </is>
      </c>
      <c r="V34" s="39" t="inlineStr">
        <is>
          <t>бриф 7ю1</t>
        </is>
      </c>
      <c r="W34" s="39" t="inlineStr">
        <is>
          <t>Динамика</t>
        </is>
      </c>
      <c r="X34" s="39" t="inlineStr">
        <is>
          <t>1000 показов</t>
        </is>
      </c>
      <c r="Y34" s="39">
        <f>COUNT(BF34:CK34)</f>
        <v/>
      </c>
      <c r="Z34" s="39" t="inlineStr">
        <is>
          <t>месяц</t>
        </is>
      </c>
      <c r="AA34" s="39">
        <f>AB34/Y34</f>
        <v/>
      </c>
      <c r="AB34" s="39" t="n">
        <v>500</v>
      </c>
      <c r="AC34" s="40" t="n">
        <v>750</v>
      </c>
      <c r="AD34" s="39" t="n">
        <v>1.15</v>
      </c>
      <c r="AE34" s="39" t="n">
        <v>0.3</v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40">
        <f>AG34*1.2</f>
        <v/>
      </c>
      <c r="AI34" s="39">
        <f>AM34/AL34</f>
        <v/>
      </c>
      <c r="AJ34" s="39" t="n">
        <v>4</v>
      </c>
      <c r="AK34" s="39">
        <f>AI34/AJ34</f>
        <v/>
      </c>
      <c r="AL34" s="39" t="inlineStr">
        <is>
          <t>ОТЧЕТ VTR</t>
        </is>
      </c>
      <c r="AM34" s="39">
        <f>AB34</f>
        <v/>
      </c>
      <c r="AN34" s="39" t="inlineStr">
        <is>
          <t>CTR</t>
        </is>
      </c>
      <c r="AO34" s="39">
        <f>AI34*AN34</f>
        <v/>
      </c>
      <c r="AP34" s="40">
        <f>AG34/AI34*1000</f>
        <v/>
      </c>
      <c r="AQ34" s="40">
        <f>AG34/AK34*1000</f>
        <v/>
      </c>
      <c r="AR34" s="40">
        <f>AG34/AM34</f>
        <v/>
      </c>
      <c r="AS34" s="40">
        <f>AG34/AO34</f>
        <v/>
      </c>
      <c r="AT34" s="39" t="inlineStr">
        <is>
          <t>отчеты кол лид</t>
        </is>
      </c>
      <c r="AU34" s="40">
        <f>AG34/AT34</f>
        <v/>
      </c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  <c r="CC34" s="39" t="n"/>
      <c r="CD34" s="39" t="n"/>
      <c r="CE34" s="39" t="n"/>
      <c r="CF34" s="39" t="n"/>
      <c r="CG34" s="39" t="n"/>
      <c r="CH34" s="39" t="n"/>
      <c r="CI34" s="39" t="n"/>
      <c r="CJ34" s="39" t="n"/>
      <c r="CK34" s="39" t="n"/>
      <c r="CL34" s="39" t="n"/>
      <c r="CM34" s="39" t="n"/>
      <c r="CN34" s="39" t="n"/>
      <c r="CO34" s="39" t="n"/>
      <c r="CP34" s="39" t="n"/>
      <c r="CQ34" s="39" t="n"/>
      <c r="CR34" s="39" t="n"/>
      <c r="CS34" s="39" t="n"/>
      <c r="CT34" s="39" t="n"/>
      <c r="CU34" s="39" t="n"/>
      <c r="CV34" s="39" t="n"/>
      <c r="CW34" s="39" t="n"/>
      <c r="CX34" s="39" t="n"/>
      <c r="CY34" s="39" t="n"/>
      <c r="CZ34" s="39" t="n"/>
      <c r="DA34" s="39" t="n"/>
      <c r="DB34" s="39" t="n"/>
      <c r="DC34" s="39" t="n"/>
      <c r="DD34" s="39" t="n"/>
      <c r="DE34" s="39" t="n"/>
      <c r="DF34" s="39" t="n"/>
      <c r="DG34" s="39" t="n"/>
      <c r="DH34" s="39" t="n"/>
      <c r="DI34" s="39" t="n"/>
      <c r="DJ34" s="39" t="n"/>
      <c r="DK34" s="39" t="n"/>
      <c r="DL34" s="39" t="n"/>
      <c r="DM34" s="39" t="n"/>
      <c r="DN34" s="39" t="n"/>
      <c r="DO34" s="39" t="n"/>
    </row>
    <row r="35">
      <c r="A35" s="39" t="inlineStr">
        <is>
          <t>Все</t>
        </is>
      </c>
      <c r="B35" s="39" t="inlineStr">
        <is>
          <t>Все</t>
        </is>
      </c>
      <c r="C35" s="39" t="inlineStr">
        <is>
          <t>Сеть</t>
        </is>
      </c>
      <c r="D35" s="39" t="inlineStr">
        <is>
          <t>охват</t>
        </is>
      </c>
      <c r="E35" s="39" t="n">
        <v/>
      </c>
      <c r="F35" s="39" t="inlineStr">
        <is>
          <t>да</t>
        </is>
      </c>
      <c r="G35" s="39" t="n">
        <v/>
      </c>
      <c r="H35" s="39" t="n">
        <v/>
      </c>
      <c r="I35" s="39" t="inlineStr">
        <is>
          <t>высокий CPM/CPT</t>
        </is>
      </c>
      <c r="J35" s="39" t="inlineStr">
        <is>
          <t>\\DOCS\Public\_Подрядчики (прайсы, презентации, ТТ)\GPMD</t>
        </is>
      </c>
      <c r="K35" s="39" t="inlineStr">
        <is>
          <t xml:space="preserve">Гроссу Дмитрий &lt;DGrossu@gpm-digital.com&gt;
Белоусова Дарья &lt;DBelousova@gpm-digital.com&gt;
</t>
        </is>
      </c>
      <c r="L35" s="39" t="n">
        <v/>
      </c>
      <c r="M35" s="39" t="inlineStr">
        <is>
          <t>In-roll 2 000 000 показов до 2 недель</t>
        </is>
      </c>
      <c r="N35" s="39" t="inlineStr">
        <is>
          <t>нет</t>
        </is>
      </c>
      <c r="O35" s="39" t="n">
        <v/>
      </c>
      <c r="P35" s="39" t="inlineStr">
        <is>
          <t>GPMD</t>
        </is>
      </c>
      <c r="Q35" s="39" t="n">
        <v>23</v>
      </c>
      <c r="R35" s="39">
        <f>S35</f>
        <v/>
      </c>
      <c r="S35" s="39" t="inlineStr">
        <is>
          <t>GPMD</t>
        </is>
      </c>
      <c r="T35" s="39" t="inlineStr">
        <is>
          <t>Видеоплеер на страницах сайтов сетевое размещение  (Desktop+Mobile)</t>
        </is>
      </c>
      <c r="U35" s="39" t="inlineStr">
        <is>
          <t>Видео
In-ролл (до 20 секунд)</t>
        </is>
      </c>
      <c r="V35" s="39" t="inlineStr">
        <is>
          <t>бриф 7ю1</t>
        </is>
      </c>
      <c r="W35" s="39" t="inlineStr">
        <is>
          <t>Динамика</t>
        </is>
      </c>
      <c r="X35" s="39" t="inlineStr">
        <is>
          <t>1000 показов</t>
        </is>
      </c>
      <c r="Y35" s="39">
        <f>COUNT(BF35:CK35)</f>
        <v/>
      </c>
      <c r="Z35" s="39" t="inlineStr">
        <is>
          <t>месяц</t>
        </is>
      </c>
      <c r="AA35" s="39">
        <f>AB35/Y35</f>
        <v/>
      </c>
      <c r="AB35" s="39" t="n">
        <v>500</v>
      </c>
      <c r="AC35" s="40" t="n">
        <v>750</v>
      </c>
      <c r="AD35" s="39" t="n">
        <v>1.05</v>
      </c>
      <c r="AE35" s="39" t="n">
        <v>0.3</v>
      </c>
      <c r="AF3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40">
        <f>AG35*1.2</f>
        <v/>
      </c>
      <c r="AI35" s="39">
        <f>AM35/AL35</f>
        <v/>
      </c>
      <c r="AJ35" s="39" t="n">
        <v>4</v>
      </c>
      <c r="AK35" s="39">
        <f>AI35/AJ35</f>
        <v/>
      </c>
      <c r="AL35" s="39" t="inlineStr">
        <is>
          <t>ОТЧЕТ VTR</t>
        </is>
      </c>
      <c r="AM35" s="39">
        <f>AB35</f>
        <v/>
      </c>
      <c r="AN35" s="39" t="inlineStr">
        <is>
          <t>CTR</t>
        </is>
      </c>
      <c r="AO35" s="39">
        <f>AI35*AN35</f>
        <v/>
      </c>
      <c r="AP35" s="40">
        <f>AG35/AI35*1000</f>
        <v/>
      </c>
      <c r="AQ35" s="40">
        <f>AG35/AK35*1000</f>
        <v/>
      </c>
      <c r="AR35" s="40">
        <f>AG35/AM35</f>
        <v/>
      </c>
      <c r="AS35" s="40">
        <f>AG35/AO35</f>
        <v/>
      </c>
      <c r="AT35" s="39" t="inlineStr">
        <is>
          <t>отчеты кол лид</t>
        </is>
      </c>
      <c r="AU35" s="40">
        <f>AG35/AT35</f>
        <v/>
      </c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  <c r="CC35" s="39" t="n"/>
      <c r="CD35" s="39" t="n"/>
      <c r="CE35" s="39" t="n"/>
      <c r="CF35" s="39" t="n"/>
      <c r="CG35" s="39" t="n"/>
      <c r="CH35" s="39" t="n"/>
      <c r="CI35" s="39" t="n"/>
      <c r="CJ35" s="39" t="n"/>
      <c r="CK35" s="39" t="n"/>
      <c r="CL35" s="39" t="n"/>
      <c r="CM35" s="39" t="n"/>
      <c r="CN35" s="39" t="n"/>
      <c r="CO35" s="39" t="n"/>
      <c r="CP35" s="39" t="n"/>
      <c r="CQ35" s="39" t="n"/>
      <c r="CR35" s="39" t="n"/>
      <c r="CS35" s="39" t="n"/>
      <c r="CT35" s="39" t="n"/>
      <c r="CU35" s="39" t="n"/>
      <c r="CV35" s="39" t="n"/>
      <c r="CW35" s="39" t="n"/>
      <c r="CX35" s="39" t="n"/>
      <c r="CY35" s="39" t="n"/>
      <c r="CZ35" s="39" t="n"/>
      <c r="DA35" s="39" t="n"/>
      <c r="DB35" s="39" t="n"/>
      <c r="DC35" s="39" t="n"/>
      <c r="DD35" s="39" t="n"/>
      <c r="DE35" s="39" t="n"/>
      <c r="DF35" s="39" t="n"/>
      <c r="DG35" s="39" t="n"/>
      <c r="DH35" s="39" t="n"/>
      <c r="DI35" s="39" t="n"/>
      <c r="DJ35" s="39" t="n"/>
      <c r="DK35" s="39" t="n"/>
      <c r="DL35" s="39" t="n"/>
      <c r="DM35" s="39" t="n"/>
      <c r="DN35" s="39" t="n"/>
      <c r="DO35" s="39" t="n"/>
    </row>
    <row r="36">
      <c r="A36" s="39" t="inlineStr">
        <is>
          <t>Все</t>
        </is>
      </c>
      <c r="B36" s="39" t="inlineStr">
        <is>
          <t>Все</t>
        </is>
      </c>
      <c r="C36" s="39" t="inlineStr">
        <is>
          <t>Сеть</t>
        </is>
      </c>
      <c r="D36" s="39" t="inlineStr">
        <is>
          <t>охват</t>
        </is>
      </c>
      <c r="E36" s="39" t="n">
        <v/>
      </c>
      <c r="F36" s="39" t="inlineStr">
        <is>
          <t>да</t>
        </is>
      </c>
      <c r="G36" s="39" t="n">
        <v/>
      </c>
      <c r="H36" s="39" t="n">
        <v/>
      </c>
      <c r="I36" s="39" t="inlineStr">
        <is>
          <t>высокий CPM/CPT</t>
        </is>
      </c>
      <c r="J36" s="39" t="inlineStr">
        <is>
          <t>\\DOCS\Public\_Подрядчики (прайсы, презентации, ТТ)\GPMD</t>
        </is>
      </c>
      <c r="K36" s="39" t="inlineStr">
        <is>
          <t xml:space="preserve">Гроссу Дмитрий &lt;DGrossu@gpm-digital.com&gt;
Белоусова Дарья &lt;DBelousova@gpm-digital.com&gt;
</t>
        </is>
      </c>
      <c r="L36" s="39" t="n">
        <v/>
      </c>
      <c r="M36" s="39" t="inlineStr">
        <is>
          <t>In-roll 2 000 000 показов до 2 недель</t>
        </is>
      </c>
      <c r="N36" s="39" t="inlineStr">
        <is>
          <t>нет</t>
        </is>
      </c>
      <c r="O36" s="39" t="n">
        <v/>
      </c>
      <c r="P36" s="39" t="inlineStr">
        <is>
          <t>GPMD</t>
        </is>
      </c>
      <c r="Q36" s="39" t="n">
        <v>24</v>
      </c>
      <c r="R36" s="39">
        <f>S36</f>
        <v/>
      </c>
      <c r="S36" s="39" t="inlineStr">
        <is>
          <t>GPMD</t>
        </is>
      </c>
      <c r="T36" s="39" t="inlineStr">
        <is>
          <t>Видеоплеер на страницах сайтов сетевое размещение  (Desktop+Mobile)</t>
        </is>
      </c>
      <c r="U36" s="39" t="inlineStr">
        <is>
          <t>Видео
In-ролл (до 20 секунд)</t>
        </is>
      </c>
      <c r="V36" s="39" t="inlineStr">
        <is>
          <t>бриф 7ю1</t>
        </is>
      </c>
      <c r="W36" s="39" t="inlineStr">
        <is>
          <t>Динамика</t>
        </is>
      </c>
      <c r="X36" s="39" t="inlineStr">
        <is>
          <t>1000 показов</t>
        </is>
      </c>
      <c r="Y36" s="39">
        <f>COUNT(BF36:CK36)</f>
        <v/>
      </c>
      <c r="Z36" s="39" t="inlineStr">
        <is>
          <t>месяц</t>
        </is>
      </c>
      <c r="AA36" s="39">
        <f>AB36/Y36</f>
        <v/>
      </c>
      <c r="AB36" s="39" t="n">
        <v>500</v>
      </c>
      <c r="AC36" s="40" t="n">
        <v>750</v>
      </c>
      <c r="AD36" s="39" t="n">
        <v>1</v>
      </c>
      <c r="AE36" s="39" t="n">
        <v>0.3</v>
      </c>
      <c r="AF36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40">
        <f>AG36*1.2</f>
        <v/>
      </c>
      <c r="AI36" s="39">
        <f>AM36/AL36</f>
        <v/>
      </c>
      <c r="AJ36" s="39" t="n">
        <v>4</v>
      </c>
      <c r="AK36" s="39">
        <f>AI36/AJ36</f>
        <v/>
      </c>
      <c r="AL36" s="39" t="inlineStr">
        <is>
          <t>ОТЧЕТ VTR</t>
        </is>
      </c>
      <c r="AM36" s="39">
        <f>AB36</f>
        <v/>
      </c>
      <c r="AN36" s="39" t="inlineStr">
        <is>
          <t>CTR</t>
        </is>
      </c>
      <c r="AO36" s="39">
        <f>AI36*AN36</f>
        <v/>
      </c>
      <c r="AP36" s="40">
        <f>AG36/AI36*1000</f>
        <v/>
      </c>
      <c r="AQ36" s="40">
        <f>AG36/AK36*1000</f>
        <v/>
      </c>
      <c r="AR36" s="40">
        <f>AG36/AM36</f>
        <v/>
      </c>
      <c r="AS36" s="40">
        <f>AG36/AO36</f>
        <v/>
      </c>
      <c r="AT36" s="39" t="inlineStr">
        <is>
          <t>отчеты кол лид</t>
        </is>
      </c>
      <c r="AU36" s="40">
        <f>AG36/AT36</f>
        <v/>
      </c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  <c r="CC36" s="39" t="n"/>
      <c r="CD36" s="39" t="n"/>
      <c r="CE36" s="39" t="n"/>
      <c r="CF36" s="39" t="n"/>
      <c r="CG36" s="39" t="n"/>
      <c r="CH36" s="39" t="n"/>
      <c r="CI36" s="39" t="n"/>
      <c r="CJ36" s="39" t="n"/>
      <c r="CK36" s="39" t="n"/>
      <c r="CL36" s="39" t="n"/>
      <c r="CM36" s="39" t="n"/>
      <c r="CN36" s="39" t="n"/>
      <c r="CO36" s="39" t="n"/>
      <c r="CP36" s="39" t="n"/>
      <c r="CQ36" s="39" t="n"/>
      <c r="CR36" s="39" t="n"/>
      <c r="CS36" s="39" t="n"/>
      <c r="CT36" s="39" t="n"/>
      <c r="CU36" s="39" t="n"/>
      <c r="CV36" s="39" t="n"/>
      <c r="CW36" s="39" t="n"/>
      <c r="CX36" s="39" t="n"/>
      <c r="CY36" s="39" t="n"/>
      <c r="CZ36" s="39" t="n"/>
      <c r="DA36" s="39" t="n"/>
      <c r="DB36" s="39" t="n"/>
      <c r="DC36" s="39" t="n"/>
      <c r="DD36" s="39" t="n"/>
      <c r="DE36" s="39" t="n"/>
      <c r="DF36" s="39" t="n"/>
      <c r="DG36" s="39" t="n"/>
      <c r="DH36" s="39" t="n"/>
      <c r="DI36" s="39" t="n"/>
      <c r="DJ36" s="39" t="n"/>
      <c r="DK36" s="39" t="n"/>
      <c r="DL36" s="39" t="n"/>
      <c r="DM36" s="39" t="n"/>
      <c r="DN36" s="39" t="n"/>
      <c r="DO36" s="39" t="n"/>
    </row>
    <row r="37">
      <c r="A37" s="39" t="inlineStr">
        <is>
          <t>Все</t>
        </is>
      </c>
      <c r="B37" s="39" t="inlineStr">
        <is>
          <t>Все</t>
        </is>
      </c>
      <c r="C37" s="39" t="inlineStr">
        <is>
          <t>Сеть</t>
        </is>
      </c>
      <c r="D37" s="39" t="inlineStr">
        <is>
          <t>охват</t>
        </is>
      </c>
      <c r="E37" s="39" t="n">
        <v/>
      </c>
      <c r="F37" s="39" t="inlineStr">
        <is>
          <t>да</t>
        </is>
      </c>
      <c r="G37" s="39" t="n">
        <v/>
      </c>
      <c r="H37" s="39" t="n">
        <v/>
      </c>
      <c r="I37" s="39" t="inlineStr">
        <is>
          <t>высокий CPM/CPT</t>
        </is>
      </c>
      <c r="J37" s="39" t="inlineStr">
        <is>
          <t>\\DOCS\Public\_Подрядчики (прайсы, презентации, ТТ)\GPMD</t>
        </is>
      </c>
      <c r="K37" s="39" t="inlineStr">
        <is>
          <t xml:space="preserve">Гроссу Дмитрий &lt;DGrossu@gpm-digital.com&gt;
Белоусова Дарья &lt;DBelousova@gpm-digital.com&gt;
</t>
        </is>
      </c>
      <c r="L37" s="39" t="n">
        <v/>
      </c>
      <c r="M37" s="39" t="inlineStr">
        <is>
          <t>In-roll 2 000 000 показов до 2 недель</t>
        </is>
      </c>
      <c r="N37" s="39" t="inlineStr">
        <is>
          <t>нет</t>
        </is>
      </c>
      <c r="O37" s="39" t="n">
        <v/>
      </c>
      <c r="P37" s="39" t="inlineStr">
        <is>
          <t>GPMD</t>
        </is>
      </c>
      <c r="Q37" s="39" t="n">
        <v>25</v>
      </c>
      <c r="R37" s="39">
        <f>S37</f>
        <v/>
      </c>
      <c r="S37" s="39" t="inlineStr">
        <is>
          <t>GPMD</t>
        </is>
      </c>
      <c r="T37" s="39" t="inlineStr">
        <is>
          <t>Видеоплеер на страницах сайтов сетевое размещение  (Desktop+Mobile)</t>
        </is>
      </c>
      <c r="U37" s="39" t="inlineStr">
        <is>
          <t>Видео
In-ролл (до 20 секунд)</t>
        </is>
      </c>
      <c r="V37" s="39" t="inlineStr">
        <is>
          <t>бриф 7ю1</t>
        </is>
      </c>
      <c r="W37" s="39" t="inlineStr">
        <is>
          <t>Динамика</t>
        </is>
      </c>
      <c r="X37" s="39" t="inlineStr">
        <is>
          <t>1000 показов</t>
        </is>
      </c>
      <c r="Y37" s="39">
        <f>COUNT(BF37:CK37)</f>
        <v/>
      </c>
      <c r="Z37" s="39" t="inlineStr">
        <is>
          <t>месяц</t>
        </is>
      </c>
      <c r="AA37" s="39">
        <f>AB37/Y37</f>
        <v/>
      </c>
      <c r="AB37" s="39" t="n">
        <v>500</v>
      </c>
      <c r="AC37" s="40" t="n">
        <v>750</v>
      </c>
      <c r="AD37" s="39" t="n">
        <v>0.8</v>
      </c>
      <c r="AE37" s="39" t="n">
        <v>0.3</v>
      </c>
      <c r="AF37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40">
        <f>AG37*1.2</f>
        <v/>
      </c>
      <c r="AI37" s="39">
        <f>AM37/AL37</f>
        <v/>
      </c>
      <c r="AJ37" s="39" t="n">
        <v>4</v>
      </c>
      <c r="AK37" s="39">
        <f>AI37/AJ37</f>
        <v/>
      </c>
      <c r="AL37" s="39" t="inlineStr">
        <is>
          <t>ОТЧЕТ VTR</t>
        </is>
      </c>
      <c r="AM37" s="39">
        <f>AB37</f>
        <v/>
      </c>
      <c r="AN37" s="39" t="inlineStr">
        <is>
          <t>CTR</t>
        </is>
      </c>
      <c r="AO37" s="39">
        <f>AI37*AN37</f>
        <v/>
      </c>
      <c r="AP37" s="40">
        <f>AG37/AI37*1000</f>
        <v/>
      </c>
      <c r="AQ37" s="40">
        <f>AG37/AK37*1000</f>
        <v/>
      </c>
      <c r="AR37" s="40">
        <f>AG37/AM37</f>
        <v/>
      </c>
      <c r="AS37" s="40">
        <f>AG37/AO37</f>
        <v/>
      </c>
      <c r="AT37" s="39" t="inlineStr">
        <is>
          <t>отчеты кол лид</t>
        </is>
      </c>
      <c r="AU37" s="40">
        <f>AG37/AT37</f>
        <v/>
      </c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  <c r="CC37" s="39" t="n"/>
      <c r="CD37" s="39" t="n"/>
      <c r="CE37" s="39" t="n"/>
      <c r="CF37" s="39" t="n"/>
      <c r="CG37" s="39" t="n"/>
      <c r="CH37" s="39" t="n"/>
      <c r="CI37" s="39" t="n"/>
      <c r="CJ37" s="39" t="n"/>
      <c r="CK37" s="39" t="n"/>
      <c r="CL37" s="39" t="n"/>
      <c r="CM37" s="39" t="n"/>
      <c r="CN37" s="39" t="n"/>
      <c r="CO37" s="39" t="n"/>
      <c r="CP37" s="39" t="n"/>
      <c r="CQ37" s="39" t="n"/>
      <c r="CR37" s="39" t="n"/>
      <c r="CS37" s="39" t="n"/>
      <c r="CT37" s="39" t="n"/>
      <c r="CU37" s="39" t="n"/>
      <c r="CV37" s="39" t="n"/>
      <c r="CW37" s="39" t="n"/>
      <c r="CX37" s="39" t="n"/>
      <c r="CY37" s="39" t="n"/>
      <c r="CZ37" s="39" t="n"/>
      <c r="DA37" s="39" t="n"/>
      <c r="DB37" s="39" t="n"/>
      <c r="DC37" s="39" t="n"/>
      <c r="DD37" s="39" t="n"/>
      <c r="DE37" s="39" t="n"/>
      <c r="DF37" s="39" t="n"/>
      <c r="DG37" s="39" t="n"/>
      <c r="DH37" s="39" t="n"/>
      <c r="DI37" s="39" t="n"/>
      <c r="DJ37" s="39" t="n"/>
      <c r="DK37" s="39" t="n"/>
      <c r="DL37" s="39" t="n"/>
      <c r="DM37" s="39" t="n"/>
      <c r="DN37" s="39" t="n"/>
      <c r="DO37" s="39" t="n"/>
    </row>
    <row r="38">
      <c r="A38" s="39" t="inlineStr">
        <is>
          <t>Все</t>
        </is>
      </c>
      <c r="B38" s="39" t="inlineStr">
        <is>
          <t>Все</t>
        </is>
      </c>
      <c r="C38" s="39" t="inlineStr">
        <is>
          <t>Сеть</t>
        </is>
      </c>
      <c r="D38" s="39" t="inlineStr">
        <is>
          <t>охват</t>
        </is>
      </c>
      <c r="E38" s="39" t="n">
        <v/>
      </c>
      <c r="F38" s="39" t="inlineStr">
        <is>
          <t>да</t>
        </is>
      </c>
      <c r="G38" s="39" t="n">
        <v/>
      </c>
      <c r="H38" s="39" t="n">
        <v/>
      </c>
      <c r="I38" s="39" t="inlineStr">
        <is>
          <t>высокий CPM/CPT</t>
        </is>
      </c>
      <c r="J38" s="39" t="inlineStr">
        <is>
          <t>\\DOCS\Public\_Подрядчики (прайсы, презентации, ТТ)\GPMD</t>
        </is>
      </c>
      <c r="K38" s="39" t="inlineStr">
        <is>
          <t xml:space="preserve">Гроссу Дмитрий &lt;DGrossu@gpm-digital.com&gt;
Белоусова Дарья &lt;DBelousova@gpm-digital.com&gt;
</t>
        </is>
      </c>
      <c r="L38" s="39" t="n">
        <v/>
      </c>
      <c r="M38" s="39" t="inlineStr">
        <is>
          <t>In-roll 2 000 000 показов до 2 недель</t>
        </is>
      </c>
      <c r="N38" s="39" t="inlineStr">
        <is>
          <t>нет</t>
        </is>
      </c>
      <c r="O38" s="39" t="n">
        <v/>
      </c>
      <c r="P38" s="39" t="inlineStr">
        <is>
          <t>GPMD</t>
        </is>
      </c>
      <c r="Q38" s="39" t="n">
        <v>26</v>
      </c>
      <c r="R38" s="39">
        <f>S38</f>
        <v/>
      </c>
      <c r="S38" s="39" t="inlineStr">
        <is>
          <t>GPMD</t>
        </is>
      </c>
      <c r="T38" s="39" t="inlineStr">
        <is>
          <t>Видеоплеер на страницах сайтов сетевое размещение  (Desktop+Mobile)</t>
        </is>
      </c>
      <c r="U38" s="39" t="inlineStr">
        <is>
          <t>Видео
In-ролл (до 20 секунд)</t>
        </is>
      </c>
      <c r="V38" s="39" t="inlineStr">
        <is>
          <t>бриф 7ю1</t>
        </is>
      </c>
      <c r="W38" s="39" t="inlineStr">
        <is>
          <t>Динамика</t>
        </is>
      </c>
      <c r="X38" s="39" t="inlineStr">
        <is>
          <t>1000 показов</t>
        </is>
      </c>
      <c r="Y38" s="39">
        <f>COUNT(BF38:CK38)</f>
        <v/>
      </c>
      <c r="Z38" s="39" t="inlineStr">
        <is>
          <t>месяц</t>
        </is>
      </c>
      <c r="AA38" s="39">
        <f>AB38/Y38</f>
        <v/>
      </c>
      <c r="AB38" s="39" t="n">
        <v>500</v>
      </c>
      <c r="AC38" s="40" t="n">
        <v>750</v>
      </c>
      <c r="AD38" s="39" t="n">
        <v>0.8</v>
      </c>
      <c r="AE38" s="39" t="n">
        <v>0.3</v>
      </c>
      <c r="AF38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40">
        <f>AG38*1.2</f>
        <v/>
      </c>
      <c r="AI38" s="39">
        <f>AM38/AL38</f>
        <v/>
      </c>
      <c r="AJ38" s="39" t="n">
        <v>4</v>
      </c>
      <c r="AK38" s="39">
        <f>AI38/AJ38</f>
        <v/>
      </c>
      <c r="AL38" s="39" t="inlineStr">
        <is>
          <t>ОТЧЕТ VTR</t>
        </is>
      </c>
      <c r="AM38" s="39">
        <f>AB38</f>
        <v/>
      </c>
      <c r="AN38" s="39" t="inlineStr">
        <is>
          <t>CTR</t>
        </is>
      </c>
      <c r="AO38" s="39">
        <f>AI38*AN38</f>
        <v/>
      </c>
      <c r="AP38" s="40">
        <f>AG38/AI38*1000</f>
        <v/>
      </c>
      <c r="AQ38" s="40">
        <f>AG38/AK38*1000</f>
        <v/>
      </c>
      <c r="AR38" s="40">
        <f>AG38/AM38</f>
        <v/>
      </c>
      <c r="AS38" s="40">
        <f>AG38/AO38</f>
        <v/>
      </c>
      <c r="AT38" s="39" t="inlineStr">
        <is>
          <t>отчеты кол лид</t>
        </is>
      </c>
      <c r="AU38" s="40">
        <f>AG38/AT38</f>
        <v/>
      </c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  <c r="CC38" s="39" t="n"/>
      <c r="CD38" s="39" t="n"/>
      <c r="CE38" s="39" t="n"/>
      <c r="CF38" s="39" t="n"/>
      <c r="CG38" s="39" t="n"/>
      <c r="CH38" s="39" t="n"/>
      <c r="CI38" s="39" t="n"/>
      <c r="CJ38" s="39" t="n"/>
      <c r="CK38" s="39" t="n"/>
      <c r="CL38" s="39" t="n"/>
      <c r="CM38" s="39" t="n"/>
      <c r="CN38" s="39" t="n"/>
      <c r="CO38" s="39" t="n"/>
      <c r="CP38" s="39" t="n"/>
      <c r="CQ38" s="39" t="n"/>
      <c r="CR38" s="39" t="n"/>
      <c r="CS38" s="39" t="n"/>
      <c r="CT38" s="39" t="n"/>
      <c r="CU38" s="39" t="n"/>
      <c r="CV38" s="39" t="n"/>
      <c r="CW38" s="39" t="n"/>
      <c r="CX38" s="39" t="n"/>
      <c r="CY38" s="39" t="n"/>
      <c r="CZ38" s="39" t="n"/>
      <c r="DA38" s="39" t="n"/>
      <c r="DB38" s="39" t="n"/>
      <c r="DC38" s="39" t="n"/>
      <c r="DD38" s="39" t="n"/>
      <c r="DE38" s="39" t="n"/>
      <c r="DF38" s="39" t="n"/>
      <c r="DG38" s="39" t="n"/>
      <c r="DH38" s="39" t="n"/>
      <c r="DI38" s="39" t="n"/>
      <c r="DJ38" s="39" t="n"/>
      <c r="DK38" s="39" t="n"/>
      <c r="DL38" s="39" t="n"/>
      <c r="DM38" s="39" t="n"/>
      <c r="DN38" s="39" t="n"/>
      <c r="DO38" s="39" t="n"/>
    </row>
    <row r="39">
      <c r="A39" s="39" t="inlineStr">
        <is>
          <t>Все</t>
        </is>
      </c>
      <c r="B39" s="39" t="inlineStr">
        <is>
          <t>Все</t>
        </is>
      </c>
      <c r="C39" s="39" t="inlineStr">
        <is>
          <t>Сеть</t>
        </is>
      </c>
      <c r="D39" s="39" t="inlineStr">
        <is>
          <t>охват</t>
        </is>
      </c>
      <c r="E39" s="39" t="n">
        <v/>
      </c>
      <c r="F39" s="39" t="inlineStr">
        <is>
          <t>да</t>
        </is>
      </c>
      <c r="G39" s="39" t="n">
        <v/>
      </c>
      <c r="H39" s="39" t="n">
        <v/>
      </c>
      <c r="I39" s="39" t="inlineStr">
        <is>
          <t>высокий CPM/CPT</t>
        </is>
      </c>
      <c r="J39" s="39" t="inlineStr">
        <is>
          <t>\\DOCS\Public\_Подрядчики (прайсы, презентации, ТТ)\GPMD</t>
        </is>
      </c>
      <c r="K39" s="39" t="inlineStr">
        <is>
          <t xml:space="preserve">Гроссу Дмитрий &lt;DGrossu@gpm-digital.com&gt;
Белоусова Дарья &lt;DBelousova@gpm-digital.com&gt;
</t>
        </is>
      </c>
      <c r="L39" s="39" t="n">
        <v/>
      </c>
      <c r="M39" s="39" t="inlineStr">
        <is>
          <t>In-roll 2 000 000 показов до 2 недель</t>
        </is>
      </c>
      <c r="N39" s="39" t="inlineStr">
        <is>
          <t>нет</t>
        </is>
      </c>
      <c r="O39" s="39" t="n">
        <v/>
      </c>
      <c r="P39" s="39" t="inlineStr">
        <is>
          <t>GPMD</t>
        </is>
      </c>
      <c r="Q39" s="39" t="n">
        <v>27</v>
      </c>
      <c r="R39" s="39">
        <f>S39</f>
        <v/>
      </c>
      <c r="S39" s="39" t="inlineStr">
        <is>
          <t>GPMD</t>
        </is>
      </c>
      <c r="T39" s="39" t="inlineStr">
        <is>
          <t>Видеоплеер на страницах сайтов сетевое размещение  (Desktop+Mobile)</t>
        </is>
      </c>
      <c r="U39" s="39" t="inlineStr">
        <is>
          <t>Видео
In-ролл (до 20 секунд)</t>
        </is>
      </c>
      <c r="V39" s="39" t="inlineStr">
        <is>
          <t>бриф 7ю1</t>
        </is>
      </c>
      <c r="W39" s="39" t="inlineStr">
        <is>
          <t>Динамика</t>
        </is>
      </c>
      <c r="X39" s="39" t="inlineStr">
        <is>
          <t>1000 показов</t>
        </is>
      </c>
      <c r="Y39" s="39">
        <f>COUNT(BF39:CK39)</f>
        <v/>
      </c>
      <c r="Z39" s="39" t="inlineStr">
        <is>
          <t>месяц</t>
        </is>
      </c>
      <c r="AA39" s="39">
        <f>AB39/Y39</f>
        <v/>
      </c>
      <c r="AB39" s="39" t="n">
        <v>500</v>
      </c>
      <c r="AC39" s="40" t="n">
        <v>750</v>
      </c>
      <c r="AD39" s="39" t="n">
        <v>1.2</v>
      </c>
      <c r="AE39" s="39" t="n">
        <v>0.3</v>
      </c>
      <c r="AF39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40">
        <f>AG39*1.2</f>
        <v/>
      </c>
      <c r="AI39" s="39">
        <f>AM39/AL39</f>
        <v/>
      </c>
      <c r="AJ39" s="39" t="n">
        <v>4</v>
      </c>
      <c r="AK39" s="39">
        <f>AI39/AJ39</f>
        <v/>
      </c>
      <c r="AL39" s="39" t="inlineStr">
        <is>
          <t>ОТЧЕТ VTR</t>
        </is>
      </c>
      <c r="AM39" s="39">
        <f>AB39</f>
        <v/>
      </c>
      <c r="AN39" s="39" t="inlineStr">
        <is>
          <t>CTR</t>
        </is>
      </c>
      <c r="AO39" s="39">
        <f>AI39*AN39</f>
        <v/>
      </c>
      <c r="AP39" s="40">
        <f>AG39/AI39*1000</f>
        <v/>
      </c>
      <c r="AQ39" s="40">
        <f>AG39/AK39*1000</f>
        <v/>
      </c>
      <c r="AR39" s="40">
        <f>AG39/AM39</f>
        <v/>
      </c>
      <c r="AS39" s="40">
        <f>AG39/AO39</f>
        <v/>
      </c>
      <c r="AT39" s="39" t="inlineStr">
        <is>
          <t>отчеты кол лид</t>
        </is>
      </c>
      <c r="AU39" s="40">
        <f>AG39/AT39</f>
        <v/>
      </c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  <c r="CC39" s="39" t="n"/>
      <c r="CD39" s="39" t="n"/>
      <c r="CE39" s="39" t="n"/>
      <c r="CF39" s="39" t="n"/>
      <c r="CG39" s="39" t="n"/>
      <c r="CH39" s="39" t="n"/>
      <c r="CI39" s="39" t="n"/>
      <c r="CJ39" s="39" t="n"/>
      <c r="CK39" s="39" t="n"/>
      <c r="CL39" s="39" t="n"/>
      <c r="CM39" s="39" t="n"/>
      <c r="CN39" s="39" t="n"/>
      <c r="CO39" s="39" t="n"/>
      <c r="CP39" s="39" t="n"/>
      <c r="CQ39" s="39" t="n"/>
      <c r="CR39" s="39" t="n"/>
      <c r="CS39" s="39" t="n"/>
      <c r="CT39" s="39" t="n"/>
      <c r="CU39" s="39" t="n"/>
      <c r="CV39" s="39" t="n"/>
      <c r="CW39" s="39" t="n"/>
      <c r="CX39" s="39" t="n"/>
      <c r="CY39" s="39" t="n"/>
      <c r="CZ39" s="39" t="n"/>
      <c r="DA39" s="39" t="n"/>
      <c r="DB39" s="39" t="n"/>
      <c r="DC39" s="39" t="n"/>
      <c r="DD39" s="39" t="n"/>
      <c r="DE39" s="39" t="n"/>
      <c r="DF39" s="39" t="n"/>
      <c r="DG39" s="39" t="n"/>
      <c r="DH39" s="39" t="n"/>
      <c r="DI39" s="39" t="n"/>
      <c r="DJ39" s="39" t="n"/>
      <c r="DK39" s="39" t="n"/>
      <c r="DL39" s="39" t="n"/>
      <c r="DM39" s="39" t="n"/>
      <c r="DN39" s="39" t="n"/>
      <c r="DO39" s="39" t="n"/>
    </row>
    <row r="40">
      <c r="A40" s="39" t="inlineStr">
        <is>
          <t>Все</t>
        </is>
      </c>
      <c r="B40" s="39" t="inlineStr">
        <is>
          <t>Все</t>
        </is>
      </c>
      <c r="C40" s="39" t="inlineStr">
        <is>
          <t>Сеть</t>
        </is>
      </c>
      <c r="D40" s="39" t="inlineStr">
        <is>
          <t>охват</t>
        </is>
      </c>
      <c r="E40" s="39" t="n">
        <v/>
      </c>
      <c r="F40" s="39" t="inlineStr">
        <is>
          <t>да</t>
        </is>
      </c>
      <c r="G40" s="39" t="n">
        <v/>
      </c>
      <c r="H40" s="39" t="n">
        <v/>
      </c>
      <c r="I40" s="39" t="inlineStr">
        <is>
          <t>высокий CPM/CPT</t>
        </is>
      </c>
      <c r="J40" s="39" t="inlineStr">
        <is>
          <t>\\DOCS\Public\_Подрядчики (прайсы, презентации, ТТ)\GPMD</t>
        </is>
      </c>
      <c r="K40" s="39" t="inlineStr">
        <is>
          <t xml:space="preserve">Гроссу Дмитрий &lt;DGrossu@gpm-digital.com&gt;
Белоусова Дарья &lt;DBelousova@gpm-digital.com&gt;
</t>
        </is>
      </c>
      <c r="L40" s="39" t="n">
        <v/>
      </c>
      <c r="M40" s="39" t="inlineStr">
        <is>
          <t>In-roll 2 000 000 показов до 2 недель</t>
        </is>
      </c>
      <c r="N40" s="39" t="inlineStr">
        <is>
          <t>нет</t>
        </is>
      </c>
      <c r="O40" s="39" t="n">
        <v/>
      </c>
      <c r="P40" s="39" t="inlineStr">
        <is>
          <t>GPMD</t>
        </is>
      </c>
      <c r="Q40" s="39" t="n">
        <v>28</v>
      </c>
      <c r="R40" s="39">
        <f>S40</f>
        <v/>
      </c>
      <c r="S40" s="39" t="inlineStr">
        <is>
          <t>GPMD</t>
        </is>
      </c>
      <c r="T40" s="39" t="inlineStr">
        <is>
          <t>Видеоплеер на страницах сайтов сетевое размещение  (Desktop+Mobile)</t>
        </is>
      </c>
      <c r="U40" s="39" t="inlineStr">
        <is>
          <t>Видео
In-ролл (до 20 секунд)</t>
        </is>
      </c>
      <c r="V40" s="39" t="inlineStr">
        <is>
          <t>бриф 7ю1</t>
        </is>
      </c>
      <c r="W40" s="39" t="inlineStr">
        <is>
          <t>Динамика</t>
        </is>
      </c>
      <c r="X40" s="39" t="inlineStr">
        <is>
          <t>1000 показов</t>
        </is>
      </c>
      <c r="Y40" s="39">
        <f>COUNT(BF40:CK40)</f>
        <v/>
      </c>
      <c r="Z40" s="39" t="inlineStr">
        <is>
          <t>месяц</t>
        </is>
      </c>
      <c r="AA40" s="39">
        <f>AB40/Y40</f>
        <v/>
      </c>
      <c r="AB40" s="39" t="n">
        <v>500</v>
      </c>
      <c r="AC40" s="40" t="n">
        <v>750</v>
      </c>
      <c r="AD40" s="39" t="n">
        <v>1.2</v>
      </c>
      <c r="AE40" s="39" t="n">
        <v>0.3</v>
      </c>
      <c r="AF40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40">
        <f>AG40*1.2</f>
        <v/>
      </c>
      <c r="AI40" s="39">
        <f>AM40/AL40</f>
        <v/>
      </c>
      <c r="AJ40" s="39" t="n">
        <v>4</v>
      </c>
      <c r="AK40" s="39">
        <f>AI40/AJ40</f>
        <v/>
      </c>
      <c r="AL40" s="39" t="inlineStr">
        <is>
          <t>ОТЧЕТ VTR</t>
        </is>
      </c>
      <c r="AM40" s="39">
        <f>AB40</f>
        <v/>
      </c>
      <c r="AN40" s="39" t="inlineStr">
        <is>
          <t>CTR</t>
        </is>
      </c>
      <c r="AO40" s="39">
        <f>AI40*AN40</f>
        <v/>
      </c>
      <c r="AP40" s="40">
        <f>AG40/AI40*1000</f>
        <v/>
      </c>
      <c r="AQ40" s="40">
        <f>AG40/AK40*1000</f>
        <v/>
      </c>
      <c r="AR40" s="40">
        <f>AG40/AM40</f>
        <v/>
      </c>
      <c r="AS40" s="40">
        <f>AG40/AO40</f>
        <v/>
      </c>
      <c r="AT40" s="39" t="inlineStr">
        <is>
          <t>отчеты кол лид</t>
        </is>
      </c>
      <c r="AU40" s="40">
        <f>AG40/AT40</f>
        <v/>
      </c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  <c r="CC40" s="39" t="n"/>
      <c r="CD40" s="39" t="n"/>
      <c r="CE40" s="39" t="n"/>
      <c r="CF40" s="39" t="n"/>
      <c r="CG40" s="39" t="n"/>
      <c r="CH40" s="39" t="n"/>
      <c r="CI40" s="39" t="n"/>
      <c r="CJ40" s="39" t="n"/>
      <c r="CK40" s="39" t="n"/>
      <c r="CL40" s="39" t="n"/>
      <c r="CM40" s="39" t="n"/>
      <c r="CN40" s="39" t="n"/>
      <c r="CO40" s="39" t="n"/>
      <c r="CP40" s="39" t="n"/>
      <c r="CQ40" s="39" t="n"/>
      <c r="CR40" s="39" t="n"/>
      <c r="CS40" s="39" t="n"/>
      <c r="CT40" s="39" t="n"/>
      <c r="CU40" s="39" t="n"/>
      <c r="CV40" s="39" t="n"/>
      <c r="CW40" s="39" t="n"/>
      <c r="CX40" s="39" t="n"/>
      <c r="CY40" s="39" t="n"/>
      <c r="CZ40" s="39" t="n"/>
      <c r="DA40" s="39" t="n"/>
      <c r="DB40" s="39" t="n"/>
      <c r="DC40" s="39" t="n"/>
      <c r="DD40" s="39" t="n"/>
      <c r="DE40" s="39" t="n"/>
      <c r="DF40" s="39" t="n"/>
      <c r="DG40" s="39" t="n"/>
      <c r="DH40" s="39" t="n"/>
      <c r="DI40" s="39" t="n"/>
      <c r="DJ40" s="39" t="n"/>
      <c r="DK40" s="39" t="n"/>
      <c r="DL40" s="39" t="n"/>
      <c r="DM40" s="39" t="n"/>
      <c r="DN40" s="39" t="n"/>
      <c r="DO40" s="39" t="n"/>
    </row>
    <row r="41">
      <c r="A41" s="39" t="inlineStr">
        <is>
          <t>Все</t>
        </is>
      </c>
      <c r="B41" s="39" t="inlineStr">
        <is>
          <t>Все</t>
        </is>
      </c>
      <c r="C41" s="39" t="inlineStr">
        <is>
          <t>Сеть</t>
        </is>
      </c>
      <c r="D41" s="39" t="inlineStr">
        <is>
          <t>охват</t>
        </is>
      </c>
      <c r="E41" s="39" t="n">
        <v/>
      </c>
      <c r="F41" s="39" t="inlineStr">
        <is>
          <t>да</t>
        </is>
      </c>
      <c r="G41" s="39" t="n">
        <v/>
      </c>
      <c r="H41" s="39" t="n">
        <v/>
      </c>
      <c r="I41" s="39" t="inlineStr">
        <is>
          <t>высокий CPM/CPT</t>
        </is>
      </c>
      <c r="J41" s="39" t="inlineStr">
        <is>
          <t>\\DOCS\Public\_Подрядчики (прайсы, презентации, ТТ)\GPMD</t>
        </is>
      </c>
      <c r="K41" s="39" t="inlineStr">
        <is>
          <t xml:space="preserve">Гроссу Дмитрий &lt;DGrossu@gpm-digital.com&gt;
Белоусова Дарья &lt;DBelousova@gpm-digital.com&gt;
</t>
        </is>
      </c>
      <c r="L41" s="39" t="n">
        <v/>
      </c>
      <c r="M41" s="39" t="inlineStr">
        <is>
          <t>In-roll 2 000 000 показов до 2 недель</t>
        </is>
      </c>
      <c r="N41" s="39" t="inlineStr">
        <is>
          <t>нет</t>
        </is>
      </c>
      <c r="O41" s="39" t="n">
        <v/>
      </c>
      <c r="P41" s="39" t="inlineStr">
        <is>
          <t>GPMD</t>
        </is>
      </c>
      <c r="Q41" s="39" t="n">
        <v>29</v>
      </c>
      <c r="R41" s="39">
        <f>S41</f>
        <v/>
      </c>
      <c r="S41" s="39" t="inlineStr">
        <is>
          <t>GPMD</t>
        </is>
      </c>
      <c r="T41" s="39" t="inlineStr">
        <is>
          <t>Видеоплеер на страницах сайтов сетевое размещение  (Desktop+Mobile)</t>
        </is>
      </c>
      <c r="U41" s="39" t="inlineStr">
        <is>
          <t>Видео
In-ролл (до 20 секунд)</t>
        </is>
      </c>
      <c r="V41" s="39" t="inlineStr">
        <is>
          <t>бриф 7ю1</t>
        </is>
      </c>
      <c r="W41" s="39" t="inlineStr">
        <is>
          <t>Динамика</t>
        </is>
      </c>
      <c r="X41" s="39" t="inlineStr">
        <is>
          <t>1000 показов</t>
        </is>
      </c>
      <c r="Y41" s="39">
        <f>COUNT(BF41:CK41)</f>
        <v/>
      </c>
      <c r="Z41" s="39" t="inlineStr">
        <is>
          <t>месяц</t>
        </is>
      </c>
      <c r="AA41" s="39">
        <f>AB41/Y41</f>
        <v/>
      </c>
      <c r="AB41" s="39" t="n">
        <v>500</v>
      </c>
      <c r="AC41" s="40" t="n">
        <v>750</v>
      </c>
      <c r="AD41" s="39" t="n">
        <v>1.2</v>
      </c>
      <c r="AE41" s="39" t="n">
        <v>0.3</v>
      </c>
      <c r="AF41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40">
        <f>AG41*1.2</f>
        <v/>
      </c>
      <c r="AI41" s="39">
        <f>AM41/AL41</f>
        <v/>
      </c>
      <c r="AJ41" s="39" t="n">
        <v>4</v>
      </c>
      <c r="AK41" s="39">
        <f>AI41/AJ41</f>
        <v/>
      </c>
      <c r="AL41" s="39" t="inlineStr">
        <is>
          <t>ОТЧЕТ VTR</t>
        </is>
      </c>
      <c r="AM41" s="39">
        <f>AB41</f>
        <v/>
      </c>
      <c r="AN41" s="39" t="inlineStr">
        <is>
          <t>CTR</t>
        </is>
      </c>
      <c r="AO41" s="39">
        <f>AI41*AN41</f>
        <v/>
      </c>
      <c r="AP41" s="40">
        <f>AG41/AI41*1000</f>
        <v/>
      </c>
      <c r="AQ41" s="40">
        <f>AG41/AK41*1000</f>
        <v/>
      </c>
      <c r="AR41" s="40">
        <f>AG41/AM41</f>
        <v/>
      </c>
      <c r="AS41" s="40">
        <f>AG41/AO41</f>
        <v/>
      </c>
      <c r="AT41" s="39" t="inlineStr">
        <is>
          <t>отчеты кол лид</t>
        </is>
      </c>
      <c r="AU41" s="40">
        <f>AG41/AT41</f>
        <v/>
      </c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  <c r="CC41" s="39" t="n"/>
      <c r="CD41" s="39" t="n"/>
      <c r="CE41" s="39" t="n"/>
      <c r="CF41" s="39" t="n"/>
      <c r="CG41" s="39" t="n"/>
      <c r="CH41" s="39" t="n"/>
      <c r="CI41" s="39" t="n"/>
      <c r="CJ41" s="39" t="n"/>
      <c r="CK41" s="39" t="n"/>
      <c r="CL41" s="39" t="n"/>
      <c r="CM41" s="39" t="n"/>
      <c r="CN41" s="39" t="n"/>
      <c r="CO41" s="39" t="n"/>
      <c r="CP41" s="39" t="n"/>
      <c r="CQ41" s="39" t="n"/>
      <c r="CR41" s="39" t="n"/>
      <c r="CS41" s="39" t="n"/>
      <c r="CT41" s="39" t="n"/>
      <c r="CU41" s="39" t="n"/>
      <c r="CV41" s="39" t="n"/>
      <c r="CW41" s="39" t="n"/>
      <c r="CX41" s="39" t="n"/>
      <c r="CY41" s="39" t="n"/>
      <c r="CZ41" s="39" t="n"/>
      <c r="DA41" s="39" t="n"/>
      <c r="DB41" s="39" t="n"/>
      <c r="DC41" s="39" t="n"/>
      <c r="DD41" s="39" t="n"/>
      <c r="DE41" s="39" t="n"/>
      <c r="DF41" s="39" t="n"/>
      <c r="DG41" s="39" t="n"/>
      <c r="DH41" s="39" t="n"/>
      <c r="DI41" s="39" t="n"/>
      <c r="DJ41" s="39" t="n"/>
      <c r="DK41" s="39" t="n"/>
      <c r="DL41" s="39" t="n"/>
      <c r="DM41" s="39" t="n"/>
      <c r="DN41" s="39" t="n"/>
      <c r="DO41" s="39" t="n"/>
    </row>
    <row r="42">
      <c r="A42" s="39" t="inlineStr">
        <is>
          <t>Все</t>
        </is>
      </c>
      <c r="B42" s="39" t="inlineStr">
        <is>
          <t>Все</t>
        </is>
      </c>
      <c r="C42" s="39" t="inlineStr">
        <is>
          <t>Сеть</t>
        </is>
      </c>
      <c r="D42" s="39" t="inlineStr">
        <is>
          <t>охват</t>
        </is>
      </c>
      <c r="E42" s="39" t="n">
        <v/>
      </c>
      <c r="F42" s="39" t="inlineStr">
        <is>
          <t>да</t>
        </is>
      </c>
      <c r="G42" s="39" t="n">
        <v/>
      </c>
      <c r="H42" s="39" t="n">
        <v/>
      </c>
      <c r="I42" s="39" t="inlineStr">
        <is>
          <t>высокий CPM/CPT</t>
        </is>
      </c>
      <c r="J42" s="39" t="inlineStr">
        <is>
          <t>\\DOCS\Public\_Подрядчики (прайсы, презентации, ТТ)\GPMD</t>
        </is>
      </c>
      <c r="K42" s="39" t="inlineStr">
        <is>
          <t xml:space="preserve">Гроссу Дмитрий &lt;DGrossu@gpm-digital.com&gt;
Белоусова Дарья &lt;DBelousova@gpm-digital.com&gt;
</t>
        </is>
      </c>
      <c r="L42" s="39" t="n">
        <v/>
      </c>
      <c r="M42" s="39" t="inlineStr">
        <is>
          <t>In-roll 2 000 000 показов до 2 недель</t>
        </is>
      </c>
      <c r="N42" s="39" t="inlineStr">
        <is>
          <t>нет</t>
        </is>
      </c>
      <c r="O42" s="39" t="n">
        <v/>
      </c>
      <c r="P42" s="39" t="inlineStr">
        <is>
          <t>GPMD</t>
        </is>
      </c>
      <c r="Q42" s="39" t="n">
        <v>30</v>
      </c>
      <c r="R42" s="39">
        <f>S42</f>
        <v/>
      </c>
      <c r="S42" s="39" t="inlineStr">
        <is>
          <t>GPMD</t>
        </is>
      </c>
      <c r="T42" s="39" t="inlineStr">
        <is>
          <t>Видеоплеер на страницах сайтов сетевое размещение  (Desktop+Mobile)</t>
        </is>
      </c>
      <c r="U42" s="39" t="inlineStr">
        <is>
          <t>Видео
In-ролл (до 20 секунд)</t>
        </is>
      </c>
      <c r="V42" s="39" t="inlineStr">
        <is>
          <t>бриф 7ю1</t>
        </is>
      </c>
      <c r="W42" s="39" t="inlineStr">
        <is>
          <t>Динамика</t>
        </is>
      </c>
      <c r="X42" s="39" t="inlineStr">
        <is>
          <t>1000 показов</t>
        </is>
      </c>
      <c r="Y42" s="39">
        <f>COUNT(BF42:CK42)</f>
        <v/>
      </c>
      <c r="Z42" s="39" t="inlineStr">
        <is>
          <t>месяц</t>
        </is>
      </c>
      <c r="AA42" s="39">
        <f>AB42/Y42</f>
        <v/>
      </c>
      <c r="AB42" s="39" t="n">
        <v>500</v>
      </c>
      <c r="AC42" s="40" t="n">
        <v>750</v>
      </c>
      <c r="AD42" s="39" t="n">
        <v>1.2</v>
      </c>
      <c r="AE42" s="39" t="n">
        <v>0.3</v>
      </c>
      <c r="AF42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40">
        <f>AG42*1.2</f>
        <v/>
      </c>
      <c r="AI42" s="39">
        <f>AM42/AL42</f>
        <v/>
      </c>
      <c r="AJ42" s="39" t="n">
        <v>4</v>
      </c>
      <c r="AK42" s="39">
        <f>AI42/AJ42</f>
        <v/>
      </c>
      <c r="AL42" s="39" t="inlineStr">
        <is>
          <t>ОТЧЕТ VTR</t>
        </is>
      </c>
      <c r="AM42" s="39">
        <f>AB42</f>
        <v/>
      </c>
      <c r="AN42" s="39" t="inlineStr">
        <is>
          <t>CTR</t>
        </is>
      </c>
      <c r="AO42" s="39">
        <f>AI42*AN42</f>
        <v/>
      </c>
      <c r="AP42" s="40">
        <f>AG42/AI42*1000</f>
        <v/>
      </c>
      <c r="AQ42" s="40">
        <f>AG42/AK42*1000</f>
        <v/>
      </c>
      <c r="AR42" s="40">
        <f>AG42/AM42</f>
        <v/>
      </c>
      <c r="AS42" s="40">
        <f>AG42/AO42</f>
        <v/>
      </c>
      <c r="AT42" s="39" t="inlineStr">
        <is>
          <t>отчеты кол лид</t>
        </is>
      </c>
      <c r="AU42" s="40">
        <f>AG42/AT42</f>
        <v/>
      </c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  <c r="CC42" s="39" t="n"/>
      <c r="CD42" s="39" t="n"/>
      <c r="CE42" s="39" t="n"/>
      <c r="CF42" s="39" t="n"/>
      <c r="CG42" s="39" t="n"/>
      <c r="CH42" s="39" t="n"/>
      <c r="CI42" s="39" t="n"/>
      <c r="CJ42" s="39" t="n"/>
      <c r="CK42" s="39" t="n"/>
      <c r="CL42" s="39" t="n"/>
      <c r="CM42" s="39" t="n"/>
      <c r="CN42" s="39" t="n"/>
      <c r="CO42" s="39" t="n"/>
      <c r="CP42" s="39" t="n"/>
      <c r="CQ42" s="39" t="n"/>
      <c r="CR42" s="39" t="n"/>
      <c r="CS42" s="39" t="n"/>
      <c r="CT42" s="39" t="n"/>
      <c r="CU42" s="39" t="n"/>
      <c r="CV42" s="39" t="n"/>
      <c r="CW42" s="39" t="n"/>
      <c r="CX42" s="39" t="n"/>
      <c r="CY42" s="39" t="n"/>
      <c r="CZ42" s="39" t="n"/>
      <c r="DA42" s="39" t="n"/>
      <c r="DB42" s="39" t="n"/>
      <c r="DC42" s="39" t="n"/>
      <c r="DD42" s="39" t="n"/>
      <c r="DE42" s="39" t="n"/>
      <c r="DF42" s="39" t="n"/>
      <c r="DG42" s="39" t="n"/>
      <c r="DH42" s="39" t="n"/>
      <c r="DI42" s="39" t="n"/>
      <c r="DJ42" s="39" t="n"/>
      <c r="DK42" s="39" t="n"/>
      <c r="DL42" s="39" t="n"/>
      <c r="DM42" s="39" t="n"/>
      <c r="DN42" s="39" t="n"/>
      <c r="DO42" s="39" t="n"/>
    </row>
    <row r="43">
      <c r="A43" s="39" t="inlineStr">
        <is>
          <t>Все</t>
        </is>
      </c>
      <c r="B43" s="39" t="inlineStr">
        <is>
          <t>Все</t>
        </is>
      </c>
      <c r="C43" s="39" t="inlineStr">
        <is>
          <t>SMART TV</t>
        </is>
      </c>
      <c r="D43" s="39" t="inlineStr">
        <is>
          <t>охват</t>
        </is>
      </c>
      <c r="E43" s="39" t="n">
        <v/>
      </c>
      <c r="F43" s="39" t="inlineStr">
        <is>
          <t>нет</t>
        </is>
      </c>
      <c r="G43" s="39" t="n">
        <v/>
      </c>
      <c r="H43" s="39" t="n">
        <v/>
      </c>
      <c r="I43" s="39" t="inlineStr">
        <is>
          <t>нет перехода на сайт
нет dcm
нет BL</t>
        </is>
      </c>
      <c r="J43" s="39" t="inlineStr">
        <is>
          <t>\\DOCS\Public\_Подрядчики (прайсы, презентации, ТТ)\GPMD</t>
        </is>
      </c>
      <c r="K43" s="39" t="inlineStr">
        <is>
          <t xml:space="preserve">Гроссу Дмитрий &lt;DGrossu@gpm-digital.com&gt;
Белоусова Дарья &lt;DBelousova@gpm-digital.com&gt;
</t>
        </is>
      </c>
      <c r="L43" s="39" t="n">
        <v/>
      </c>
      <c r="M43" s="39" t="inlineStr">
        <is>
          <t>500 000 показов</t>
        </is>
      </c>
      <c r="N43" s="39" t="n">
        <v/>
      </c>
      <c r="O43" s="39" t="inlineStr">
        <is>
          <t>аналог ТВ</t>
        </is>
      </c>
      <c r="P43" s="39" t="inlineStr">
        <is>
          <t>GPMD</t>
        </is>
      </c>
      <c r="Q43" s="39" t="n">
        <v>31</v>
      </c>
      <c r="R43" s="39">
        <f>S43</f>
        <v/>
      </c>
      <c r="S43" s="39" t="inlineStr">
        <is>
          <t>Smart TV
GPMD</t>
        </is>
      </c>
      <c r="T43" s="39" t="inlineStr">
        <is>
          <t xml:space="preserve">Видеоплеер в IPTV приставках и приложениях SmartTV </t>
        </is>
      </c>
      <c r="U43" s="39" t="inlineStr">
        <is>
          <t>Видео
Пре-ролл (до 20 секунд)</t>
        </is>
      </c>
      <c r="V43" s="39" t="inlineStr">
        <is>
          <t>бриф 7ю1</t>
        </is>
      </c>
      <c r="W43" s="39" t="inlineStr">
        <is>
          <t>Динамика</t>
        </is>
      </c>
      <c r="X43" s="39" t="inlineStr">
        <is>
          <t>1000 показов</t>
        </is>
      </c>
      <c r="Y43" s="39">
        <f>COUNT(BF43:CK43)</f>
        <v/>
      </c>
      <c r="Z43" s="39" t="inlineStr">
        <is>
          <t>месяц</t>
        </is>
      </c>
      <c r="AA43" s="39">
        <f>AB43/Y43</f>
        <v/>
      </c>
      <c r="AB43" s="39" t="n">
        <v>440</v>
      </c>
      <c r="AC43" s="40" t="n">
        <v>750</v>
      </c>
      <c r="AD43" s="39" t="n">
        <v>0.75</v>
      </c>
      <c r="AE43" s="39" t="n">
        <v>0.3</v>
      </c>
      <c r="AF43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40">
        <f>AG43*1.2</f>
        <v/>
      </c>
      <c r="AI43" s="39">
        <f>AM43/AL43</f>
        <v/>
      </c>
      <c r="AJ43" s="39" t="n">
        <v>4</v>
      </c>
      <c r="AK43" s="39">
        <f>AI43/AJ43</f>
        <v/>
      </c>
      <c r="AL43" s="39" t="inlineStr">
        <is>
          <t>ОТЧЕТ VTR</t>
        </is>
      </c>
      <c r="AM43" s="39">
        <f>AB43</f>
        <v/>
      </c>
      <c r="AN43" s="39" t="inlineStr">
        <is>
          <t>CTR</t>
        </is>
      </c>
      <c r="AO43" s="39">
        <f>AI43*AN43</f>
        <v/>
      </c>
      <c r="AP43" s="40">
        <f>AG43/AI43*1000</f>
        <v/>
      </c>
      <c r="AQ43" s="40">
        <f>AG43/AK43*1000</f>
        <v/>
      </c>
      <c r="AR43" s="40">
        <f>AG43/AM43</f>
        <v/>
      </c>
      <c r="AS43" s="40">
        <f>AG43/AO43</f>
        <v/>
      </c>
      <c r="AT43" s="39" t="inlineStr">
        <is>
          <t>отчеты кол лид</t>
        </is>
      </c>
      <c r="AU43" s="40">
        <f>AG43/AT43</f>
        <v/>
      </c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  <c r="CC43" s="39" t="n"/>
      <c r="CD43" s="39" t="n"/>
      <c r="CE43" s="39" t="n"/>
      <c r="CF43" s="39" t="n"/>
      <c r="CG43" s="39" t="n"/>
      <c r="CH43" s="39" t="n"/>
      <c r="CI43" s="39" t="n"/>
      <c r="CJ43" s="39" t="n"/>
      <c r="CK43" s="39" t="n"/>
      <c r="CL43" s="39" t="n"/>
      <c r="CM43" s="39" t="n"/>
      <c r="CN43" s="39" t="n"/>
      <c r="CO43" s="39" t="n"/>
      <c r="CP43" s="39" t="n"/>
      <c r="CQ43" s="39" t="n"/>
      <c r="CR43" s="39" t="n"/>
      <c r="CS43" s="39" t="n"/>
      <c r="CT43" s="39" t="n"/>
      <c r="CU43" s="39" t="n"/>
      <c r="CV43" s="39" t="n"/>
      <c r="CW43" s="39" t="n"/>
      <c r="CX43" s="39" t="n"/>
      <c r="CY43" s="39" t="n"/>
      <c r="CZ43" s="39" t="n"/>
      <c r="DA43" s="39" t="n"/>
      <c r="DB43" s="39" t="n"/>
      <c r="DC43" s="39" t="n"/>
      <c r="DD43" s="39" t="n"/>
      <c r="DE43" s="39" t="n"/>
      <c r="DF43" s="39" t="n"/>
      <c r="DG43" s="39" t="n"/>
      <c r="DH43" s="39" t="n"/>
      <c r="DI43" s="39" t="n"/>
      <c r="DJ43" s="39" t="n"/>
      <c r="DK43" s="39" t="n"/>
      <c r="DL43" s="39" t="n"/>
      <c r="DM43" s="39" t="n"/>
      <c r="DN43" s="39" t="n"/>
      <c r="DO43" s="39" t="n"/>
    </row>
    <row r="44">
      <c r="A44" s="39" t="inlineStr">
        <is>
          <t>Все</t>
        </is>
      </c>
      <c r="B44" s="39" t="inlineStr">
        <is>
          <t>Все</t>
        </is>
      </c>
      <c r="C44" s="39" t="inlineStr">
        <is>
          <t>SMART TV</t>
        </is>
      </c>
      <c r="D44" s="39" t="inlineStr">
        <is>
          <t>охват</t>
        </is>
      </c>
      <c r="E44" s="39" t="n">
        <v/>
      </c>
      <c r="F44" s="39" t="inlineStr">
        <is>
          <t>нет</t>
        </is>
      </c>
      <c r="G44" s="39" t="n">
        <v/>
      </c>
      <c r="H44" s="39" t="n">
        <v/>
      </c>
      <c r="I44" s="39" t="inlineStr">
        <is>
          <t>нет перехода на сайт
нет dcm
нет BL</t>
        </is>
      </c>
      <c r="J44" s="39" t="inlineStr">
        <is>
          <t>\\DOCS\Public\_Подрядчики (прайсы, презентации, ТТ)\GPMD</t>
        </is>
      </c>
      <c r="K44" s="39" t="inlineStr">
        <is>
          <t xml:space="preserve">Гроссу Дмитрий &lt;DGrossu@gpm-digital.com&gt;
Белоусова Дарья &lt;DBelousova@gpm-digital.com&gt;
</t>
        </is>
      </c>
      <c r="L44" s="39" t="n">
        <v/>
      </c>
      <c r="M44" s="39" t="inlineStr">
        <is>
          <t>500 000 показов</t>
        </is>
      </c>
      <c r="N44" s="39" t="n">
        <v/>
      </c>
      <c r="O44" s="39" t="inlineStr">
        <is>
          <t>аналог ТВ</t>
        </is>
      </c>
      <c r="P44" s="39" t="inlineStr">
        <is>
          <t>GPMD</t>
        </is>
      </c>
      <c r="Q44" s="39" t="n">
        <v>32</v>
      </c>
      <c r="R44" s="39">
        <f>S44</f>
        <v/>
      </c>
      <c r="S44" s="39" t="inlineStr">
        <is>
          <t>Smart TV
GPMD</t>
        </is>
      </c>
      <c r="T44" s="39" t="inlineStr">
        <is>
          <t xml:space="preserve">Видеоплеер в IPTV приставках и приложениях SmartTV </t>
        </is>
      </c>
      <c r="U44" s="39" t="inlineStr">
        <is>
          <t>Видео
Пре-ролл (до 20 секунд)</t>
        </is>
      </c>
      <c r="V44" s="39" t="inlineStr">
        <is>
          <t>бриф 7ю1</t>
        </is>
      </c>
      <c r="W44" s="39" t="inlineStr">
        <is>
          <t>Динамика</t>
        </is>
      </c>
      <c r="X44" s="39" t="inlineStr">
        <is>
          <t>1000 показов</t>
        </is>
      </c>
      <c r="Y44" s="39">
        <f>COUNT(BF44:CK44)</f>
        <v/>
      </c>
      <c r="Z44" s="39" t="inlineStr">
        <is>
          <t>месяц</t>
        </is>
      </c>
      <c r="AA44" s="39">
        <f>AB44/Y44</f>
        <v/>
      </c>
      <c r="AB44" s="39" t="n">
        <v>440</v>
      </c>
      <c r="AC44" s="40" t="n">
        <v>750</v>
      </c>
      <c r="AD44" s="39" t="n">
        <v>0.95</v>
      </c>
      <c r="AE44" s="39" t="n">
        <v>0.3</v>
      </c>
      <c r="AF44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40">
        <f>AG44*1.2</f>
        <v/>
      </c>
      <c r="AI44" s="39">
        <f>AM44/AL44</f>
        <v/>
      </c>
      <c r="AJ44" s="39" t="n">
        <v>4</v>
      </c>
      <c r="AK44" s="39">
        <f>AI44/AJ44</f>
        <v/>
      </c>
      <c r="AL44" s="39" t="inlineStr">
        <is>
          <t>ОТЧЕТ VTR</t>
        </is>
      </c>
      <c r="AM44" s="39">
        <f>AB44</f>
        <v/>
      </c>
      <c r="AN44" s="39" t="inlineStr">
        <is>
          <t>CTR</t>
        </is>
      </c>
      <c r="AO44" s="39">
        <f>AI44*AN44</f>
        <v/>
      </c>
      <c r="AP44" s="40">
        <f>AG44/AI44*1000</f>
        <v/>
      </c>
      <c r="AQ44" s="40">
        <f>AG44/AK44*1000</f>
        <v/>
      </c>
      <c r="AR44" s="40">
        <f>AG44/AM44</f>
        <v/>
      </c>
      <c r="AS44" s="40">
        <f>AG44/AO44</f>
        <v/>
      </c>
      <c r="AT44" s="39" t="inlineStr">
        <is>
          <t>отчеты кол лид</t>
        </is>
      </c>
      <c r="AU44" s="40">
        <f>AG44/AT44</f>
        <v/>
      </c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  <c r="CC44" s="39" t="n"/>
      <c r="CD44" s="39" t="n"/>
      <c r="CE44" s="39" t="n"/>
      <c r="CF44" s="39" t="n"/>
      <c r="CG44" s="39" t="n"/>
      <c r="CH44" s="39" t="n"/>
      <c r="CI44" s="39" t="n"/>
      <c r="CJ44" s="39" t="n"/>
      <c r="CK44" s="39" t="n"/>
      <c r="CL44" s="39" t="n"/>
      <c r="CM44" s="39" t="n"/>
      <c r="CN44" s="39" t="n"/>
      <c r="CO44" s="39" t="n"/>
      <c r="CP44" s="39" t="n"/>
      <c r="CQ44" s="39" t="n"/>
      <c r="CR44" s="39" t="n"/>
      <c r="CS44" s="39" t="n"/>
      <c r="CT44" s="39" t="n"/>
      <c r="CU44" s="39" t="n"/>
      <c r="CV44" s="39" t="n"/>
      <c r="CW44" s="39" t="n"/>
      <c r="CX44" s="39" t="n"/>
      <c r="CY44" s="39" t="n"/>
      <c r="CZ44" s="39" t="n"/>
      <c r="DA44" s="39" t="n"/>
      <c r="DB44" s="39" t="n"/>
      <c r="DC44" s="39" t="n"/>
      <c r="DD44" s="39" t="n"/>
      <c r="DE44" s="39" t="n"/>
      <c r="DF44" s="39" t="n"/>
      <c r="DG44" s="39" t="n"/>
      <c r="DH44" s="39" t="n"/>
      <c r="DI44" s="39" t="n"/>
      <c r="DJ44" s="39" t="n"/>
      <c r="DK44" s="39" t="n"/>
      <c r="DL44" s="39" t="n"/>
      <c r="DM44" s="39" t="n"/>
      <c r="DN44" s="39" t="n"/>
      <c r="DO44" s="39" t="n"/>
    </row>
    <row r="45">
      <c r="A45" s="39" t="inlineStr">
        <is>
          <t>Все</t>
        </is>
      </c>
      <c r="B45" s="39" t="inlineStr">
        <is>
          <t>Все</t>
        </is>
      </c>
      <c r="C45" s="39" t="inlineStr">
        <is>
          <t>SMART TV</t>
        </is>
      </c>
      <c r="D45" s="39" t="inlineStr">
        <is>
          <t>охват</t>
        </is>
      </c>
      <c r="E45" s="39" t="n">
        <v/>
      </c>
      <c r="F45" s="39" t="inlineStr">
        <is>
          <t>нет</t>
        </is>
      </c>
      <c r="G45" s="39" t="n">
        <v/>
      </c>
      <c r="H45" s="39" t="n">
        <v/>
      </c>
      <c r="I45" s="39" t="inlineStr">
        <is>
          <t>нет перехода на сайт
нет dcm
нет BL</t>
        </is>
      </c>
      <c r="J45" s="39" t="inlineStr">
        <is>
          <t>\\DOCS\Public\_Подрядчики (прайсы, презентации, ТТ)\GPMD</t>
        </is>
      </c>
      <c r="K45" s="39" t="inlineStr">
        <is>
          <t xml:space="preserve">Гроссу Дмитрий &lt;DGrossu@gpm-digital.com&gt;
Белоусова Дарья &lt;DBelousova@gpm-digital.com&gt;
</t>
        </is>
      </c>
      <c r="L45" s="39" t="n">
        <v/>
      </c>
      <c r="M45" s="39" t="inlineStr">
        <is>
          <t>500 000 показов</t>
        </is>
      </c>
      <c r="N45" s="39" t="n">
        <v/>
      </c>
      <c r="O45" s="39" t="inlineStr">
        <is>
          <t>аналог ТВ</t>
        </is>
      </c>
      <c r="P45" s="39" t="inlineStr">
        <is>
          <t>GPMD</t>
        </is>
      </c>
      <c r="Q45" s="39" t="n">
        <v>33</v>
      </c>
      <c r="R45" s="39">
        <f>S45</f>
        <v/>
      </c>
      <c r="S45" s="39" t="inlineStr">
        <is>
          <t>Smart TV
GPMD</t>
        </is>
      </c>
      <c r="T45" s="39" t="inlineStr">
        <is>
          <t xml:space="preserve">Видеоплеер в IPTV приставках и приложениях SmartTV </t>
        </is>
      </c>
      <c r="U45" s="39" t="inlineStr">
        <is>
          <t>Видео
Пре-ролл (до 20 секунд)</t>
        </is>
      </c>
      <c r="V45" s="39" t="inlineStr">
        <is>
          <t>бриф 7ю1</t>
        </is>
      </c>
      <c r="W45" s="39" t="inlineStr">
        <is>
          <t>Динамика</t>
        </is>
      </c>
      <c r="X45" s="39" t="inlineStr">
        <is>
          <t>1000 показов</t>
        </is>
      </c>
      <c r="Y45" s="39">
        <f>COUNT(BF45:CK45)</f>
        <v/>
      </c>
      <c r="Z45" s="39" t="inlineStr">
        <is>
          <t>месяц</t>
        </is>
      </c>
      <c r="AA45" s="39">
        <f>AB45/Y45</f>
        <v/>
      </c>
      <c r="AB45" s="39" t="n">
        <v>440</v>
      </c>
      <c r="AC45" s="40" t="n">
        <v>750</v>
      </c>
      <c r="AD45" s="39" t="n">
        <v>1.1</v>
      </c>
      <c r="AE45" s="39" t="n">
        <v>0.3</v>
      </c>
      <c r="AF45" s="39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45" s="4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45" s="40">
        <f>AG45*1.2</f>
        <v/>
      </c>
      <c r="AI45" s="39">
        <f>AM45/AL45</f>
        <v/>
      </c>
      <c r="AJ45" s="39" t="n">
        <v>4</v>
      </c>
      <c r="AK45" s="39">
        <f>AI45/AJ45</f>
        <v/>
      </c>
      <c r="AL45" s="39" t="inlineStr">
        <is>
          <t>ОТЧЕТ VTR</t>
        </is>
      </c>
      <c r="AM45" s="39">
        <f>AB45</f>
        <v/>
      </c>
      <c r="AN45" s="39" t="inlineStr">
        <is>
          <t>CTR</t>
        </is>
      </c>
      <c r="AO45" s="39">
        <f>AI45*AN45</f>
        <v/>
      </c>
      <c r="AP45" s="40">
        <f>AG45/AI45*1000</f>
        <v/>
      </c>
      <c r="AQ45" s="40">
        <f>AG45/AK45*1000</f>
        <v/>
      </c>
      <c r="AR45" s="40">
        <f>AG45/AM45</f>
        <v/>
      </c>
      <c r="AS45" s="40">
        <f>AG45/AO45</f>
        <v/>
      </c>
      <c r="AT45" s="39" t="inlineStr">
        <is>
          <t>отчеты кол лид</t>
        </is>
      </c>
      <c r="AU45" s="40">
        <f>AG45/AT45</f>
        <v/>
      </c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  <c r="CC45" s="39" t="n"/>
      <c r="CD45" s="39" t="n"/>
      <c r="CE45" s="39" t="n"/>
      <c r="CF45" s="39" t="n"/>
      <c r="CG45" s="39" t="n"/>
      <c r="CH45" s="39" t="n"/>
      <c r="CI45" s="39" t="n"/>
      <c r="CJ45" s="39" t="n"/>
      <c r="CK45" s="39" t="n"/>
      <c r="CL45" s="39" t="n"/>
      <c r="CM45" s="39" t="n"/>
      <c r="CN45" s="39" t="n"/>
      <c r="CO45" s="39" t="n"/>
      <c r="CP45" s="39" t="n"/>
      <c r="CQ45" s="39" t="n"/>
      <c r="CR45" s="39" t="n"/>
      <c r="CS45" s="39" t="n"/>
      <c r="CT45" s="39" t="n"/>
      <c r="CU45" s="39" t="n"/>
      <c r="CV45" s="39" t="n"/>
      <c r="CW45" s="39" t="n"/>
      <c r="CX45" s="39" t="n"/>
      <c r="CY45" s="39" t="n"/>
      <c r="CZ45" s="39" t="n"/>
      <c r="DA45" s="39" t="n"/>
      <c r="DB45" s="39" t="n"/>
      <c r="DC45" s="39" t="n"/>
      <c r="DD45" s="39" t="n"/>
      <c r="DE45" s="39" t="n"/>
      <c r="DF45" s="39" t="n"/>
      <c r="DG45" s="39" t="n"/>
      <c r="DH45" s="39" t="n"/>
      <c r="DI45" s="39" t="n"/>
      <c r="DJ45" s="39" t="n"/>
      <c r="DK45" s="39" t="n"/>
      <c r="DL45" s="39" t="n"/>
      <c r="DM45" s="39" t="n"/>
      <c r="DN45" s="39" t="n"/>
      <c r="DO45" s="39" t="n"/>
    </row>
    <row r="46">
      <c r="A46" s="39" t="inlineStr">
        <is>
          <t>Все</t>
        </is>
      </c>
      <c r="B46" s="39" t="inlineStr">
        <is>
          <t>Все</t>
        </is>
      </c>
      <c r="C46" s="39" t="inlineStr">
        <is>
          <t>SMART TV</t>
        </is>
      </c>
      <c r="D46" s="39" t="inlineStr">
        <is>
          <t>охват</t>
        </is>
      </c>
      <c r="E46" s="39" t="n">
        <v/>
      </c>
      <c r="F46" s="39" t="inlineStr">
        <is>
          <t>нет</t>
        </is>
      </c>
      <c r="G46" s="39" t="n">
        <v/>
      </c>
      <c r="H46" s="39" t="n">
        <v/>
      </c>
      <c r="I46" s="39" t="inlineStr">
        <is>
          <t>нет перехода на сайт
нет dcm
нет BL</t>
        </is>
      </c>
      <c r="J46" s="39" t="inlineStr">
        <is>
          <t>\\DOCS\Public\_Подрядчики (прайсы, презентации, ТТ)\GPMD</t>
        </is>
      </c>
      <c r="K46" s="39" t="inlineStr">
        <is>
          <t xml:space="preserve">Гроссу Дмитрий &lt;DGrossu@gpm-digital.com&gt;
Белоусова Дарья &lt;DBelousova@gpm-digital.com&gt;
</t>
        </is>
      </c>
      <c r="L46" s="39" t="n">
        <v/>
      </c>
      <c r="M46" s="39" t="inlineStr">
        <is>
          <t>500 000 показов</t>
        </is>
      </c>
      <c r="N46" s="39" t="n">
        <v/>
      </c>
      <c r="O46" s="39" t="inlineStr">
        <is>
          <t>аналог ТВ</t>
        </is>
      </c>
      <c r="P46" s="39" t="inlineStr">
        <is>
          <t>GPMD</t>
        </is>
      </c>
      <c r="Q46" s="39" t="n">
        <v>34</v>
      </c>
      <c r="R46" s="39">
        <f>S46</f>
        <v/>
      </c>
      <c r="S46" s="39" t="inlineStr">
        <is>
          <t>Smart TV
GPMD</t>
        </is>
      </c>
      <c r="T46" s="39" t="inlineStr">
        <is>
          <t xml:space="preserve">Видеоплеер в IPTV приставках и приложениях SmartTV </t>
        </is>
      </c>
      <c r="U46" s="39" t="inlineStr">
        <is>
          <t>Видео
Пре-ролл (до 20 секунд)</t>
        </is>
      </c>
      <c r="V46" s="39" t="inlineStr">
        <is>
          <t>бриф 7ю1</t>
        </is>
      </c>
      <c r="W46" s="39" t="inlineStr">
        <is>
          <t>Динамика</t>
        </is>
      </c>
      <c r="X46" s="39" t="inlineStr">
        <is>
          <t>1000 показов</t>
        </is>
      </c>
      <c r="Y46" s="39">
        <f>COUNT(BF46:CK46)</f>
        <v/>
      </c>
      <c r="Z46" s="39" t="inlineStr">
        <is>
          <t>месяц</t>
        </is>
      </c>
      <c r="AA46" s="39">
        <f>AB46/Y46</f>
        <v/>
      </c>
      <c r="AB46" s="39" t="n">
        <v>440</v>
      </c>
      <c r="AC46" s="40" t="n">
        <v>750</v>
      </c>
      <c r="AD46" s="39" t="n">
        <v>1.15</v>
      </c>
      <c r="AE46" s="39" t="n">
        <v>0.3</v>
      </c>
      <c r="AF46" s="39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46" s="4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46" s="40">
        <f>AG46*1.2</f>
        <v/>
      </c>
      <c r="AI46" s="39">
        <f>AM46/AL46</f>
        <v/>
      </c>
      <c r="AJ46" s="39" t="n">
        <v>4</v>
      </c>
      <c r="AK46" s="39">
        <f>AI46/AJ46</f>
        <v/>
      </c>
      <c r="AL46" s="39" t="inlineStr">
        <is>
          <t>ОТЧЕТ VTR</t>
        </is>
      </c>
      <c r="AM46" s="39">
        <f>AB46</f>
        <v/>
      </c>
      <c r="AN46" s="39" t="inlineStr">
        <is>
          <t>CTR</t>
        </is>
      </c>
      <c r="AO46" s="39">
        <f>AI46*AN46</f>
        <v/>
      </c>
      <c r="AP46" s="40">
        <f>AG46/AI46*1000</f>
        <v/>
      </c>
      <c r="AQ46" s="40">
        <f>AG46/AK46*1000</f>
        <v/>
      </c>
      <c r="AR46" s="40">
        <f>AG46/AM46</f>
        <v/>
      </c>
      <c r="AS46" s="40">
        <f>AG46/AO46</f>
        <v/>
      </c>
      <c r="AT46" s="39" t="inlineStr">
        <is>
          <t>отчеты кол лид</t>
        </is>
      </c>
      <c r="AU46" s="40">
        <f>AG46/AT46</f>
        <v/>
      </c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  <c r="CC46" s="39" t="n"/>
      <c r="CD46" s="39" t="n"/>
      <c r="CE46" s="39" t="n"/>
      <c r="CF46" s="39" t="n"/>
      <c r="CG46" s="39" t="n"/>
      <c r="CH46" s="39" t="n"/>
      <c r="CI46" s="39" t="n"/>
      <c r="CJ46" s="39" t="n"/>
      <c r="CK46" s="39" t="n"/>
      <c r="CL46" s="39" t="n"/>
      <c r="CM46" s="39" t="n"/>
      <c r="CN46" s="39" t="n"/>
      <c r="CO46" s="39" t="n"/>
      <c r="CP46" s="39" t="n"/>
      <c r="CQ46" s="39" t="n"/>
      <c r="CR46" s="39" t="n"/>
      <c r="CS46" s="39" t="n"/>
      <c r="CT46" s="39" t="n"/>
      <c r="CU46" s="39" t="n"/>
      <c r="CV46" s="39" t="n"/>
      <c r="CW46" s="39" t="n"/>
      <c r="CX46" s="39" t="n"/>
      <c r="CY46" s="39" t="n"/>
      <c r="CZ46" s="39" t="n"/>
      <c r="DA46" s="39" t="n"/>
      <c r="DB46" s="39" t="n"/>
      <c r="DC46" s="39" t="n"/>
      <c r="DD46" s="39" t="n"/>
      <c r="DE46" s="39" t="n"/>
      <c r="DF46" s="39" t="n"/>
      <c r="DG46" s="39" t="n"/>
      <c r="DH46" s="39" t="n"/>
      <c r="DI46" s="39" t="n"/>
      <c r="DJ46" s="39" t="n"/>
      <c r="DK46" s="39" t="n"/>
      <c r="DL46" s="39" t="n"/>
      <c r="DM46" s="39" t="n"/>
      <c r="DN46" s="39" t="n"/>
      <c r="DO46" s="39" t="n"/>
    </row>
    <row r="47">
      <c r="A47" s="39" t="inlineStr">
        <is>
          <t>Все</t>
        </is>
      </c>
      <c r="B47" s="39" t="inlineStr">
        <is>
          <t>Все</t>
        </is>
      </c>
      <c r="C47" s="39" t="inlineStr">
        <is>
          <t>SMART TV</t>
        </is>
      </c>
      <c r="D47" s="39" t="inlineStr">
        <is>
          <t>охват</t>
        </is>
      </c>
      <c r="E47" s="39" t="n">
        <v/>
      </c>
      <c r="F47" s="39" t="inlineStr">
        <is>
          <t>нет</t>
        </is>
      </c>
      <c r="G47" s="39" t="n">
        <v/>
      </c>
      <c r="H47" s="39" t="n">
        <v/>
      </c>
      <c r="I47" s="39" t="inlineStr">
        <is>
          <t>нет перехода на сайт
нет dcm
нет BL</t>
        </is>
      </c>
      <c r="J47" s="39" t="inlineStr">
        <is>
          <t>\\DOCS\Public\_Подрядчики (прайсы, презентации, ТТ)\GPMD</t>
        </is>
      </c>
      <c r="K47" s="39" t="inlineStr">
        <is>
          <t xml:space="preserve">Гроссу Дмитрий &lt;DGrossu@gpm-digital.com&gt;
Белоусова Дарья &lt;DBelousova@gpm-digital.com&gt;
</t>
        </is>
      </c>
      <c r="L47" s="39" t="n">
        <v/>
      </c>
      <c r="M47" s="39" t="inlineStr">
        <is>
          <t>500 000 показов</t>
        </is>
      </c>
      <c r="N47" s="39" t="n">
        <v/>
      </c>
      <c r="O47" s="39" t="inlineStr">
        <is>
          <t>аналог ТВ</t>
        </is>
      </c>
      <c r="P47" s="39" t="inlineStr">
        <is>
          <t>GPMD</t>
        </is>
      </c>
      <c r="Q47" s="39" t="n">
        <v>35</v>
      </c>
      <c r="R47" s="39">
        <f>S47</f>
        <v/>
      </c>
      <c r="S47" s="39" t="inlineStr">
        <is>
          <t>Smart TV
GPMD</t>
        </is>
      </c>
      <c r="T47" s="39" t="inlineStr">
        <is>
          <t xml:space="preserve">Видеоплеер в IPTV приставках и приложениях SmartTV </t>
        </is>
      </c>
      <c r="U47" s="39" t="inlineStr">
        <is>
          <t>Видео
Пре-ролл (до 20 секунд)</t>
        </is>
      </c>
      <c r="V47" s="39" t="inlineStr">
        <is>
          <t>бриф 7ю1</t>
        </is>
      </c>
      <c r="W47" s="39" t="inlineStr">
        <is>
          <t>Динамика</t>
        </is>
      </c>
      <c r="X47" s="39" t="inlineStr">
        <is>
          <t>1000 показов</t>
        </is>
      </c>
      <c r="Y47" s="39">
        <f>COUNT(BF47:CK47)</f>
        <v/>
      </c>
      <c r="Z47" s="39" t="inlineStr">
        <is>
          <t>месяц</t>
        </is>
      </c>
      <c r="AA47" s="39">
        <f>AB47/Y47</f>
        <v/>
      </c>
      <c r="AB47" s="39" t="n">
        <v>440</v>
      </c>
      <c r="AC47" s="40" t="n">
        <v>750</v>
      </c>
      <c r="AD47" s="39" t="n">
        <v>1.05</v>
      </c>
      <c r="AE47" s="39" t="n">
        <v>0.3</v>
      </c>
      <c r="AF47" s="39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47" s="4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47" s="40">
        <f>AG47*1.2</f>
        <v/>
      </c>
      <c r="AI47" s="39">
        <f>AM47/AL47</f>
        <v/>
      </c>
      <c r="AJ47" s="39" t="n">
        <v>4</v>
      </c>
      <c r="AK47" s="39">
        <f>AI47/AJ47</f>
        <v/>
      </c>
      <c r="AL47" s="39" t="inlineStr">
        <is>
          <t>ОТЧЕТ VTR</t>
        </is>
      </c>
      <c r="AM47" s="39">
        <f>AB47</f>
        <v/>
      </c>
      <c r="AN47" s="39" t="inlineStr">
        <is>
          <t>CTR</t>
        </is>
      </c>
      <c r="AO47" s="39">
        <f>AI47*AN47</f>
        <v/>
      </c>
      <c r="AP47" s="40">
        <f>AG47/AI47*1000</f>
        <v/>
      </c>
      <c r="AQ47" s="40">
        <f>AG47/AK47*1000</f>
        <v/>
      </c>
      <c r="AR47" s="40">
        <f>AG47/AM47</f>
        <v/>
      </c>
      <c r="AS47" s="40">
        <f>AG47/AO47</f>
        <v/>
      </c>
      <c r="AT47" s="39" t="inlineStr">
        <is>
          <t>отчеты кол лид</t>
        </is>
      </c>
      <c r="AU47" s="40">
        <f>AG47/AT47</f>
        <v/>
      </c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  <c r="CC47" s="39" t="n"/>
      <c r="CD47" s="39" t="n"/>
      <c r="CE47" s="39" t="n"/>
      <c r="CF47" s="39" t="n"/>
      <c r="CG47" s="39" t="n"/>
      <c r="CH47" s="39" t="n"/>
      <c r="CI47" s="39" t="n"/>
      <c r="CJ47" s="39" t="n"/>
      <c r="CK47" s="39" t="n"/>
      <c r="CL47" s="39" t="n"/>
      <c r="CM47" s="39" t="n"/>
      <c r="CN47" s="39" t="n"/>
      <c r="CO47" s="39" t="n"/>
      <c r="CP47" s="39" t="n"/>
      <c r="CQ47" s="39" t="n"/>
      <c r="CR47" s="39" t="n"/>
      <c r="CS47" s="39" t="n"/>
      <c r="CT47" s="39" t="n"/>
      <c r="CU47" s="39" t="n"/>
      <c r="CV47" s="39" t="n"/>
      <c r="CW47" s="39" t="n"/>
      <c r="CX47" s="39" t="n"/>
      <c r="CY47" s="39" t="n"/>
      <c r="CZ47" s="39" t="n"/>
      <c r="DA47" s="39" t="n"/>
      <c r="DB47" s="39" t="n"/>
      <c r="DC47" s="39" t="n"/>
      <c r="DD47" s="39" t="n"/>
      <c r="DE47" s="39" t="n"/>
      <c r="DF47" s="39" t="n"/>
      <c r="DG47" s="39" t="n"/>
      <c r="DH47" s="39" t="n"/>
      <c r="DI47" s="39" t="n"/>
      <c r="DJ47" s="39" t="n"/>
      <c r="DK47" s="39" t="n"/>
      <c r="DL47" s="39" t="n"/>
      <c r="DM47" s="39" t="n"/>
      <c r="DN47" s="39" t="n"/>
      <c r="DO47" s="39" t="n"/>
    </row>
    <row r="48">
      <c r="A48" s="39" t="inlineStr">
        <is>
          <t>Все</t>
        </is>
      </c>
      <c r="B48" s="39" t="inlineStr">
        <is>
          <t>Все</t>
        </is>
      </c>
      <c r="C48" s="39" t="inlineStr">
        <is>
          <t>SMART TV</t>
        </is>
      </c>
      <c r="D48" s="39" t="inlineStr">
        <is>
          <t>охват</t>
        </is>
      </c>
      <c r="E48" s="39" t="n">
        <v/>
      </c>
      <c r="F48" s="39" t="inlineStr">
        <is>
          <t>нет</t>
        </is>
      </c>
      <c r="G48" s="39" t="n">
        <v/>
      </c>
      <c r="H48" s="39" t="n">
        <v/>
      </c>
      <c r="I48" s="39" t="inlineStr">
        <is>
          <t>нет перехода на сайт
нет dcm
нет BL</t>
        </is>
      </c>
      <c r="J48" s="39" t="inlineStr">
        <is>
          <t>\\DOCS\Public\_Подрядчики (прайсы, презентации, ТТ)\GPMD</t>
        </is>
      </c>
      <c r="K48" s="39" t="inlineStr">
        <is>
          <t xml:space="preserve">Гроссу Дмитрий &lt;DGrossu@gpm-digital.com&gt;
Белоусова Дарья &lt;DBelousova@gpm-digital.com&gt;
</t>
        </is>
      </c>
      <c r="L48" s="39" t="n">
        <v/>
      </c>
      <c r="M48" s="39" t="inlineStr">
        <is>
          <t>500 000 показов</t>
        </is>
      </c>
      <c r="N48" s="39" t="n">
        <v/>
      </c>
      <c r="O48" s="39" t="inlineStr">
        <is>
          <t>аналог ТВ</t>
        </is>
      </c>
      <c r="P48" s="39" t="inlineStr">
        <is>
          <t>GPMD</t>
        </is>
      </c>
      <c r="Q48" s="39" t="n">
        <v>36</v>
      </c>
      <c r="R48" s="39">
        <f>S48</f>
        <v/>
      </c>
      <c r="S48" s="39" t="inlineStr">
        <is>
          <t>Smart TV
GPMD</t>
        </is>
      </c>
      <c r="T48" s="39" t="inlineStr">
        <is>
          <t xml:space="preserve">Видеоплеер в IPTV приставках и приложениях SmartTV </t>
        </is>
      </c>
      <c r="U48" s="39" t="inlineStr">
        <is>
          <t>Видео
Пре-ролл (до 20 секунд)</t>
        </is>
      </c>
      <c r="V48" s="39" t="inlineStr">
        <is>
          <t>бриф 7ю1</t>
        </is>
      </c>
      <c r="W48" s="39" t="inlineStr">
        <is>
          <t>Динамика</t>
        </is>
      </c>
      <c r="X48" s="39" t="inlineStr">
        <is>
          <t>1000 показов</t>
        </is>
      </c>
      <c r="Y48" s="39">
        <f>COUNT(BF48:CK48)</f>
        <v/>
      </c>
      <c r="Z48" s="39" t="inlineStr">
        <is>
          <t>месяц</t>
        </is>
      </c>
      <c r="AA48" s="39">
        <f>AB48/Y48</f>
        <v/>
      </c>
      <c r="AB48" s="39" t="n">
        <v>440</v>
      </c>
      <c r="AC48" s="40" t="n">
        <v>750</v>
      </c>
      <c r="AD48" s="39" t="n">
        <v>1</v>
      </c>
      <c r="AE48" s="39" t="n">
        <v>0.3</v>
      </c>
      <c r="AF48" s="39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G48" s="40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H48" s="40">
        <f>AG48*1.2</f>
        <v/>
      </c>
      <c r="AI48" s="39">
        <f>AM48/AL48</f>
        <v/>
      </c>
      <c r="AJ48" s="39" t="n">
        <v>4</v>
      </c>
      <c r="AK48" s="39">
        <f>AI48/AJ48</f>
        <v/>
      </c>
      <c r="AL48" s="39" t="inlineStr">
        <is>
          <t>ОТЧЕТ VTR</t>
        </is>
      </c>
      <c r="AM48" s="39">
        <f>AB48</f>
        <v/>
      </c>
      <c r="AN48" s="39" t="inlineStr">
        <is>
          <t>CTR</t>
        </is>
      </c>
      <c r="AO48" s="39">
        <f>AI48*AN48</f>
        <v/>
      </c>
      <c r="AP48" s="40">
        <f>AG48/AI48*1000</f>
        <v/>
      </c>
      <c r="AQ48" s="40">
        <f>AG48/AK48*1000</f>
        <v/>
      </c>
      <c r="AR48" s="40">
        <f>AG48/AM48</f>
        <v/>
      </c>
      <c r="AS48" s="40">
        <f>AG48/AO48</f>
        <v/>
      </c>
      <c r="AT48" s="39" t="inlineStr">
        <is>
          <t>отчеты кол лид</t>
        </is>
      </c>
      <c r="AU48" s="40">
        <f>AG48/AT48</f>
        <v/>
      </c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  <c r="CC48" s="39" t="n"/>
      <c r="CD48" s="39" t="n"/>
      <c r="CE48" s="39" t="n"/>
      <c r="CF48" s="39" t="n"/>
      <c r="CG48" s="39" t="n"/>
      <c r="CH48" s="39" t="n"/>
      <c r="CI48" s="39" t="n"/>
      <c r="CJ48" s="39" t="n"/>
      <c r="CK48" s="39" t="n"/>
      <c r="CL48" s="39" t="n"/>
      <c r="CM48" s="39" t="n"/>
      <c r="CN48" s="39" t="n"/>
      <c r="CO48" s="39" t="n"/>
      <c r="CP48" s="39" t="n"/>
      <c r="CQ48" s="39" t="n"/>
      <c r="CR48" s="39" t="n"/>
      <c r="CS48" s="39" t="n"/>
      <c r="CT48" s="39" t="n"/>
      <c r="CU48" s="39" t="n"/>
      <c r="CV48" s="39" t="n"/>
      <c r="CW48" s="39" t="n"/>
      <c r="CX48" s="39" t="n"/>
      <c r="CY48" s="39" t="n"/>
      <c r="CZ48" s="39" t="n"/>
      <c r="DA48" s="39" t="n"/>
      <c r="DB48" s="39" t="n"/>
      <c r="DC48" s="39" t="n"/>
      <c r="DD48" s="39" t="n"/>
      <c r="DE48" s="39" t="n"/>
      <c r="DF48" s="39" t="n"/>
      <c r="DG48" s="39" t="n"/>
      <c r="DH48" s="39" t="n"/>
      <c r="DI48" s="39" t="n"/>
      <c r="DJ48" s="39" t="n"/>
      <c r="DK48" s="39" t="n"/>
      <c r="DL48" s="39" t="n"/>
      <c r="DM48" s="39" t="n"/>
      <c r="DN48" s="39" t="n"/>
      <c r="DO48" s="39" t="n"/>
    </row>
    <row r="49">
      <c r="A49" s="39" t="inlineStr">
        <is>
          <t>Все</t>
        </is>
      </c>
      <c r="B49" s="39" t="inlineStr">
        <is>
          <t>Все</t>
        </is>
      </c>
      <c r="C49" s="39" t="inlineStr">
        <is>
          <t>SMART TV</t>
        </is>
      </c>
      <c r="D49" s="39" t="inlineStr">
        <is>
          <t>охват</t>
        </is>
      </c>
      <c r="E49" s="39" t="n">
        <v/>
      </c>
      <c r="F49" s="39" t="inlineStr">
        <is>
          <t>нет</t>
        </is>
      </c>
      <c r="G49" s="39" t="n">
        <v/>
      </c>
      <c r="H49" s="39" t="n">
        <v/>
      </c>
      <c r="I49" s="39" t="inlineStr">
        <is>
          <t>нет перехода на сайт
нет dcm
нет BL</t>
        </is>
      </c>
      <c r="J49" s="39" t="inlineStr">
        <is>
          <t>\\DOCS\Public\_Подрядчики (прайсы, презентации, ТТ)\GPMD</t>
        </is>
      </c>
      <c r="K49" s="39" t="inlineStr">
        <is>
          <t xml:space="preserve">Гроссу Дмитрий &lt;DGrossu@gpm-digital.com&gt;
Белоусова Дарья &lt;DBelousova@gpm-digital.com&gt;
</t>
        </is>
      </c>
      <c r="L49" s="39" t="n">
        <v/>
      </c>
      <c r="M49" s="39" t="inlineStr">
        <is>
          <t>500 000 показов</t>
        </is>
      </c>
      <c r="N49" s="39" t="n">
        <v/>
      </c>
      <c r="O49" s="39" t="inlineStr">
        <is>
          <t>аналог ТВ</t>
        </is>
      </c>
      <c r="P49" s="39" t="inlineStr">
        <is>
          <t>GPMD</t>
        </is>
      </c>
      <c r="Q49" s="39" t="n">
        <v>37</v>
      </c>
      <c r="R49" s="39">
        <f>S49</f>
        <v/>
      </c>
      <c r="S49" s="39" t="inlineStr">
        <is>
          <t>Smart TV
GPMD</t>
        </is>
      </c>
      <c r="T49" s="39" t="inlineStr">
        <is>
          <t xml:space="preserve">Видеоплеер в IPTV приставках и приложениях SmartTV </t>
        </is>
      </c>
      <c r="U49" s="39" t="inlineStr">
        <is>
          <t>Видео
Пре-ролл (до 20 секунд)</t>
        </is>
      </c>
      <c r="V49" s="39" t="inlineStr">
        <is>
          <t>бриф 7ю1</t>
        </is>
      </c>
      <c r="W49" s="39" t="inlineStr">
        <is>
          <t>Динамика</t>
        </is>
      </c>
      <c r="X49" s="39" t="inlineStr">
        <is>
          <t>1000 показов</t>
        </is>
      </c>
      <c r="Y49" s="39">
        <f>COUNT(BF49:CK49)</f>
        <v/>
      </c>
      <c r="Z49" s="39" t="inlineStr">
        <is>
          <t>месяц</t>
        </is>
      </c>
      <c r="AA49" s="39">
        <f>AB49/Y49</f>
        <v/>
      </c>
      <c r="AB49" s="39" t="n">
        <v>440</v>
      </c>
      <c r="AC49" s="40" t="n">
        <v>750</v>
      </c>
      <c r="AD49" s="39" t="n">
        <v>0.8</v>
      </c>
      <c r="AE49" s="39" t="n">
        <v>0.3</v>
      </c>
      <c r="AF49" s="39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G49" s="40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H49" s="40">
        <f>AG49*1.2</f>
        <v/>
      </c>
      <c r="AI49" s="39">
        <f>AM49/AL49</f>
        <v/>
      </c>
      <c r="AJ49" s="39" t="n">
        <v>4</v>
      </c>
      <c r="AK49" s="39">
        <f>AI49/AJ49</f>
        <v/>
      </c>
      <c r="AL49" s="39" t="inlineStr">
        <is>
          <t>ОТЧЕТ VTR</t>
        </is>
      </c>
      <c r="AM49" s="39">
        <f>AB49</f>
        <v/>
      </c>
      <c r="AN49" s="39" t="inlineStr">
        <is>
          <t>CTR</t>
        </is>
      </c>
      <c r="AO49" s="39">
        <f>AI49*AN49</f>
        <v/>
      </c>
      <c r="AP49" s="40">
        <f>AG49/AI49*1000</f>
        <v/>
      </c>
      <c r="AQ49" s="40">
        <f>AG49/AK49*1000</f>
        <v/>
      </c>
      <c r="AR49" s="40">
        <f>AG49/AM49</f>
        <v/>
      </c>
      <c r="AS49" s="40">
        <f>AG49/AO49</f>
        <v/>
      </c>
      <c r="AT49" s="39" t="inlineStr">
        <is>
          <t>отчеты кол лид</t>
        </is>
      </c>
      <c r="AU49" s="40">
        <f>AG49/AT49</f>
        <v/>
      </c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  <c r="CC49" s="39" t="n"/>
      <c r="CD49" s="39" t="n"/>
      <c r="CE49" s="39" t="n"/>
      <c r="CF49" s="39" t="n"/>
      <c r="CG49" s="39" t="n"/>
      <c r="CH49" s="39" t="n"/>
      <c r="CI49" s="39" t="n"/>
      <c r="CJ49" s="39" t="n"/>
      <c r="CK49" s="39" t="n"/>
      <c r="CL49" s="39" t="n"/>
      <c r="CM49" s="39" t="n"/>
      <c r="CN49" s="39" t="n"/>
      <c r="CO49" s="39" t="n"/>
      <c r="CP49" s="39" t="n"/>
      <c r="CQ49" s="39" t="n"/>
      <c r="CR49" s="39" t="n"/>
      <c r="CS49" s="39" t="n"/>
      <c r="CT49" s="39" t="n"/>
      <c r="CU49" s="39" t="n"/>
      <c r="CV49" s="39" t="n"/>
      <c r="CW49" s="39" t="n"/>
      <c r="CX49" s="39" t="n"/>
      <c r="CY49" s="39" t="n"/>
      <c r="CZ49" s="39" t="n"/>
      <c r="DA49" s="39" t="n"/>
      <c r="DB49" s="39" t="n"/>
      <c r="DC49" s="39" t="n"/>
      <c r="DD49" s="39" t="n"/>
      <c r="DE49" s="39" t="n"/>
      <c r="DF49" s="39" t="n"/>
      <c r="DG49" s="39" t="n"/>
      <c r="DH49" s="39" t="n"/>
      <c r="DI49" s="39" t="n"/>
      <c r="DJ49" s="39" t="n"/>
      <c r="DK49" s="39" t="n"/>
      <c r="DL49" s="39" t="n"/>
      <c r="DM49" s="39" t="n"/>
      <c r="DN49" s="39" t="n"/>
      <c r="DO49" s="39" t="n"/>
    </row>
    <row r="50">
      <c r="A50" s="39" t="inlineStr">
        <is>
          <t>Все</t>
        </is>
      </c>
      <c r="B50" s="39" t="inlineStr">
        <is>
          <t>Все</t>
        </is>
      </c>
      <c r="C50" s="39" t="inlineStr">
        <is>
          <t>SMART TV</t>
        </is>
      </c>
      <c r="D50" s="39" t="inlineStr">
        <is>
          <t>охват</t>
        </is>
      </c>
      <c r="E50" s="39" t="n">
        <v/>
      </c>
      <c r="F50" s="39" t="inlineStr">
        <is>
          <t>нет</t>
        </is>
      </c>
      <c r="G50" s="39" t="n">
        <v/>
      </c>
      <c r="H50" s="39" t="n">
        <v/>
      </c>
      <c r="I50" s="39" t="inlineStr">
        <is>
          <t>нет перехода на сайт
нет dcm
нет BL</t>
        </is>
      </c>
      <c r="J50" s="39" t="inlineStr">
        <is>
          <t>\\DOCS\Public\_Подрядчики (прайсы, презентации, ТТ)\GPMD</t>
        </is>
      </c>
      <c r="K50" s="39" t="inlineStr">
        <is>
          <t xml:space="preserve">Гроссу Дмитрий &lt;DGrossu@gpm-digital.com&gt;
Белоусова Дарья &lt;DBelousova@gpm-digital.com&gt;
</t>
        </is>
      </c>
      <c r="L50" s="39" t="n">
        <v/>
      </c>
      <c r="M50" s="39" t="inlineStr">
        <is>
          <t>500 000 показов</t>
        </is>
      </c>
      <c r="N50" s="39" t="n">
        <v/>
      </c>
      <c r="O50" s="39" t="inlineStr">
        <is>
          <t>аналог ТВ</t>
        </is>
      </c>
      <c r="P50" s="39" t="inlineStr">
        <is>
          <t>GPMD</t>
        </is>
      </c>
      <c r="Q50" s="39" t="n">
        <v>38</v>
      </c>
      <c r="R50" s="39">
        <f>S50</f>
        <v/>
      </c>
      <c r="S50" s="39" t="inlineStr">
        <is>
          <t>Smart TV
GPMD</t>
        </is>
      </c>
      <c r="T50" s="39" t="inlineStr">
        <is>
          <t xml:space="preserve">Видеоплеер в IPTV приставках и приложениях SmartTV </t>
        </is>
      </c>
      <c r="U50" s="39" t="inlineStr">
        <is>
          <t>Видео
Пре-ролл (до 20 секунд)</t>
        </is>
      </c>
      <c r="V50" s="39" t="inlineStr">
        <is>
          <t>бриф 7ю1</t>
        </is>
      </c>
      <c r="W50" s="39" t="inlineStr">
        <is>
          <t>Динамика</t>
        </is>
      </c>
      <c r="X50" s="39" t="inlineStr">
        <is>
          <t>1000 показов</t>
        </is>
      </c>
      <c r="Y50" s="39">
        <f>COUNT(BF50:CK50)</f>
        <v/>
      </c>
      <c r="Z50" s="39" t="inlineStr">
        <is>
          <t>месяц</t>
        </is>
      </c>
      <c r="AA50" s="39">
        <f>AB50/Y50</f>
        <v/>
      </c>
      <c r="AB50" s="39" t="n">
        <v>440</v>
      </c>
      <c r="AC50" s="40" t="n">
        <v>750</v>
      </c>
      <c r="AD50" s="39" t="n">
        <v>0.8</v>
      </c>
      <c r="AE50" s="39" t="n">
        <v>0.3</v>
      </c>
      <c r="AF50" s="39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G50" s="40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H50" s="40">
        <f>AG50*1.2</f>
        <v/>
      </c>
      <c r="AI50" s="39">
        <f>AM50/AL50</f>
        <v/>
      </c>
      <c r="AJ50" s="39" t="n">
        <v>4</v>
      </c>
      <c r="AK50" s="39">
        <f>AI50/AJ50</f>
        <v/>
      </c>
      <c r="AL50" s="39" t="inlineStr">
        <is>
          <t>ОТЧЕТ VTR</t>
        </is>
      </c>
      <c r="AM50" s="39">
        <f>AB50</f>
        <v/>
      </c>
      <c r="AN50" s="39" t="inlineStr">
        <is>
          <t>CTR</t>
        </is>
      </c>
      <c r="AO50" s="39">
        <f>AI50*AN50</f>
        <v/>
      </c>
      <c r="AP50" s="40">
        <f>AG50/AI50*1000</f>
        <v/>
      </c>
      <c r="AQ50" s="40">
        <f>AG50/AK50*1000</f>
        <v/>
      </c>
      <c r="AR50" s="40">
        <f>AG50/AM50</f>
        <v/>
      </c>
      <c r="AS50" s="40">
        <f>AG50/AO50</f>
        <v/>
      </c>
      <c r="AT50" s="39" t="inlineStr">
        <is>
          <t>отчеты кол лид</t>
        </is>
      </c>
      <c r="AU50" s="40">
        <f>AG50/AT50</f>
        <v/>
      </c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  <c r="CC50" s="39" t="n"/>
      <c r="CD50" s="39" t="n"/>
      <c r="CE50" s="39" t="n"/>
      <c r="CF50" s="39" t="n"/>
      <c r="CG50" s="39" t="n"/>
      <c r="CH50" s="39" t="n"/>
      <c r="CI50" s="39" t="n"/>
      <c r="CJ50" s="39" t="n"/>
      <c r="CK50" s="39" t="n"/>
      <c r="CL50" s="39" t="n"/>
      <c r="CM50" s="39" t="n"/>
      <c r="CN50" s="39" t="n"/>
      <c r="CO50" s="39" t="n"/>
      <c r="CP50" s="39" t="n"/>
      <c r="CQ50" s="39" t="n"/>
      <c r="CR50" s="39" t="n"/>
      <c r="CS50" s="39" t="n"/>
      <c r="CT50" s="39" t="n"/>
      <c r="CU50" s="39" t="n"/>
      <c r="CV50" s="39" t="n"/>
      <c r="CW50" s="39" t="n"/>
      <c r="CX50" s="39" t="n"/>
      <c r="CY50" s="39" t="n"/>
      <c r="CZ50" s="39" t="n"/>
      <c r="DA50" s="39" t="n"/>
      <c r="DB50" s="39" t="n"/>
      <c r="DC50" s="39" t="n"/>
      <c r="DD50" s="39" t="n"/>
      <c r="DE50" s="39" t="n"/>
      <c r="DF50" s="39" t="n"/>
      <c r="DG50" s="39" t="n"/>
      <c r="DH50" s="39" t="n"/>
      <c r="DI50" s="39" t="n"/>
      <c r="DJ50" s="39" t="n"/>
      <c r="DK50" s="39" t="n"/>
      <c r="DL50" s="39" t="n"/>
      <c r="DM50" s="39" t="n"/>
      <c r="DN50" s="39" t="n"/>
      <c r="DO50" s="39" t="n"/>
    </row>
    <row r="51">
      <c r="A51" s="39" t="inlineStr">
        <is>
          <t>Все</t>
        </is>
      </c>
      <c r="B51" s="39" t="inlineStr">
        <is>
          <t>Все</t>
        </is>
      </c>
      <c r="C51" s="39" t="inlineStr">
        <is>
          <t>SMART TV</t>
        </is>
      </c>
      <c r="D51" s="39" t="inlineStr">
        <is>
          <t>охват</t>
        </is>
      </c>
      <c r="E51" s="39" t="n">
        <v/>
      </c>
      <c r="F51" s="39" t="inlineStr">
        <is>
          <t>нет</t>
        </is>
      </c>
      <c r="G51" s="39" t="n">
        <v/>
      </c>
      <c r="H51" s="39" t="n">
        <v/>
      </c>
      <c r="I51" s="39" t="inlineStr">
        <is>
          <t>нет перехода на сайт
нет dcm
нет BL</t>
        </is>
      </c>
      <c r="J51" s="39" t="inlineStr">
        <is>
          <t>\\DOCS\Public\_Подрядчики (прайсы, презентации, ТТ)\GPMD</t>
        </is>
      </c>
      <c r="K51" s="39" t="inlineStr">
        <is>
          <t xml:space="preserve">Гроссу Дмитрий &lt;DGrossu@gpm-digital.com&gt;
Белоусова Дарья &lt;DBelousova@gpm-digital.com&gt;
</t>
        </is>
      </c>
      <c r="L51" s="39" t="n">
        <v/>
      </c>
      <c r="M51" s="39" t="inlineStr">
        <is>
          <t>500 000 показов</t>
        </is>
      </c>
      <c r="N51" s="39" t="n">
        <v/>
      </c>
      <c r="O51" s="39" t="inlineStr">
        <is>
          <t>аналог ТВ</t>
        </is>
      </c>
      <c r="P51" s="39" t="inlineStr">
        <is>
          <t>GPMD</t>
        </is>
      </c>
      <c r="Q51" s="39" t="n">
        <v>39</v>
      </c>
      <c r="R51" s="39">
        <f>S51</f>
        <v/>
      </c>
      <c r="S51" s="39" t="inlineStr">
        <is>
          <t>Smart TV
GPMD</t>
        </is>
      </c>
      <c r="T51" s="39" t="inlineStr">
        <is>
          <t xml:space="preserve">Видеоплеер в IPTV приставках и приложениях SmartTV </t>
        </is>
      </c>
      <c r="U51" s="39" t="inlineStr">
        <is>
          <t>Видео
Пре-ролл (до 20 секунд)</t>
        </is>
      </c>
      <c r="V51" s="39" t="inlineStr">
        <is>
          <t>бриф 7ю1</t>
        </is>
      </c>
      <c r="W51" s="39" t="inlineStr">
        <is>
          <t>Динамика</t>
        </is>
      </c>
      <c r="X51" s="39" t="inlineStr">
        <is>
          <t>1000 показов</t>
        </is>
      </c>
      <c r="Y51" s="39">
        <f>COUNT(BF51:CK51)</f>
        <v/>
      </c>
      <c r="Z51" s="39" t="inlineStr">
        <is>
          <t>месяц</t>
        </is>
      </c>
      <c r="AA51" s="39">
        <f>AB51/Y51</f>
        <v/>
      </c>
      <c r="AB51" s="39" t="n">
        <v>440</v>
      </c>
      <c r="AC51" s="40" t="n">
        <v>750</v>
      </c>
      <c r="AD51" s="39" t="n">
        <v>1.2</v>
      </c>
      <c r="AE51" s="39" t="n">
        <v>0.3</v>
      </c>
      <c r="AF51" s="39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G51" s="40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H51" s="40">
        <f>AG51*1.2</f>
        <v/>
      </c>
      <c r="AI51" s="39">
        <f>AM51/AL51</f>
        <v/>
      </c>
      <c r="AJ51" s="39" t="n">
        <v>4</v>
      </c>
      <c r="AK51" s="39">
        <f>AI51/AJ51</f>
        <v/>
      </c>
      <c r="AL51" s="39" t="inlineStr">
        <is>
          <t>ОТЧЕТ VTR</t>
        </is>
      </c>
      <c r="AM51" s="39">
        <f>AB51</f>
        <v/>
      </c>
      <c r="AN51" s="39" t="inlineStr">
        <is>
          <t>CTR</t>
        </is>
      </c>
      <c r="AO51" s="39">
        <f>AI51*AN51</f>
        <v/>
      </c>
      <c r="AP51" s="40">
        <f>AG51/AI51*1000</f>
        <v/>
      </c>
      <c r="AQ51" s="40">
        <f>AG51/AK51*1000</f>
        <v/>
      </c>
      <c r="AR51" s="40">
        <f>AG51/AM51</f>
        <v/>
      </c>
      <c r="AS51" s="40">
        <f>AG51/AO51</f>
        <v/>
      </c>
      <c r="AT51" s="39" t="inlineStr">
        <is>
          <t>отчеты кол лид</t>
        </is>
      </c>
      <c r="AU51" s="40">
        <f>AG51/AT51</f>
        <v/>
      </c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  <c r="CC51" s="39" t="n"/>
      <c r="CD51" s="39" t="n"/>
      <c r="CE51" s="39" t="n"/>
      <c r="CF51" s="39" t="n"/>
      <c r="CG51" s="39" t="n"/>
      <c r="CH51" s="39" t="n"/>
      <c r="CI51" s="39" t="n"/>
      <c r="CJ51" s="39" t="n"/>
      <c r="CK51" s="39" t="n"/>
      <c r="CL51" s="39" t="n"/>
      <c r="CM51" s="39" t="n"/>
      <c r="CN51" s="39" t="n"/>
      <c r="CO51" s="39" t="n"/>
      <c r="CP51" s="39" t="n"/>
      <c r="CQ51" s="39" t="n"/>
      <c r="CR51" s="39" t="n"/>
      <c r="CS51" s="39" t="n"/>
      <c r="CT51" s="39" t="n"/>
      <c r="CU51" s="39" t="n"/>
      <c r="CV51" s="39" t="n"/>
      <c r="CW51" s="39" t="n"/>
      <c r="CX51" s="39" t="n"/>
      <c r="CY51" s="39" t="n"/>
      <c r="CZ51" s="39" t="n"/>
      <c r="DA51" s="39" t="n"/>
      <c r="DB51" s="39" t="n"/>
      <c r="DC51" s="39" t="n"/>
      <c r="DD51" s="39" t="n"/>
      <c r="DE51" s="39" t="n"/>
      <c r="DF51" s="39" t="n"/>
      <c r="DG51" s="39" t="n"/>
      <c r="DH51" s="39" t="n"/>
      <c r="DI51" s="39" t="n"/>
      <c r="DJ51" s="39" t="n"/>
      <c r="DK51" s="39" t="n"/>
      <c r="DL51" s="39" t="n"/>
      <c r="DM51" s="39" t="n"/>
      <c r="DN51" s="39" t="n"/>
      <c r="DO51" s="39" t="n"/>
    </row>
    <row r="52">
      <c r="A52" s="39" t="inlineStr">
        <is>
          <t>Все</t>
        </is>
      </c>
      <c r="B52" s="39" t="inlineStr">
        <is>
          <t>Все</t>
        </is>
      </c>
      <c r="C52" s="39" t="inlineStr">
        <is>
          <t>SMART TV</t>
        </is>
      </c>
      <c r="D52" s="39" t="inlineStr">
        <is>
          <t>охват</t>
        </is>
      </c>
      <c r="E52" s="39" t="n">
        <v/>
      </c>
      <c r="F52" s="39" t="inlineStr">
        <is>
          <t>нет</t>
        </is>
      </c>
      <c r="G52" s="39" t="n">
        <v/>
      </c>
      <c r="H52" s="39" t="n">
        <v/>
      </c>
      <c r="I52" s="39" t="inlineStr">
        <is>
          <t>нет перехода на сайт
нет dcm
нет BL</t>
        </is>
      </c>
      <c r="J52" s="39" t="inlineStr">
        <is>
          <t>\\DOCS\Public\_Подрядчики (прайсы, презентации, ТТ)\GPMD</t>
        </is>
      </c>
      <c r="K52" s="39" t="inlineStr">
        <is>
          <t xml:space="preserve">Гроссу Дмитрий &lt;DGrossu@gpm-digital.com&gt;
Белоусова Дарья &lt;DBelousova@gpm-digital.com&gt;
</t>
        </is>
      </c>
      <c r="L52" s="39" t="n">
        <v/>
      </c>
      <c r="M52" s="39" t="inlineStr">
        <is>
          <t>500 000 показов</t>
        </is>
      </c>
      <c r="N52" s="39" t="n">
        <v/>
      </c>
      <c r="O52" s="39" t="inlineStr">
        <is>
          <t>аналог ТВ</t>
        </is>
      </c>
      <c r="P52" s="39" t="inlineStr">
        <is>
          <t>GPMD</t>
        </is>
      </c>
      <c r="Q52" s="39" t="n">
        <v>40</v>
      </c>
      <c r="R52" s="39">
        <f>S52</f>
        <v/>
      </c>
      <c r="S52" s="39" t="inlineStr">
        <is>
          <t>Smart TV
GPMD</t>
        </is>
      </c>
      <c r="T52" s="39" t="inlineStr">
        <is>
          <t xml:space="preserve">Видеоплеер в IPTV приставках и приложениях SmartTV </t>
        </is>
      </c>
      <c r="U52" s="39" t="inlineStr">
        <is>
          <t>Видео
Пре-ролл (до 20 секунд)</t>
        </is>
      </c>
      <c r="V52" s="39" t="inlineStr">
        <is>
          <t>бриф 7ю1</t>
        </is>
      </c>
      <c r="W52" s="39" t="inlineStr">
        <is>
          <t>Динамика</t>
        </is>
      </c>
      <c r="X52" s="39" t="inlineStr">
        <is>
          <t>1000 показов</t>
        </is>
      </c>
      <c r="Y52" s="39">
        <f>COUNT(BF52:CK52)</f>
        <v/>
      </c>
      <c r="Z52" s="39" t="inlineStr">
        <is>
          <t>месяц</t>
        </is>
      </c>
      <c r="AA52" s="39">
        <f>AB52/Y52</f>
        <v/>
      </c>
      <c r="AB52" s="39" t="n">
        <v>440</v>
      </c>
      <c r="AC52" s="40" t="n">
        <v>750</v>
      </c>
      <c r="AD52" s="39" t="n">
        <v>1.2</v>
      </c>
      <c r="AE52" s="39" t="n">
        <v>0.3</v>
      </c>
      <c r="AF52" s="39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G52" s="40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H52" s="40">
        <f>AG52*1.2</f>
        <v/>
      </c>
      <c r="AI52" s="39">
        <f>AM52/AL52</f>
        <v/>
      </c>
      <c r="AJ52" s="39" t="n">
        <v>4</v>
      </c>
      <c r="AK52" s="39">
        <f>AI52/AJ52</f>
        <v/>
      </c>
      <c r="AL52" s="39" t="inlineStr">
        <is>
          <t>ОТЧЕТ VTR</t>
        </is>
      </c>
      <c r="AM52" s="39">
        <f>AB52</f>
        <v/>
      </c>
      <c r="AN52" s="39" t="inlineStr">
        <is>
          <t>CTR</t>
        </is>
      </c>
      <c r="AO52" s="39">
        <f>AI52*AN52</f>
        <v/>
      </c>
      <c r="AP52" s="40">
        <f>AG52/AI52*1000</f>
        <v/>
      </c>
      <c r="AQ52" s="40">
        <f>AG52/AK52*1000</f>
        <v/>
      </c>
      <c r="AR52" s="40">
        <f>AG52/AM52</f>
        <v/>
      </c>
      <c r="AS52" s="40">
        <f>AG52/AO52</f>
        <v/>
      </c>
      <c r="AT52" s="39" t="inlineStr">
        <is>
          <t>отчеты кол лид</t>
        </is>
      </c>
      <c r="AU52" s="40">
        <f>AG52/AT52</f>
        <v/>
      </c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  <c r="CC52" s="39" t="n"/>
      <c r="CD52" s="39" t="n"/>
      <c r="CE52" s="39" t="n"/>
      <c r="CF52" s="39" t="n"/>
      <c r="CG52" s="39" t="n"/>
      <c r="CH52" s="39" t="n"/>
      <c r="CI52" s="39" t="n"/>
      <c r="CJ52" s="39" t="n"/>
      <c r="CK52" s="39" t="n"/>
      <c r="CL52" s="39" t="n"/>
      <c r="CM52" s="39" t="n"/>
      <c r="CN52" s="39" t="n"/>
      <c r="CO52" s="39" t="n"/>
      <c r="CP52" s="39" t="n"/>
      <c r="CQ52" s="39" t="n"/>
      <c r="CR52" s="39" t="n"/>
      <c r="CS52" s="39" t="n"/>
      <c r="CT52" s="39" t="n"/>
      <c r="CU52" s="39" t="n"/>
      <c r="CV52" s="39" t="n"/>
      <c r="CW52" s="39" t="n"/>
      <c r="CX52" s="39" t="n"/>
      <c r="CY52" s="39" t="n"/>
      <c r="CZ52" s="39" t="n"/>
      <c r="DA52" s="39" t="n"/>
      <c r="DB52" s="39" t="n"/>
      <c r="DC52" s="39" t="n"/>
      <c r="DD52" s="39" t="n"/>
      <c r="DE52" s="39" t="n"/>
      <c r="DF52" s="39" t="n"/>
      <c r="DG52" s="39" t="n"/>
      <c r="DH52" s="39" t="n"/>
      <c r="DI52" s="39" t="n"/>
      <c r="DJ52" s="39" t="n"/>
      <c r="DK52" s="39" t="n"/>
      <c r="DL52" s="39" t="n"/>
      <c r="DM52" s="39" t="n"/>
      <c r="DN52" s="39" t="n"/>
      <c r="DO52" s="39" t="n"/>
    </row>
    <row r="53">
      <c r="A53" s="39" t="inlineStr">
        <is>
          <t>Все</t>
        </is>
      </c>
      <c r="B53" s="39" t="inlineStr">
        <is>
          <t>Все</t>
        </is>
      </c>
      <c r="C53" s="39" t="inlineStr">
        <is>
          <t>SMART TV</t>
        </is>
      </c>
      <c r="D53" s="39" t="inlineStr">
        <is>
          <t>охват</t>
        </is>
      </c>
      <c r="E53" s="39" t="n">
        <v/>
      </c>
      <c r="F53" s="39" t="inlineStr">
        <is>
          <t>нет</t>
        </is>
      </c>
      <c r="G53" s="39" t="n">
        <v/>
      </c>
      <c r="H53" s="39" t="n">
        <v/>
      </c>
      <c r="I53" s="39" t="inlineStr">
        <is>
          <t>нет перехода на сайт
нет dcm
нет BL</t>
        </is>
      </c>
      <c r="J53" s="39" t="inlineStr">
        <is>
          <t>\\DOCS\Public\_Подрядчики (прайсы, презентации, ТТ)\GPMD</t>
        </is>
      </c>
      <c r="K53" s="39" t="inlineStr">
        <is>
          <t xml:space="preserve">Гроссу Дмитрий &lt;DGrossu@gpm-digital.com&gt;
Белоусова Дарья &lt;DBelousova@gpm-digital.com&gt;
</t>
        </is>
      </c>
      <c r="L53" s="39" t="n">
        <v/>
      </c>
      <c r="M53" s="39" t="inlineStr">
        <is>
          <t>500 000 показов</t>
        </is>
      </c>
      <c r="N53" s="39" t="n">
        <v/>
      </c>
      <c r="O53" s="39" t="inlineStr">
        <is>
          <t>аналог ТВ</t>
        </is>
      </c>
      <c r="P53" s="39" t="inlineStr">
        <is>
          <t>GPMD</t>
        </is>
      </c>
      <c r="Q53" s="39" t="n">
        <v>41</v>
      </c>
      <c r="R53" s="39">
        <f>S53</f>
        <v/>
      </c>
      <c r="S53" s="39" t="inlineStr">
        <is>
          <t>Smart TV
GPMD</t>
        </is>
      </c>
      <c r="T53" s="39" t="inlineStr">
        <is>
          <t xml:space="preserve">Видеоплеер в IPTV приставках и приложениях SmartTV </t>
        </is>
      </c>
      <c r="U53" s="39" t="inlineStr">
        <is>
          <t>Видео
Пре-ролл (до 20 секунд)</t>
        </is>
      </c>
      <c r="V53" s="39" t="inlineStr">
        <is>
          <t>бриф 7ю1</t>
        </is>
      </c>
      <c r="W53" s="39" t="inlineStr">
        <is>
          <t>Динамика</t>
        </is>
      </c>
      <c r="X53" s="39" t="inlineStr">
        <is>
          <t>1000 показов</t>
        </is>
      </c>
      <c r="Y53" s="39">
        <f>COUNT(BF53:CK53)</f>
        <v/>
      </c>
      <c r="Z53" s="39" t="inlineStr">
        <is>
          <t>месяц</t>
        </is>
      </c>
      <c r="AA53" s="39">
        <f>AB53/Y53</f>
        <v/>
      </c>
      <c r="AB53" s="39" t="n">
        <v>440</v>
      </c>
      <c r="AC53" s="40" t="n">
        <v>750</v>
      </c>
      <c r="AD53" s="39" t="n">
        <v>1.2</v>
      </c>
      <c r="AE53" s="39" t="n">
        <v>0.3</v>
      </c>
      <c r="AF53" s="39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G53" s="40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H53" s="40">
        <f>AG53*1.2</f>
        <v/>
      </c>
      <c r="AI53" s="39">
        <f>AM53/AL53</f>
        <v/>
      </c>
      <c r="AJ53" s="39" t="n">
        <v>4</v>
      </c>
      <c r="AK53" s="39">
        <f>AI53/AJ53</f>
        <v/>
      </c>
      <c r="AL53" s="39" t="inlineStr">
        <is>
          <t>ОТЧЕТ VTR</t>
        </is>
      </c>
      <c r="AM53" s="39">
        <f>AB53</f>
        <v/>
      </c>
      <c r="AN53" s="39" t="inlineStr">
        <is>
          <t>CTR</t>
        </is>
      </c>
      <c r="AO53" s="39">
        <f>AI53*AN53</f>
        <v/>
      </c>
      <c r="AP53" s="40">
        <f>AG53/AI53*1000</f>
        <v/>
      </c>
      <c r="AQ53" s="40">
        <f>AG53/AK53*1000</f>
        <v/>
      </c>
      <c r="AR53" s="40">
        <f>AG53/AM53</f>
        <v/>
      </c>
      <c r="AS53" s="40">
        <f>AG53/AO53</f>
        <v/>
      </c>
      <c r="AT53" s="39" t="inlineStr">
        <is>
          <t>отчеты кол лид</t>
        </is>
      </c>
      <c r="AU53" s="40">
        <f>AG53/AT53</f>
        <v/>
      </c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  <c r="CC53" s="39" t="n"/>
      <c r="CD53" s="39" t="n"/>
      <c r="CE53" s="39" t="n"/>
      <c r="CF53" s="39" t="n"/>
      <c r="CG53" s="39" t="n"/>
      <c r="CH53" s="39" t="n"/>
      <c r="CI53" s="39" t="n"/>
      <c r="CJ53" s="39" t="n"/>
      <c r="CK53" s="39" t="n"/>
      <c r="CL53" s="39" t="n"/>
      <c r="CM53" s="39" t="n"/>
      <c r="CN53" s="39" t="n"/>
      <c r="CO53" s="39" t="n"/>
      <c r="CP53" s="39" t="n"/>
      <c r="CQ53" s="39" t="n"/>
      <c r="CR53" s="39" t="n"/>
      <c r="CS53" s="39" t="n"/>
      <c r="CT53" s="39" t="n"/>
      <c r="CU53" s="39" t="n"/>
      <c r="CV53" s="39" t="n"/>
      <c r="CW53" s="39" t="n"/>
      <c r="CX53" s="39" t="n"/>
      <c r="CY53" s="39" t="n"/>
      <c r="CZ53" s="39" t="n"/>
      <c r="DA53" s="39" t="n"/>
      <c r="DB53" s="39" t="n"/>
      <c r="DC53" s="39" t="n"/>
      <c r="DD53" s="39" t="n"/>
      <c r="DE53" s="39" t="n"/>
      <c r="DF53" s="39" t="n"/>
      <c r="DG53" s="39" t="n"/>
      <c r="DH53" s="39" t="n"/>
      <c r="DI53" s="39" t="n"/>
      <c r="DJ53" s="39" t="n"/>
      <c r="DK53" s="39" t="n"/>
      <c r="DL53" s="39" t="n"/>
      <c r="DM53" s="39" t="n"/>
      <c r="DN53" s="39" t="n"/>
      <c r="DO53" s="39" t="n"/>
    </row>
    <row r="54">
      <c r="A54" s="39" t="inlineStr">
        <is>
          <t>Все</t>
        </is>
      </c>
      <c r="B54" s="39" t="inlineStr">
        <is>
          <t>Все</t>
        </is>
      </c>
      <c r="C54" s="39" t="inlineStr">
        <is>
          <t>SMART TV</t>
        </is>
      </c>
      <c r="D54" s="39" t="inlineStr">
        <is>
          <t>охват</t>
        </is>
      </c>
      <c r="E54" s="39" t="n">
        <v/>
      </c>
      <c r="F54" s="39" t="inlineStr">
        <is>
          <t>нет</t>
        </is>
      </c>
      <c r="G54" s="39" t="n">
        <v/>
      </c>
      <c r="H54" s="39" t="n">
        <v/>
      </c>
      <c r="I54" s="39" t="inlineStr">
        <is>
          <t>нет перехода на сайт
нет dcm
нет BL</t>
        </is>
      </c>
      <c r="J54" s="39" t="inlineStr">
        <is>
          <t>\\DOCS\Public\_Подрядчики (прайсы, презентации, ТТ)\GPMD</t>
        </is>
      </c>
      <c r="K54" s="39" t="inlineStr">
        <is>
          <t xml:space="preserve">Гроссу Дмитрий &lt;DGrossu@gpm-digital.com&gt;
Белоусова Дарья &lt;DBelousova@gpm-digital.com&gt;
</t>
        </is>
      </c>
      <c r="L54" s="39" t="n">
        <v/>
      </c>
      <c r="M54" s="39" t="inlineStr">
        <is>
          <t>500 000 показов</t>
        </is>
      </c>
      <c r="N54" s="39" t="n">
        <v/>
      </c>
      <c r="O54" s="39" t="inlineStr">
        <is>
          <t>аналог ТВ</t>
        </is>
      </c>
      <c r="P54" s="39" t="inlineStr">
        <is>
          <t>GPMD</t>
        </is>
      </c>
      <c r="Q54" s="39" t="n">
        <v>42</v>
      </c>
      <c r="R54" s="39">
        <f>S54</f>
        <v/>
      </c>
      <c r="S54" s="39" t="inlineStr">
        <is>
          <t>Smart TV
GPMD</t>
        </is>
      </c>
      <c r="T54" s="39" t="inlineStr">
        <is>
          <t xml:space="preserve">Видеоплеер в IPTV приставках и приложениях SmartTV </t>
        </is>
      </c>
      <c r="U54" s="39" t="inlineStr">
        <is>
          <t>Видео
Пре-ролл (до 20 секунд)</t>
        </is>
      </c>
      <c r="V54" s="39" t="inlineStr">
        <is>
          <t>бриф 7ю1</t>
        </is>
      </c>
      <c r="W54" s="39" t="inlineStr">
        <is>
          <t>Динамика</t>
        </is>
      </c>
      <c r="X54" s="39" t="inlineStr">
        <is>
          <t>1000 показов</t>
        </is>
      </c>
      <c r="Y54" s="39">
        <f>COUNT(BF54:CK54)</f>
        <v/>
      </c>
      <c r="Z54" s="39" t="inlineStr">
        <is>
          <t>месяц</t>
        </is>
      </c>
      <c r="AA54" s="39">
        <f>AB54/Y54</f>
        <v/>
      </c>
      <c r="AB54" s="39" t="n">
        <v>440</v>
      </c>
      <c r="AC54" s="40" t="n">
        <v>750</v>
      </c>
      <c r="AD54" s="39" t="n">
        <v>1.2</v>
      </c>
      <c r="AE54" s="39" t="n">
        <v>0.3</v>
      </c>
      <c r="AF54" s="39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G54" s="40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H54" s="40">
        <f>AG54*1.2</f>
        <v/>
      </c>
      <c r="AI54" s="39">
        <f>AM54/AL54</f>
        <v/>
      </c>
      <c r="AJ54" s="39" t="n">
        <v>4</v>
      </c>
      <c r="AK54" s="39">
        <f>AI54/AJ54</f>
        <v/>
      </c>
      <c r="AL54" s="39" t="inlineStr">
        <is>
          <t>ОТЧЕТ VTR</t>
        </is>
      </c>
      <c r="AM54" s="39">
        <f>AB54</f>
        <v/>
      </c>
      <c r="AN54" s="39" t="inlineStr">
        <is>
          <t>CTR</t>
        </is>
      </c>
      <c r="AO54" s="39">
        <f>AI54*AN54</f>
        <v/>
      </c>
      <c r="AP54" s="40">
        <f>AG54/AI54*1000</f>
        <v/>
      </c>
      <c r="AQ54" s="40">
        <f>AG54/AK54*1000</f>
        <v/>
      </c>
      <c r="AR54" s="40">
        <f>AG54/AM54</f>
        <v/>
      </c>
      <c r="AS54" s="40">
        <f>AG54/AO54</f>
        <v/>
      </c>
      <c r="AT54" s="39" t="inlineStr">
        <is>
          <t>отчеты кол лид</t>
        </is>
      </c>
      <c r="AU54" s="40">
        <f>AG54/AT54</f>
        <v/>
      </c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  <c r="CC54" s="39" t="n"/>
      <c r="CD54" s="39" t="n"/>
      <c r="CE54" s="39" t="n"/>
      <c r="CF54" s="39" t="n"/>
      <c r="CG54" s="39" t="n"/>
      <c r="CH54" s="39" t="n"/>
      <c r="CI54" s="39" t="n"/>
      <c r="CJ54" s="39" t="n"/>
      <c r="CK54" s="39" t="n"/>
      <c r="CL54" s="39" t="n"/>
      <c r="CM54" s="39" t="n"/>
      <c r="CN54" s="39" t="n"/>
      <c r="CO54" s="39" t="n"/>
      <c r="CP54" s="39" t="n"/>
      <c r="CQ54" s="39" t="n"/>
      <c r="CR54" s="39" t="n"/>
      <c r="CS54" s="39" t="n"/>
      <c r="CT54" s="39" t="n"/>
      <c r="CU54" s="39" t="n"/>
      <c r="CV54" s="39" t="n"/>
      <c r="CW54" s="39" t="n"/>
      <c r="CX54" s="39" t="n"/>
      <c r="CY54" s="39" t="n"/>
      <c r="CZ54" s="39" t="n"/>
      <c r="DA54" s="39" t="n"/>
      <c r="DB54" s="39" t="n"/>
      <c r="DC54" s="39" t="n"/>
      <c r="DD54" s="39" t="n"/>
      <c r="DE54" s="39" t="n"/>
      <c r="DF54" s="39" t="n"/>
      <c r="DG54" s="39" t="n"/>
      <c r="DH54" s="39" t="n"/>
      <c r="DI54" s="39" t="n"/>
      <c r="DJ54" s="39" t="n"/>
      <c r="DK54" s="39" t="n"/>
      <c r="DL54" s="39" t="n"/>
      <c r="DM54" s="39" t="n"/>
      <c r="DN54" s="39" t="n"/>
      <c r="DO54" s="39" t="n"/>
    </row>
    <row r="55">
      <c r="A55" s="39" t="inlineStr">
        <is>
          <t>Все</t>
        </is>
      </c>
      <c r="B55" s="39" t="inlineStr">
        <is>
          <t>Все</t>
        </is>
      </c>
      <c r="C55" s="39" t="inlineStr">
        <is>
          <t>SMART TV</t>
        </is>
      </c>
      <c r="D55" s="39" t="inlineStr">
        <is>
          <t>охват</t>
        </is>
      </c>
      <c r="E55" s="39" t="n">
        <v/>
      </c>
      <c r="F55" s="39" t="inlineStr">
        <is>
          <t>нет</t>
        </is>
      </c>
      <c r="G55" s="39" t="n">
        <v/>
      </c>
      <c r="H55" s="39" t="n">
        <v/>
      </c>
      <c r="I55" s="39" t="inlineStr">
        <is>
          <t>нет перехода на сайт
нет dcm
нет BL</t>
        </is>
      </c>
      <c r="J55" s="39" t="inlineStr">
        <is>
          <t>\\DOCS\Public\_Подрядчики (прайсы, презентации, ТТ)\ИМХО</t>
        </is>
      </c>
      <c r="K55" s="39" t="inlineStr">
        <is>
          <t>Kurganova Ludmila N. &lt;LNKurganova@imho.ru&gt;</t>
        </is>
      </c>
      <c r="L55" s="39" t="n">
        <v/>
      </c>
      <c r="M55" s="39" t="n">
        <v/>
      </c>
      <c r="N55" s="39" t="n">
        <v/>
      </c>
      <c r="O55" s="39" t="inlineStr">
        <is>
          <t>аналог ТВ</t>
        </is>
      </c>
      <c r="P55" s="39" t="n">
        <v/>
      </c>
      <c r="Q55" s="39" t="n">
        <v>43</v>
      </c>
      <c r="R55" s="39">
        <f>S55</f>
        <v/>
      </c>
      <c r="S55" s="39" t="inlineStr">
        <is>
          <t>Smart TV
ИМХО</t>
        </is>
      </c>
      <c r="T55" s="39" t="inlineStr">
        <is>
          <t>SMART TV, Динамика, Недельный охват "All", Multi-roll, ролик до 20 сек., F=3/сутки</t>
        </is>
      </c>
      <c r="U55" s="39" t="inlineStr">
        <is>
          <t>Видео, 20 сек</t>
        </is>
      </c>
      <c r="V55" s="39" t="inlineStr">
        <is>
          <t>бриф 7ю1</t>
        </is>
      </c>
      <c r="W55" s="39" t="inlineStr">
        <is>
          <t>Динамика</t>
        </is>
      </c>
      <c r="X55" s="39" t="inlineStr">
        <is>
          <t>1000 показов</t>
        </is>
      </c>
      <c r="Y55" s="39">
        <f>COUNT(BF55:CK55)</f>
        <v/>
      </c>
      <c r="Z55" s="39" t="inlineStr">
        <is>
          <t>месяц</t>
        </is>
      </c>
      <c r="AA55" s="39">
        <f>AB55/Y55</f>
        <v/>
      </c>
      <c r="AB55" s="39" t="n">
        <v>1</v>
      </c>
      <c r="AC55" s="40" t="n">
        <v>845000</v>
      </c>
      <c r="AD55" s="39" t="n">
        <v>1</v>
      </c>
      <c r="AE55" s="39" t="n">
        <v>0</v>
      </c>
      <c r="AF55" s="39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G55" s="40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H55" s="40">
        <f>AG55*1.2</f>
        <v/>
      </c>
      <c r="AI55" s="39">
        <f>AM55/AL55</f>
        <v/>
      </c>
      <c r="AJ55" s="39" t="n">
        <v>4</v>
      </c>
      <c r="AK55" s="39">
        <f>AI55/AJ55</f>
        <v/>
      </c>
      <c r="AL55" s="39" t="inlineStr">
        <is>
          <t>ОТЧЕТ VTR</t>
        </is>
      </c>
      <c r="AM55" s="39">
        <f>AB55</f>
        <v/>
      </c>
      <c r="AN55" s="39" t="inlineStr">
        <is>
          <t>CTR</t>
        </is>
      </c>
      <c r="AO55" s="39">
        <f>AI55*AN55</f>
        <v/>
      </c>
      <c r="AP55" s="40">
        <f>AG55/AI55*1000</f>
        <v/>
      </c>
      <c r="AQ55" s="40">
        <f>AG55/AK55*1000</f>
        <v/>
      </c>
      <c r="AR55" s="40">
        <f>AG55/AM55</f>
        <v/>
      </c>
      <c r="AS55" s="40">
        <f>AG55/AO55</f>
        <v/>
      </c>
      <c r="AT55" s="39" t="inlineStr">
        <is>
          <t>отчеты кол лид</t>
        </is>
      </c>
      <c r="AU55" s="40">
        <f>AG55/AT55</f>
        <v/>
      </c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  <c r="CC55" s="39" t="n"/>
      <c r="CD55" s="39" t="n"/>
      <c r="CE55" s="39" t="n"/>
      <c r="CF55" s="39" t="n"/>
      <c r="CG55" s="39" t="n"/>
      <c r="CH55" s="39" t="n"/>
      <c r="CI55" s="39" t="n"/>
      <c r="CJ55" s="39" t="n"/>
      <c r="CK55" s="39" t="n"/>
      <c r="CL55" s="39" t="n"/>
      <c r="CM55" s="39" t="n"/>
      <c r="CN55" s="39" t="n"/>
      <c r="CO55" s="39" t="n"/>
      <c r="CP55" s="39" t="n"/>
      <c r="CQ55" s="39" t="n"/>
      <c r="CR55" s="39" t="n"/>
      <c r="CS55" s="39" t="n"/>
      <c r="CT55" s="39" t="n"/>
      <c r="CU55" s="39" t="n"/>
      <c r="CV55" s="39" t="n"/>
      <c r="CW55" s="39" t="n"/>
      <c r="CX55" s="39" t="n"/>
      <c r="CY55" s="39" t="n"/>
      <c r="CZ55" s="39" t="n"/>
      <c r="DA55" s="39" t="n"/>
      <c r="DB55" s="39" t="n"/>
      <c r="DC55" s="39" t="n"/>
      <c r="DD55" s="39" t="n"/>
      <c r="DE55" s="39" t="n"/>
      <c r="DF55" s="39" t="n"/>
      <c r="DG55" s="39" t="n"/>
      <c r="DH55" s="39" t="n"/>
      <c r="DI55" s="39" t="n"/>
      <c r="DJ55" s="39" t="n"/>
      <c r="DK55" s="39" t="n"/>
      <c r="DL55" s="39" t="n"/>
      <c r="DM55" s="39" t="n"/>
      <c r="DN55" s="39" t="n"/>
      <c r="DO55" s="39" t="n"/>
    </row>
    <row r="56">
      <c r="A56" s="39" t="inlineStr">
        <is>
          <t>Все</t>
        </is>
      </c>
      <c r="B56" s="39" t="inlineStr">
        <is>
          <t>Все</t>
        </is>
      </c>
      <c r="C56" s="39" t="inlineStr">
        <is>
          <t>Блоггерская платформа</t>
        </is>
      </c>
      <c r="D56" s="39" t="inlineStr">
        <is>
          <t>охват</t>
        </is>
      </c>
      <c r="E56" s="39" t="n">
        <v/>
      </c>
      <c r="F56" s="39" t="n">
        <v/>
      </c>
      <c r="G56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6" s="39" t="n">
        <v/>
      </c>
      <c r="I56" s="39" t="n">
        <v/>
      </c>
      <c r="J56" s="39" t="inlineStr">
        <is>
          <t>\\DOCS\Public\_Подрядчики (прайсы, презентации, ТТ)\Яндекс.Дзен</t>
        </is>
      </c>
      <c r="K56" s="39" t="inlineStr">
        <is>
          <t>Egor &lt;e.kham@yandex-team.ru&gt;</t>
        </is>
      </c>
      <c r="L56" s="39" t="n">
        <v/>
      </c>
      <c r="M56" s="39" t="inlineStr">
        <is>
          <t>75т.р</t>
        </is>
      </c>
      <c r="N56" s="39" t="inlineStr">
        <is>
          <t>ДА!</t>
        </is>
      </c>
      <c r="O56" s="39" t="n">
        <v/>
      </c>
      <c r="P56" s="39" t="n">
        <v/>
      </c>
      <c r="Q56" s="39" t="n">
        <v>44</v>
      </c>
      <c r="R56" s="39">
        <f>S56</f>
        <v/>
      </c>
      <c r="S56" s="39" t="inlineStr">
        <is>
          <t>Яндекс Дзен</t>
        </is>
      </c>
      <c r="T56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56" s="39" t="inlineStr">
        <is>
          <t>Видео</t>
        </is>
      </c>
      <c r="V56" s="39" t="inlineStr">
        <is>
          <t>бриф 7ю1</t>
        </is>
      </c>
      <c r="W56" s="39" t="inlineStr">
        <is>
          <t>Динамика</t>
        </is>
      </c>
      <c r="X56" s="39" t="inlineStr">
        <is>
          <t>1000 показов</t>
        </is>
      </c>
      <c r="Y56" s="39">
        <f>COUNT(BF56:CK56)</f>
        <v/>
      </c>
      <c r="Z56" s="39" t="inlineStr">
        <is>
          <t>месяц</t>
        </is>
      </c>
      <c r="AA56" s="39">
        <f>AB56/Y56</f>
        <v/>
      </c>
      <c r="AB56" s="39" t="n">
        <v>100000</v>
      </c>
      <c r="AC56" s="40" t="n">
        <v>1</v>
      </c>
      <c r="AD56" s="39" t="n">
        <v>1</v>
      </c>
      <c r="AE56" s="39" t="n">
        <v>0</v>
      </c>
      <c r="AF56" s="39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G56" s="40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H56" s="40">
        <f>AG56*1.2</f>
        <v/>
      </c>
      <c r="AI56" s="39">
        <f>AM56/AL56</f>
        <v/>
      </c>
      <c r="AJ56" s="39" t="n">
        <v/>
      </c>
      <c r="AK56" s="39">
        <f>AI56/AJ56</f>
        <v/>
      </c>
      <c r="AL56" s="39" t="inlineStr">
        <is>
          <t>ОТЧЕТ VTR</t>
        </is>
      </c>
      <c r="AM56" s="39">
        <f>AB56</f>
        <v/>
      </c>
      <c r="AN56" s="39" t="inlineStr">
        <is>
          <t>CTR</t>
        </is>
      </c>
      <c r="AO56" s="39">
        <f>AI56*AN56</f>
        <v/>
      </c>
      <c r="AP56" s="40">
        <f>AG56/AI56*1000</f>
        <v/>
      </c>
      <c r="AQ56" s="40">
        <f>AG56/AK56*1000</f>
        <v/>
      </c>
      <c r="AR56" s="40">
        <f>AG56/AM56</f>
        <v/>
      </c>
      <c r="AS56" s="40">
        <f>AG56/AO56</f>
        <v/>
      </c>
      <c r="AT56" s="39" t="inlineStr">
        <is>
          <t>отчеты кол лид</t>
        </is>
      </c>
      <c r="AU56" s="40">
        <f>AG56/AT56</f>
        <v/>
      </c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  <c r="CC56" s="39" t="n"/>
      <c r="CD56" s="39" t="n"/>
      <c r="CE56" s="39" t="n"/>
      <c r="CF56" s="39" t="n"/>
      <c r="CG56" s="39" t="n"/>
      <c r="CH56" s="39" t="n"/>
      <c r="CI56" s="39" t="n"/>
      <c r="CJ56" s="39" t="n"/>
      <c r="CK56" s="39" t="n"/>
      <c r="CL56" s="39" t="n"/>
      <c r="CM56" s="39" t="n"/>
      <c r="CN56" s="39" t="n"/>
      <c r="CO56" s="39" t="n"/>
      <c r="CP56" s="39" t="n"/>
      <c r="CQ56" s="39" t="n"/>
      <c r="CR56" s="39" t="n"/>
      <c r="CS56" s="39" t="n"/>
      <c r="CT56" s="39" t="n"/>
      <c r="CU56" s="39" t="n"/>
      <c r="CV56" s="39" t="n"/>
      <c r="CW56" s="39" t="n"/>
      <c r="CX56" s="39" t="n"/>
      <c r="CY56" s="39" t="n"/>
      <c r="CZ56" s="39" t="n"/>
      <c r="DA56" s="39" t="n"/>
      <c r="DB56" s="39" t="n"/>
      <c r="DC56" s="39" t="n"/>
      <c r="DD56" s="39" t="n"/>
      <c r="DE56" s="39" t="n"/>
      <c r="DF56" s="39" t="n"/>
      <c r="DG56" s="39" t="n"/>
      <c r="DH56" s="39" t="n"/>
      <c r="DI56" s="39" t="n"/>
      <c r="DJ56" s="39" t="n"/>
      <c r="DK56" s="39" t="n"/>
      <c r="DL56" s="39" t="n"/>
      <c r="DM56" s="39" t="n"/>
      <c r="DN56" s="39" t="n"/>
      <c r="DO56" s="39" t="n"/>
    </row>
    <row r="57">
      <c r="A57" s="39" t="inlineStr">
        <is>
          <t>Все</t>
        </is>
      </c>
      <c r="B57" s="39" t="inlineStr">
        <is>
          <t>Все</t>
        </is>
      </c>
      <c r="C57" s="39" t="inlineStr">
        <is>
          <t>Блоггерская платформа</t>
        </is>
      </c>
      <c r="D57" s="39" t="inlineStr">
        <is>
          <t>охват</t>
        </is>
      </c>
      <c r="E57" s="39" t="n">
        <v/>
      </c>
      <c r="F57" s="39" t="n">
        <v/>
      </c>
      <c r="G57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7" s="39" t="n">
        <v/>
      </c>
      <c r="I57" s="39" t="n">
        <v/>
      </c>
      <c r="J57" s="39" t="inlineStr">
        <is>
          <t>\\DOCS\Public\_Подрядчики (прайсы, презентации, ТТ)\Яндекс.Дзен</t>
        </is>
      </c>
      <c r="K57" s="39" t="inlineStr">
        <is>
          <t>Egor &lt;e.kham@yandex-team.ru&gt;</t>
        </is>
      </c>
      <c r="L57" s="39" t="n">
        <v/>
      </c>
      <c r="M57" s="39" t="inlineStr">
        <is>
          <t>75т.р</t>
        </is>
      </c>
      <c r="N57" s="39" t="inlineStr">
        <is>
          <t>ДА!</t>
        </is>
      </c>
      <c r="O57" s="39" t="inlineStr">
        <is>
          <t>при закупке на 200т.р. 3 статьи бонусом</t>
        </is>
      </c>
      <c r="P57" s="39" t="n">
        <v/>
      </c>
      <c r="Q57" s="39" t="n">
        <v>45</v>
      </c>
      <c r="R57" s="39">
        <f>S57</f>
        <v/>
      </c>
      <c r="S57" s="39" t="inlineStr">
        <is>
          <t>Яндекс Дзен</t>
        </is>
      </c>
      <c r="T57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57" s="39" t="inlineStr">
        <is>
          <t>Статья</t>
        </is>
      </c>
      <c r="V57" s="39" t="inlineStr">
        <is>
          <t>бриф 7ю1</t>
        </is>
      </c>
      <c r="W57" s="39" t="inlineStr">
        <is>
          <t>Динамика</t>
        </is>
      </c>
      <c r="X57" s="39" t="inlineStr">
        <is>
          <t>1000 показов</t>
        </is>
      </c>
      <c r="Y57" s="39">
        <f>COUNT(BF57:CK57)</f>
        <v/>
      </c>
      <c r="Z57" s="39" t="inlineStr">
        <is>
          <t>месяц</t>
        </is>
      </c>
      <c r="AA57" s="39">
        <f>AB57/Y57</f>
        <v/>
      </c>
      <c r="AB57" s="39" t="n">
        <v>31250</v>
      </c>
      <c r="AC57" s="40" t="n">
        <v>8</v>
      </c>
      <c r="AD57" s="39" t="n">
        <v>1</v>
      </c>
      <c r="AE57" s="39" t="n">
        <v>0</v>
      </c>
      <c r="AF57" s="39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G57" s="40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H57" s="40">
        <f>AG57*1.2</f>
        <v/>
      </c>
      <c r="AI57" s="39">
        <f>AM57/AL57</f>
        <v/>
      </c>
      <c r="AJ57" s="39" t="n">
        <v/>
      </c>
      <c r="AK57" s="39">
        <f>AI57/AJ57</f>
        <v/>
      </c>
      <c r="AL57" s="39" t="inlineStr">
        <is>
          <t>ОТЧЕТ VTR</t>
        </is>
      </c>
      <c r="AM57" s="39">
        <f>AB57</f>
        <v/>
      </c>
      <c r="AN57" s="39" t="inlineStr">
        <is>
          <t>CTR</t>
        </is>
      </c>
      <c r="AO57" s="39">
        <f>AI57*AN57</f>
        <v/>
      </c>
      <c r="AP57" s="40">
        <f>AG57/AI57*1000</f>
        <v/>
      </c>
      <c r="AQ57" s="40">
        <f>AG57/AK57*1000</f>
        <v/>
      </c>
      <c r="AR57" s="40">
        <f>AG57/AM57</f>
        <v/>
      </c>
      <c r="AS57" s="40">
        <f>AG57/AO57</f>
        <v/>
      </c>
      <c r="AT57" s="39" t="inlineStr">
        <is>
          <t>отчеты кол лид</t>
        </is>
      </c>
      <c r="AU57" s="40">
        <f>AG57/AT57</f>
        <v/>
      </c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  <c r="CC57" s="39" t="n"/>
      <c r="CD57" s="39" t="n"/>
      <c r="CE57" s="39" t="n"/>
      <c r="CF57" s="39" t="n"/>
      <c r="CG57" s="39" t="n"/>
      <c r="CH57" s="39" t="n"/>
      <c r="CI57" s="39" t="n"/>
      <c r="CJ57" s="39" t="n"/>
      <c r="CK57" s="39" t="n"/>
      <c r="CL57" s="39" t="n"/>
      <c r="CM57" s="39" t="n"/>
      <c r="CN57" s="39" t="n"/>
      <c r="CO57" s="39" t="n"/>
      <c r="CP57" s="39" t="n"/>
      <c r="CQ57" s="39" t="n"/>
      <c r="CR57" s="39" t="n"/>
      <c r="CS57" s="39" t="n"/>
      <c r="CT57" s="39" t="n"/>
      <c r="CU57" s="39" t="n"/>
      <c r="CV57" s="39" t="n"/>
      <c r="CW57" s="39" t="n"/>
      <c r="CX57" s="39" t="n"/>
      <c r="CY57" s="39" t="n"/>
      <c r="CZ57" s="39" t="n"/>
      <c r="DA57" s="39" t="n"/>
      <c r="DB57" s="39" t="n"/>
      <c r="DC57" s="39" t="n"/>
      <c r="DD57" s="39" t="n"/>
      <c r="DE57" s="39" t="n"/>
      <c r="DF57" s="39" t="n"/>
      <c r="DG57" s="39" t="n"/>
      <c r="DH57" s="39" t="n"/>
      <c r="DI57" s="39" t="n"/>
      <c r="DJ57" s="39" t="n"/>
      <c r="DK57" s="39" t="n"/>
      <c r="DL57" s="39" t="n"/>
      <c r="DM57" s="39" t="n"/>
      <c r="DN57" s="39" t="n"/>
      <c r="DO57" s="39" t="n"/>
    </row>
    <row r="58">
      <c r="A58" s="39" t="inlineStr">
        <is>
          <t>Все</t>
        </is>
      </c>
      <c r="B58" s="39" t="inlineStr">
        <is>
          <t>Все</t>
        </is>
      </c>
      <c r="C58" s="39" t="inlineStr">
        <is>
          <t>Услуга</t>
        </is>
      </c>
      <c r="D58" s="39" t="inlineStr">
        <is>
          <t>охват</t>
        </is>
      </c>
      <c r="E58" s="39" t="n">
        <v/>
      </c>
      <c r="F58" s="39" t="n">
        <v/>
      </c>
      <c r="G58" s="39" t="n">
        <v/>
      </c>
      <c r="H58" s="39" t="n">
        <v/>
      </c>
      <c r="I58" s="39" t="n">
        <v/>
      </c>
      <c r="J58" s="39" t="n">
        <v/>
      </c>
      <c r="K58" s="39" t="inlineStr">
        <is>
          <t>через ТГ/битрикс
Жуковская Елена
ZhukovskayaEG@sbermarketing.ru
79067970262</t>
        </is>
      </c>
      <c r="L58" s="39" t="n">
        <v/>
      </c>
      <c r="M58" s="39" t="n">
        <v/>
      </c>
      <c r="N58" s="39" t="n">
        <v/>
      </c>
      <c r="O58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58" s="39" t="n">
        <v/>
      </c>
      <c r="Q58" s="39" t="n">
        <v>46</v>
      </c>
      <c r="R58" s="39">
        <f>S58</f>
        <v/>
      </c>
      <c r="S58" s="39" t="inlineStr">
        <is>
          <t>Репутационный маркетинг</t>
        </is>
      </c>
      <c r="T58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58" s="39" t="n">
        <v/>
      </c>
      <c r="V58" s="39" t="inlineStr">
        <is>
          <t>бриф 7ю1</t>
        </is>
      </c>
      <c r="W58" s="39" t="n">
        <v/>
      </c>
      <c r="X58" s="39" t="inlineStr">
        <is>
          <t>1000 показов</t>
        </is>
      </c>
      <c r="Y58" s="39">
        <f>COUNT(BF58:CK58)</f>
        <v/>
      </c>
      <c r="Z58" s="39" t="inlineStr">
        <is>
          <t>месяц</t>
        </is>
      </c>
      <c r="AA58" s="39">
        <f>AB58/Y58</f>
        <v/>
      </c>
      <c r="AB58" s="39" t="n">
        <v>3</v>
      </c>
      <c r="AC58" s="40" t="n">
        <v>30000</v>
      </c>
      <c r="AD58" s="39" t="n">
        <v>1</v>
      </c>
      <c r="AE58" s="39" t="n">
        <v>0</v>
      </c>
      <c r="AF58" s="39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G58" s="40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H58" s="40">
        <f>AG58*1.2</f>
        <v/>
      </c>
      <c r="AI58" s="39">
        <f>AM58/AL58</f>
        <v/>
      </c>
      <c r="AJ58" s="39" t="n">
        <v/>
      </c>
      <c r="AK58" s="39">
        <f>AI58/AJ58</f>
        <v/>
      </c>
      <c r="AL58" s="39" t="inlineStr">
        <is>
          <t>ОТЧЕТ VTR</t>
        </is>
      </c>
      <c r="AM58" s="39">
        <f>AB58</f>
        <v/>
      </c>
      <c r="AN58" s="39" t="inlineStr">
        <is>
          <t>CTR</t>
        </is>
      </c>
      <c r="AO58" s="39">
        <f>AI58*AN58</f>
        <v/>
      </c>
      <c r="AP58" s="40">
        <f>AG58/AI58*1000</f>
        <v/>
      </c>
      <c r="AQ58" s="40">
        <f>AG58/AK58*1000</f>
        <v/>
      </c>
      <c r="AR58" s="40">
        <f>AG58/AM58</f>
        <v/>
      </c>
      <c r="AS58" s="40">
        <f>AG58/AO58</f>
        <v/>
      </c>
      <c r="AT58" s="39" t="inlineStr">
        <is>
          <t>отчеты кол лид</t>
        </is>
      </c>
      <c r="AU58" s="40">
        <f>AG58/AT58</f>
        <v/>
      </c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  <c r="CC58" s="39" t="n"/>
      <c r="CD58" s="39" t="n"/>
      <c r="CE58" s="39" t="n"/>
      <c r="CF58" s="39" t="n"/>
      <c r="CG58" s="39" t="n"/>
      <c r="CH58" s="39" t="n"/>
      <c r="CI58" s="39" t="n"/>
      <c r="CJ58" s="39" t="n"/>
      <c r="CK58" s="39" t="n"/>
      <c r="CL58" s="39" t="n"/>
      <c r="CM58" s="39" t="n"/>
      <c r="CN58" s="39" t="n"/>
      <c r="CO58" s="39" t="n"/>
      <c r="CP58" s="39" t="n"/>
      <c r="CQ58" s="39" t="n"/>
      <c r="CR58" s="39" t="n"/>
      <c r="CS58" s="39" t="n"/>
      <c r="CT58" s="39" t="n"/>
      <c r="CU58" s="39" t="n"/>
      <c r="CV58" s="39" t="n"/>
      <c r="CW58" s="39" t="n"/>
      <c r="CX58" s="39" t="n"/>
      <c r="CY58" s="39" t="n"/>
      <c r="CZ58" s="39" t="n"/>
      <c r="DA58" s="39" t="n"/>
      <c r="DB58" s="39" t="n"/>
      <c r="DC58" s="39" t="n"/>
      <c r="DD58" s="39" t="n"/>
      <c r="DE58" s="39" t="n"/>
      <c r="DF58" s="39" t="n"/>
      <c r="DG58" s="39" t="n"/>
      <c r="DH58" s="39" t="n"/>
      <c r="DI58" s="39" t="n"/>
      <c r="DJ58" s="39" t="n"/>
      <c r="DK58" s="39" t="n"/>
      <c r="DL58" s="39" t="n"/>
      <c r="DM58" s="39" t="n"/>
      <c r="DN58" s="39" t="n"/>
      <c r="DO58" s="39" t="n"/>
    </row>
    <row r="59">
      <c r="A59" s="39" t="inlineStr">
        <is>
          <t>Все</t>
        </is>
      </c>
      <c r="B59" s="39" t="inlineStr">
        <is>
          <t>Все</t>
        </is>
      </c>
      <c r="C59" s="39" t="inlineStr">
        <is>
          <t>Услуга</t>
        </is>
      </c>
      <c r="D59" s="39" t="inlineStr">
        <is>
          <t>охват</t>
        </is>
      </c>
      <c r="E59" s="39" t="n">
        <v/>
      </c>
      <c r="F59" s="39" t="n">
        <v/>
      </c>
      <c r="G59" s="39" t="n">
        <v/>
      </c>
      <c r="H59" s="39" t="n">
        <v/>
      </c>
      <c r="I59" s="39" t="n">
        <v/>
      </c>
      <c r="J59" s="39" t="n">
        <v/>
      </c>
      <c r="K59" s="39" t="inlineStr">
        <is>
          <t>через ТГ/битрикс
Иванов Илья
+79360000066
IvanovIA@sbermarketing.ru</t>
        </is>
      </c>
      <c r="L59" s="39" t="n">
        <v/>
      </c>
      <c r="M59" s="39" t="n">
        <v/>
      </c>
      <c r="N59" s="39" t="n">
        <v/>
      </c>
      <c r="O59" s="39" t="inlineStr">
        <is>
          <t>добавляем отдельно как рекомендация (отдельным файлом)</t>
        </is>
      </c>
      <c r="P59" s="39" t="n">
        <v/>
      </c>
      <c r="Q59" s="39" t="n">
        <v>47</v>
      </c>
      <c r="R59" s="39">
        <f>S59</f>
        <v/>
      </c>
      <c r="S59" s="39" t="inlineStr">
        <is>
          <t>Блоггеры</t>
        </is>
      </c>
      <c r="T59" s="39" t="n">
        <v/>
      </c>
      <c r="U59" s="39" t="n">
        <v/>
      </c>
      <c r="V59" s="39" t="inlineStr">
        <is>
          <t>бриф 7ю1</t>
        </is>
      </c>
      <c r="W59" s="39" t="n">
        <v/>
      </c>
      <c r="X59" s="39" t="inlineStr">
        <is>
          <t>1000 показов</t>
        </is>
      </c>
      <c r="Y59" s="39">
        <f>COUNT(BF59:CK59)</f>
        <v/>
      </c>
      <c r="Z59" s="39" t="inlineStr">
        <is>
          <t>месяц</t>
        </is>
      </c>
      <c r="AA59" s="39">
        <f>AB59/Y59</f>
        <v/>
      </c>
      <c r="AB59" s="39" t="n">
        <v/>
      </c>
      <c r="AC59" s="40" t="n">
        <v/>
      </c>
      <c r="AD59" s="39" t="n">
        <v/>
      </c>
      <c r="AE59" s="39" t="n">
        <v>0</v>
      </c>
      <c r="AF59" s="39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G59" s="40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H59" s="40">
        <f>AG59*1.2</f>
        <v/>
      </c>
      <c r="AI59" s="39">
        <f>AM59/AL59</f>
        <v/>
      </c>
      <c r="AJ59" s="39" t="n">
        <v/>
      </c>
      <c r="AK59" s="39">
        <f>AI59/AJ59</f>
        <v/>
      </c>
      <c r="AL59" s="39" t="inlineStr">
        <is>
          <t>ОТЧЕТ VTR</t>
        </is>
      </c>
      <c r="AM59" s="39">
        <f>AB59</f>
        <v/>
      </c>
      <c r="AN59" s="39" t="inlineStr">
        <is>
          <t>CTR</t>
        </is>
      </c>
      <c r="AO59" s="39">
        <f>AI59*AN59</f>
        <v/>
      </c>
      <c r="AP59" s="40">
        <f>AG59/AI59*1000</f>
        <v/>
      </c>
      <c r="AQ59" s="40">
        <f>AG59/AK59*1000</f>
        <v/>
      </c>
      <c r="AR59" s="40">
        <f>AG59/AM59</f>
        <v/>
      </c>
      <c r="AS59" s="40">
        <f>AG59/AO59</f>
        <v/>
      </c>
      <c r="AT59" s="39" t="inlineStr">
        <is>
          <t>отчеты кол лид</t>
        </is>
      </c>
      <c r="AU59" s="40">
        <f>AG59/AT59</f>
        <v/>
      </c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  <c r="CC59" s="39" t="n"/>
      <c r="CD59" s="39" t="n"/>
      <c r="CE59" s="39" t="n"/>
      <c r="CF59" s="39" t="n"/>
      <c r="CG59" s="39" t="n"/>
      <c r="CH59" s="39" t="n"/>
      <c r="CI59" s="39" t="n"/>
      <c r="CJ59" s="39" t="n"/>
      <c r="CK59" s="39" t="n"/>
      <c r="CL59" s="39" t="n"/>
      <c r="CM59" s="39" t="n"/>
      <c r="CN59" s="39" t="n"/>
      <c r="CO59" s="39" t="n"/>
      <c r="CP59" s="39" t="n"/>
      <c r="CQ59" s="39" t="n"/>
      <c r="CR59" s="39" t="n"/>
      <c r="CS59" s="39" t="n"/>
      <c r="CT59" s="39" t="n"/>
      <c r="CU59" s="39" t="n"/>
      <c r="CV59" s="39" t="n"/>
      <c r="CW59" s="39" t="n"/>
      <c r="CX59" s="39" t="n"/>
      <c r="CY59" s="39" t="n"/>
      <c r="CZ59" s="39" t="n"/>
      <c r="DA59" s="39" t="n"/>
      <c r="DB59" s="39" t="n"/>
      <c r="DC59" s="39" t="n"/>
      <c r="DD59" s="39" t="n"/>
      <c r="DE59" s="39" t="n"/>
      <c r="DF59" s="39" t="n"/>
      <c r="DG59" s="39" t="n"/>
      <c r="DH59" s="39" t="n"/>
      <c r="DI59" s="39" t="n"/>
      <c r="DJ59" s="39" t="n"/>
      <c r="DK59" s="39" t="n"/>
      <c r="DL59" s="39" t="n"/>
      <c r="DM59" s="39" t="n"/>
      <c r="DN59" s="39" t="n"/>
      <c r="DO59" s="39" t="n"/>
    </row>
    <row r="60">
      <c r="A60" s="39" t="inlineStr">
        <is>
          <t>Все</t>
        </is>
      </c>
      <c r="B60" s="39" t="inlineStr">
        <is>
          <t>Все</t>
        </is>
      </c>
      <c r="C60" s="39" t="inlineStr">
        <is>
          <t>PROGRAMMATIC</t>
        </is>
      </c>
      <c r="D60" s="39" t="inlineStr">
        <is>
          <t>охват</t>
        </is>
      </c>
      <c r="E60" s="39" t="inlineStr">
        <is>
          <t>\\DOCS\Public\_Подрядчики (прайсы, презентации, ТТ)\OTM (programmatic)</t>
        </is>
      </c>
      <c r="F60" s="39" t="n">
        <v/>
      </c>
      <c r="G60" s="39" t="n">
        <v/>
      </c>
      <c r="H60" s="39" t="n">
        <v/>
      </c>
      <c r="I60" s="39" t="inlineStr">
        <is>
          <t>входит в soloway</t>
        </is>
      </c>
      <c r="J60" s="39" t="inlineStr">
        <is>
          <t>\\DOCS\Public\_Подрядчики (прайсы, презентации, ТТ)\OTM (programmatic)</t>
        </is>
      </c>
      <c r="K60" s="39" t="inlineStr">
        <is>
          <t>Olga Shataeva &lt;os@otm-r.com&gt;</t>
        </is>
      </c>
      <c r="L60" s="39" t="inlineStr">
        <is>
          <t>BL - 50 000 р без НДС</t>
        </is>
      </c>
      <c r="M60" s="39" t="n">
        <v/>
      </c>
      <c r="N60" s="39" t="n">
        <v/>
      </c>
      <c r="O60" s="39" t="n">
        <v/>
      </c>
      <c r="P60" s="39" t="n">
        <v/>
      </c>
      <c r="Q60" s="39" t="n">
        <v>48</v>
      </c>
      <c r="R60" s="39">
        <f>S60</f>
        <v/>
      </c>
      <c r="S60" s="39" t="inlineStr">
        <is>
          <t>ОТМ Network</t>
        </is>
      </c>
      <c r="T60" s="39" t="inlineStr">
        <is>
          <t>ЦА - МЖ 35-50 В+, есть дети
Гео - РФ
Таргетинг по аудиторным сегментам (см. Вкладку "Сегменты OTM")</t>
        </is>
      </c>
      <c r="U60" s="39" t="inlineStr">
        <is>
          <t>Video all-roll 
(15 секунд)</t>
        </is>
      </c>
      <c r="V60" s="39" t="inlineStr">
        <is>
          <t>бриф 7ю1</t>
        </is>
      </c>
      <c r="W60" s="39" t="inlineStr">
        <is>
          <t>Динамика</t>
        </is>
      </c>
      <c r="X60" s="39" t="inlineStr">
        <is>
          <t>1000 показов</t>
        </is>
      </c>
      <c r="Y60" s="39">
        <f>COUNT(BF60:CK60)</f>
        <v/>
      </c>
      <c r="Z60" s="39" t="inlineStr">
        <is>
          <t>месяц</t>
        </is>
      </c>
      <c r="AA60" s="39">
        <f>AB60/Y60</f>
        <v/>
      </c>
      <c r="AB60" s="39" t="n">
        <v>1429</v>
      </c>
      <c r="AC60" s="40" t="n">
        <v>350</v>
      </c>
      <c r="AD60" s="39" t="n">
        <v>1</v>
      </c>
      <c r="AE60" s="39" t="n">
        <v>0</v>
      </c>
      <c r="AF60" s="39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G60" s="40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H60" s="40">
        <f>AG60*1.2</f>
        <v/>
      </c>
      <c r="AI60" s="39">
        <f>AM60/AL60</f>
        <v/>
      </c>
      <c r="AJ60" s="39" t="n">
        <v>3</v>
      </c>
      <c r="AK60" s="39">
        <f>AI60/AJ60</f>
        <v/>
      </c>
      <c r="AL60" s="39" t="inlineStr">
        <is>
          <t>ОТЧЕТ VTR</t>
        </is>
      </c>
      <c r="AM60" s="39">
        <f>AB60</f>
        <v/>
      </c>
      <c r="AN60" s="39" t="inlineStr">
        <is>
          <t>CTR</t>
        </is>
      </c>
      <c r="AO60" s="39">
        <f>AI60*AN60</f>
        <v/>
      </c>
      <c r="AP60" s="40">
        <f>AG60/AI60*1000</f>
        <v/>
      </c>
      <c r="AQ60" s="40">
        <f>AG60/AK60*1000</f>
        <v/>
      </c>
      <c r="AR60" s="40">
        <f>AG60/AM60</f>
        <v/>
      </c>
      <c r="AS60" s="40">
        <f>AG60/AO60</f>
        <v/>
      </c>
      <c r="AT60" s="39" t="inlineStr">
        <is>
          <t>отчеты кол лид</t>
        </is>
      </c>
      <c r="AU60" s="40">
        <f>AG60/AT60</f>
        <v/>
      </c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  <c r="CC60" s="39" t="n"/>
      <c r="CD60" s="39" t="n"/>
      <c r="CE60" s="39" t="n"/>
      <c r="CF60" s="39" t="n"/>
      <c r="CG60" s="39" t="n"/>
      <c r="CH60" s="39" t="n"/>
      <c r="CI60" s="39" t="n"/>
      <c r="CJ60" s="39" t="n"/>
      <c r="CK60" s="39" t="n"/>
      <c r="CL60" s="39" t="n"/>
      <c r="CM60" s="39" t="n"/>
      <c r="CN60" s="39" t="n"/>
      <c r="CO60" s="39" t="n"/>
      <c r="CP60" s="39" t="n"/>
      <c r="CQ60" s="39" t="n"/>
      <c r="CR60" s="39" t="n"/>
      <c r="CS60" s="39" t="n"/>
      <c r="CT60" s="39" t="n"/>
      <c r="CU60" s="39" t="n"/>
      <c r="CV60" s="39" t="n"/>
      <c r="CW60" s="39" t="n"/>
      <c r="CX60" s="39" t="n"/>
      <c r="CY60" s="39" t="n"/>
      <c r="CZ60" s="39" t="n"/>
      <c r="DA60" s="39" t="n"/>
      <c r="DB60" s="39" t="n"/>
      <c r="DC60" s="39" t="n"/>
      <c r="DD60" s="39" t="n"/>
      <c r="DE60" s="39" t="n"/>
      <c r="DF60" s="39" t="n"/>
      <c r="DG60" s="39" t="n"/>
      <c r="DH60" s="39" t="n"/>
      <c r="DI60" s="39" t="n"/>
      <c r="DJ60" s="39" t="n"/>
      <c r="DK60" s="39" t="n"/>
      <c r="DL60" s="39" t="n"/>
      <c r="DM60" s="39" t="n"/>
      <c r="DN60" s="39" t="n"/>
      <c r="DO60" s="39" t="n"/>
    </row>
    <row r="61">
      <c r="A61" s="39" t="inlineStr">
        <is>
          <t>Все</t>
        </is>
      </c>
      <c r="B61" s="39" t="inlineStr">
        <is>
          <t>Все</t>
        </is>
      </c>
      <c r="C61" s="39" t="inlineStr">
        <is>
          <t>Сеть</t>
        </is>
      </c>
      <c r="D61" s="39" t="inlineStr">
        <is>
          <t>охват</t>
        </is>
      </c>
      <c r="E61" s="39" t="inlineStr">
        <is>
          <t>\\DOCS\Public\_Подрядчики (прайсы, презентации, ТТ)\NativeRoll</t>
        </is>
      </c>
      <c r="F61" s="39" t="inlineStr">
        <is>
          <t>да</t>
        </is>
      </c>
      <c r="G61" s="39" t="n">
        <v/>
      </c>
      <c r="H61" s="39" t="n">
        <v/>
      </c>
      <c r="I61" s="39" t="n">
        <v/>
      </c>
      <c r="J61" s="39" t="inlineStr">
        <is>
          <t>\\DOCS\Public\_Подрядчики (прайсы, презентации, ТТ)\NativeRoll</t>
        </is>
      </c>
      <c r="K61" s="39" t="inlineStr">
        <is>
          <t>Sabina Ternovykh &lt;sabina@nativeroll.tv&gt;
Алексей Серьянов &lt;alex@nativeroll.tv&gt;</t>
        </is>
      </c>
      <c r="L61" s="39" t="n">
        <v/>
      </c>
      <c r="M61" s="39" t="inlineStr">
        <is>
          <t>Минимальный бюджет закупки - 300 000 руб до НДС</t>
        </is>
      </c>
      <c r="N61" s="39" t="inlineStr">
        <is>
          <t>нет</t>
        </is>
      </c>
      <c r="O61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61" s="39" t="n">
        <v/>
      </c>
      <c r="Q61" s="39" t="n">
        <v>49</v>
      </c>
      <c r="R61" s="39">
        <f>S61</f>
        <v/>
      </c>
      <c r="S61" s="39" t="inlineStr">
        <is>
          <t>Native Roll</t>
        </is>
      </c>
      <c r="T61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61" s="39" t="inlineStr">
        <is>
          <t>Rewarded Video
Видео с вознаграждением
10 секунд</t>
        </is>
      </c>
      <c r="V61" s="39" t="inlineStr">
        <is>
          <t>бриф 7ю1</t>
        </is>
      </c>
      <c r="W61" s="39" t="inlineStr">
        <is>
          <t>Динамика</t>
        </is>
      </c>
      <c r="X61" s="39" t="inlineStr">
        <is>
          <t>1000 показов</t>
        </is>
      </c>
      <c r="Y61" s="39">
        <f>COUNT(BF61:CK61)</f>
        <v/>
      </c>
      <c r="Z61" s="39" t="inlineStr">
        <is>
          <t>месяц</t>
        </is>
      </c>
      <c r="AA61" s="39">
        <f>AB61/Y61</f>
        <v/>
      </c>
      <c r="AB61" s="39" t="n">
        <v>153846</v>
      </c>
      <c r="AC61" s="40" t="n">
        <v>0.5</v>
      </c>
      <c r="AD61" s="39" t="n">
        <v>1.3</v>
      </c>
      <c r="AE61" s="39" t="n">
        <v>0</v>
      </c>
      <c r="AF61" s="39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G61" s="40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H61" s="40">
        <f>AG61*1.2</f>
        <v/>
      </c>
      <c r="AI61" s="39">
        <f>AM61/AL61</f>
        <v/>
      </c>
      <c r="AJ61" s="39" t="n">
        <v>1.3</v>
      </c>
      <c r="AK61" s="39">
        <f>AI61/AJ61</f>
        <v/>
      </c>
      <c r="AL61" s="39" t="inlineStr">
        <is>
          <t>ОТЧЕТ VTR</t>
        </is>
      </c>
      <c r="AM61" s="39">
        <f>AB61</f>
        <v/>
      </c>
      <c r="AN61" s="39" t="inlineStr">
        <is>
          <t>CTR</t>
        </is>
      </c>
      <c r="AO61" s="39">
        <f>AI61*AN61</f>
        <v/>
      </c>
      <c r="AP61" s="40">
        <f>AG61/AI61*1000</f>
        <v/>
      </c>
      <c r="AQ61" s="40">
        <f>AG61/AK61*1000</f>
        <v/>
      </c>
      <c r="AR61" s="40">
        <f>AG61/AM61</f>
        <v/>
      </c>
      <c r="AS61" s="40">
        <f>AG61/AO61</f>
        <v/>
      </c>
      <c r="AT61" s="39" t="inlineStr">
        <is>
          <t>отчеты кол лид</t>
        </is>
      </c>
      <c r="AU61" s="40">
        <f>AG61/AT61</f>
        <v/>
      </c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  <c r="CC61" s="39" t="n"/>
      <c r="CD61" s="39" t="n"/>
      <c r="CE61" s="39" t="n"/>
      <c r="CF61" s="39" t="n"/>
      <c r="CG61" s="39" t="n"/>
      <c r="CH61" s="39" t="n"/>
      <c r="CI61" s="39" t="n"/>
      <c r="CJ61" s="39" t="n"/>
      <c r="CK61" s="39" t="n"/>
      <c r="CL61" s="39" t="n"/>
      <c r="CM61" s="39" t="n"/>
      <c r="CN61" s="39" t="n"/>
      <c r="CO61" s="39" t="n"/>
      <c r="CP61" s="39" t="n"/>
      <c r="CQ61" s="39" t="n"/>
      <c r="CR61" s="39" t="n"/>
      <c r="CS61" s="39" t="n"/>
      <c r="CT61" s="39" t="n"/>
      <c r="CU61" s="39" t="n"/>
      <c r="CV61" s="39" t="n"/>
      <c r="CW61" s="39" t="n"/>
      <c r="CX61" s="39" t="n"/>
      <c r="CY61" s="39" t="n"/>
      <c r="CZ61" s="39" t="n"/>
      <c r="DA61" s="39" t="n"/>
      <c r="DB61" s="39" t="n"/>
      <c r="DC61" s="39" t="n"/>
      <c r="DD61" s="39" t="n"/>
      <c r="DE61" s="39" t="n"/>
      <c r="DF61" s="39" t="n"/>
      <c r="DG61" s="39" t="n"/>
      <c r="DH61" s="39" t="n"/>
      <c r="DI61" s="39" t="n"/>
      <c r="DJ61" s="39" t="n"/>
      <c r="DK61" s="39" t="n"/>
      <c r="DL61" s="39" t="n"/>
      <c r="DM61" s="39" t="n"/>
      <c r="DN61" s="39" t="n"/>
      <c r="DO61" s="39" t="n"/>
    </row>
    <row r="62">
      <c r="A62" s="39" t="inlineStr">
        <is>
          <t>Все</t>
        </is>
      </c>
      <c r="B62" s="39" t="inlineStr">
        <is>
          <t>Все</t>
        </is>
      </c>
      <c r="C62" s="39" t="inlineStr">
        <is>
          <t>wi-fi</t>
        </is>
      </c>
      <c r="D62" s="39" t="inlineStr">
        <is>
          <t>охват</t>
        </is>
      </c>
      <c r="E62" s="39" t="inlineStr">
        <is>
          <t>\\DOCS\Public\_Подрядчики (прайсы, презентации, ТТ)\ИМХО</t>
        </is>
      </c>
      <c r="F62" s="39" t="inlineStr">
        <is>
          <t>надо протестировать, однозначно коллеги не могут ответить</t>
        </is>
      </c>
      <c r="G62" s="39" t="n">
        <v/>
      </c>
      <c r="H62" s="39" t="inlineStr">
        <is>
          <t>возвратная СК 25%</t>
        </is>
      </c>
      <c r="I62" s="39" t="n">
        <v/>
      </c>
      <c r="J62" s="39" t="inlineStr">
        <is>
          <t>\\DOCS\Public\_Подрядчики (прайсы, презентации, ТТ)\Квант</t>
        </is>
      </c>
      <c r="K62" s="39" t="inlineStr">
        <is>
          <t>Smolenkova Ekaterina &lt;e.smolenkova@qvant.ru&gt;
Stepanova Mariya &lt;m.stepanova@qvant.ru&gt;</t>
        </is>
      </c>
      <c r="L62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62" s="39" t="inlineStr">
        <is>
          <t xml:space="preserve">200000р. до ндс после скидок </t>
        </is>
      </c>
      <c r="N62" s="39" t="inlineStr">
        <is>
          <t>да</t>
        </is>
      </c>
      <c r="O62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62" s="39" t="inlineStr">
        <is>
          <t>Закупка только напрямую (без ИМХО)</t>
        </is>
      </c>
      <c r="Q62" s="39" t="n">
        <v>50</v>
      </c>
      <c r="R62" s="39">
        <f>S62</f>
        <v/>
      </c>
      <c r="S62" s="39" t="inlineStr">
        <is>
          <t>Максима Телеком ( Qvant)
wi-fi.ru</t>
        </is>
      </c>
      <c r="T62" s="39" t="inlineStr">
        <is>
          <t xml:space="preserve">ГЕО РФ, АLL до 24 лет (школьники, студенты) </t>
        </is>
      </c>
      <c r="U62" s="39" t="inlineStr">
        <is>
          <t>Графический баннер</t>
        </is>
      </c>
      <c r="V62" s="39" t="inlineStr">
        <is>
          <t>бриф 7ю1</t>
        </is>
      </c>
      <c r="W62" s="39" t="inlineStr">
        <is>
          <t>Динамика</t>
        </is>
      </c>
      <c r="X62" s="39" t="inlineStr">
        <is>
          <t>1000 показов</t>
        </is>
      </c>
      <c r="Y62" s="39">
        <f>COUNT(BF62:CK62)</f>
        <v/>
      </c>
      <c r="Z62" s="39" t="inlineStr">
        <is>
          <t>месяц</t>
        </is>
      </c>
      <c r="AA62" s="39">
        <f>AB62/Y62</f>
        <v/>
      </c>
      <c r="AB62" s="39" t="n">
        <v>1200</v>
      </c>
      <c r="AC62" s="40" t="n">
        <v>250</v>
      </c>
      <c r="AD62" s="39" t="n">
        <v>1.3</v>
      </c>
      <c r="AE62" s="39" t="n">
        <v>0.3</v>
      </c>
      <c r="AF62" s="39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G62" s="40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H62" s="40">
        <f>AG62*1.2</f>
        <v/>
      </c>
      <c r="AI62" s="39">
        <f>AM62/AL62</f>
        <v/>
      </c>
      <c r="AJ62" s="39" t="n">
        <v>2</v>
      </c>
      <c r="AK62" s="39">
        <f>AI62/AJ62</f>
        <v/>
      </c>
      <c r="AL62" s="39" t="inlineStr">
        <is>
          <t>ОТЧЕТ VTR</t>
        </is>
      </c>
      <c r="AM62" s="39">
        <f>AB62</f>
        <v/>
      </c>
      <c r="AN62" s="39" t="inlineStr">
        <is>
          <t>CTR</t>
        </is>
      </c>
      <c r="AO62" s="39">
        <f>AI62*AN62</f>
        <v/>
      </c>
      <c r="AP62" s="40">
        <f>AG62/AI62*1000</f>
        <v/>
      </c>
      <c r="AQ62" s="40">
        <f>AG62/AK62*1000</f>
        <v/>
      </c>
      <c r="AR62" s="40">
        <f>AG62/AM62</f>
        <v/>
      </c>
      <c r="AS62" s="40">
        <f>AG62/AO62</f>
        <v/>
      </c>
      <c r="AT62" s="39" t="inlineStr">
        <is>
          <t>отчеты кол лид</t>
        </is>
      </c>
      <c r="AU62" s="40">
        <f>AG62/AT62</f>
        <v/>
      </c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  <c r="CC62" s="39" t="n"/>
      <c r="CD62" s="39" t="n"/>
      <c r="CE62" s="39" t="n"/>
      <c r="CF62" s="39" t="n"/>
      <c r="CG62" s="39" t="n"/>
      <c r="CH62" s="39" t="n"/>
      <c r="CI62" s="39" t="n"/>
      <c r="CJ62" s="39" t="n"/>
      <c r="CK62" s="39" t="n"/>
      <c r="CL62" s="39" t="n"/>
      <c r="CM62" s="39" t="n"/>
      <c r="CN62" s="39" t="n"/>
      <c r="CO62" s="39" t="n"/>
      <c r="CP62" s="39" t="n"/>
      <c r="CQ62" s="39" t="n"/>
      <c r="CR62" s="39" t="n"/>
      <c r="CS62" s="39" t="n"/>
      <c r="CT62" s="39" t="n"/>
      <c r="CU62" s="39" t="n"/>
      <c r="CV62" s="39" t="n"/>
      <c r="CW62" s="39" t="n"/>
      <c r="CX62" s="39" t="n"/>
      <c r="CY62" s="39" t="n"/>
      <c r="CZ62" s="39" t="n"/>
      <c r="DA62" s="39" t="n"/>
      <c r="DB62" s="39" t="n"/>
      <c r="DC62" s="39" t="n"/>
      <c r="DD62" s="39" t="n"/>
      <c r="DE62" s="39" t="n"/>
      <c r="DF62" s="39" t="n"/>
      <c r="DG62" s="39" t="n"/>
      <c r="DH62" s="39" t="n"/>
      <c r="DI62" s="39" t="n"/>
      <c r="DJ62" s="39" t="n"/>
      <c r="DK62" s="39" t="n"/>
      <c r="DL62" s="39" t="n"/>
      <c r="DM62" s="39" t="n"/>
      <c r="DN62" s="39" t="n"/>
      <c r="DO62" s="39" t="n"/>
    </row>
    <row r="63">
      <c r="A63" s="39" t="inlineStr">
        <is>
          <t>Все</t>
        </is>
      </c>
      <c r="B63" s="39" t="inlineStr">
        <is>
          <t>Все</t>
        </is>
      </c>
      <c r="C63" s="39" t="inlineStr">
        <is>
          <t>Сеть</t>
        </is>
      </c>
      <c r="D63" s="39" t="inlineStr">
        <is>
          <t>охват</t>
        </is>
      </c>
      <c r="E63" s="39" t="n">
        <v/>
      </c>
      <c r="F63" s="39" t="n">
        <v/>
      </c>
      <c r="G63" s="39" t="n">
        <v/>
      </c>
      <c r="H63" s="39" t="n">
        <v/>
      </c>
      <c r="I63" s="39" t="n">
        <v/>
      </c>
      <c r="J63" s="39" t="inlineStr">
        <is>
          <t>\\DOCS\Public\_Подрядчики (прайсы, презентации, ТТ)\ИМХО</t>
        </is>
      </c>
      <c r="K63" s="39" t="inlineStr">
        <is>
          <t>Kurganova Ludmila N. &lt;LNKurganova@imho.ru&gt;</t>
        </is>
      </c>
      <c r="L63" s="39" t="n">
        <v/>
      </c>
      <c r="M63" s="39" t="n">
        <v/>
      </c>
      <c r="N63" s="39" t="n">
        <v/>
      </c>
      <c r="O63" s="39" t="n">
        <v/>
      </c>
      <c r="P63" s="39" t="inlineStr">
        <is>
          <t>IMHO*</t>
        </is>
      </c>
      <c r="Q63" s="39" t="n">
        <v>51</v>
      </c>
      <c r="R63" s="39">
        <f>S63</f>
        <v/>
      </c>
      <c r="S63" s="39" t="inlineStr">
        <is>
          <t>ВидеоСеть ИМХО</t>
        </is>
      </c>
      <c r="T63" s="39" t="inlineStr">
        <is>
          <t>Динамика, Video Mix, Multi-roll+read-roll, ролик до 20 сек., F=3/сутки</t>
        </is>
      </c>
      <c r="U63" s="39" t="inlineStr">
        <is>
          <t>Видео, 20 сек</t>
        </is>
      </c>
      <c r="V63" s="39" t="inlineStr">
        <is>
          <t>бриф 7ю1</t>
        </is>
      </c>
      <c r="W63" s="39" t="inlineStr">
        <is>
          <t>Динамика</t>
        </is>
      </c>
      <c r="X63" s="39" t="inlineStr">
        <is>
          <t>1000 показов</t>
        </is>
      </c>
      <c r="Y63" s="39">
        <f>COUNT(BF63:CK63)</f>
        <v/>
      </c>
      <c r="Z63" s="39" t="inlineStr">
        <is>
          <t>месяц</t>
        </is>
      </c>
      <c r="AA63" s="39">
        <f>AB63/Y63</f>
        <v/>
      </c>
      <c r="AB63" s="39" t="n">
        <v>1130</v>
      </c>
      <c r="AC63" s="40" t="n">
        <v>750</v>
      </c>
      <c r="AD63" s="39" t="n">
        <v>1</v>
      </c>
      <c r="AE63" s="39" t="n">
        <v>0.25</v>
      </c>
      <c r="AF63" s="39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G63" s="40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H63" s="40">
        <f>AG63*1.2</f>
        <v/>
      </c>
      <c r="AI63" s="39">
        <f>AM63/AL63</f>
        <v/>
      </c>
      <c r="AJ63" s="39" t="n">
        <v>4</v>
      </c>
      <c r="AK63" s="39">
        <f>AI63/AJ63</f>
        <v/>
      </c>
      <c r="AL63" s="39" t="inlineStr">
        <is>
          <t>ОТЧЕТ VTR</t>
        </is>
      </c>
      <c r="AM63" s="39">
        <f>AB63</f>
        <v/>
      </c>
      <c r="AN63" s="39" t="inlineStr">
        <is>
          <t>CTR</t>
        </is>
      </c>
      <c r="AO63" s="39">
        <f>AI63*AN63</f>
        <v/>
      </c>
      <c r="AP63" s="40">
        <f>AG63/AI63*1000</f>
        <v/>
      </c>
      <c r="AQ63" s="40">
        <f>AG63/AK63*1000</f>
        <v/>
      </c>
      <c r="AR63" s="40">
        <f>AG63/AM63</f>
        <v/>
      </c>
      <c r="AS63" s="40">
        <f>AG63/AO63</f>
        <v/>
      </c>
      <c r="AT63" s="39" t="inlineStr">
        <is>
          <t>отчеты кол лид</t>
        </is>
      </c>
      <c r="AU63" s="40">
        <f>AG63/AT63</f>
        <v/>
      </c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  <c r="CC63" s="39" t="n"/>
      <c r="CD63" s="39" t="n"/>
      <c r="CE63" s="39" t="n"/>
      <c r="CF63" s="39" t="n"/>
      <c r="CG63" s="39" t="n"/>
      <c r="CH63" s="39" t="n"/>
      <c r="CI63" s="39" t="n"/>
      <c r="CJ63" s="39" t="n"/>
      <c r="CK63" s="39" t="n"/>
      <c r="CL63" s="39" t="n"/>
      <c r="CM63" s="39" t="n"/>
      <c r="CN63" s="39" t="n"/>
      <c r="CO63" s="39" t="n"/>
      <c r="CP63" s="39" t="n"/>
      <c r="CQ63" s="39" t="n"/>
      <c r="CR63" s="39" t="n"/>
      <c r="CS63" s="39" t="n"/>
      <c r="CT63" s="39" t="n"/>
      <c r="CU63" s="39" t="n"/>
      <c r="CV63" s="39" t="n"/>
      <c r="CW63" s="39" t="n"/>
      <c r="CX63" s="39" t="n"/>
      <c r="CY63" s="39" t="n"/>
      <c r="CZ63" s="39" t="n"/>
      <c r="DA63" s="39" t="n"/>
      <c r="DB63" s="39" t="n"/>
      <c r="DC63" s="39" t="n"/>
      <c r="DD63" s="39" t="n"/>
      <c r="DE63" s="39" t="n"/>
      <c r="DF63" s="39" t="n"/>
      <c r="DG63" s="39" t="n"/>
      <c r="DH63" s="39" t="n"/>
      <c r="DI63" s="39" t="n"/>
      <c r="DJ63" s="39" t="n"/>
      <c r="DK63" s="39" t="n"/>
      <c r="DL63" s="39" t="n"/>
      <c r="DM63" s="39" t="n"/>
      <c r="DN63" s="39" t="n"/>
      <c r="DO63" s="39" t="n"/>
    </row>
    <row r="64">
      <c r="Q64" s="41" t="n"/>
      <c r="R64" s="41" t="n"/>
      <c r="S64" s="41" t="n"/>
      <c r="T64" s="41" t="n"/>
      <c r="U64" s="41" t="n"/>
      <c r="V64" s="41" t="n"/>
      <c r="W64" s="41" t="n"/>
      <c r="X64" s="41" t="n"/>
      <c r="Y64" s="41" t="n"/>
      <c r="Z64" s="41" t="n"/>
      <c r="AA64" s="41" t="n"/>
      <c r="AB64" s="41" t="n"/>
      <c r="AC64" s="42" t="n"/>
      <c r="AD64" s="41" t="n"/>
      <c r="AE64" s="41" t="inlineStr">
        <is>
          <t>Итого:</t>
        </is>
      </c>
      <c r="AF64" s="41">
        <f>SUMIF(AI13:AI63,"&gt;0",AG13:AG63)/AI64*1000</f>
        <v/>
      </c>
      <c r="AG64" s="42">
        <f>SUM(AG13:AG63)</f>
        <v/>
      </c>
      <c r="AH64" s="42">
        <f>SUM(AH13:AH63)</f>
        <v/>
      </c>
      <c r="AI64" s="41">
        <f>SUM(AI13:AI63)</f>
        <v/>
      </c>
      <c r="AJ64" s="41">
        <f>SUMIF(AK13:AK63,"&gt;0",AI13:AI63)/AK64</f>
        <v/>
      </c>
      <c r="AK64" s="41">
        <f>SUM(AK13:AK63)*0.8</f>
        <v/>
      </c>
      <c r="AL64" s="41">
        <f>SUMIF(AI13:AI63,"&gt;0",AM13:AM63)/AI64</f>
        <v/>
      </c>
      <c r="AM64" s="41">
        <f>SUM(AM13:AM63)</f>
        <v/>
      </c>
      <c r="AN64" s="41">
        <f>SUMIF(AI13:AI63,"&gt;0",AO13:AO63)/AI64</f>
        <v/>
      </c>
      <c r="AO64" s="41">
        <f>SUM(AO13:AO63)</f>
        <v/>
      </c>
      <c r="AP64" s="42">
        <f>SUMIF(AI13:AI63,"&gt;0",AG13:AG63)/AI64*1000</f>
        <v/>
      </c>
      <c r="AQ64" s="42">
        <f>SUMIF(AK13:AK63,"&gt;0",AG13:AG63)/AK64*1000</f>
        <v/>
      </c>
      <c r="AR64" s="42">
        <f>SUMIF(AM13:AM63,"&gt;0",AG13:AG63)/AM64</f>
        <v/>
      </c>
      <c r="AS64" s="42">
        <f>SUMIF(AO13:AO63,"&gt;0",AG13:AG63)/AO64</f>
        <v/>
      </c>
      <c r="AT64" s="41">
        <f>SUM(AT13:AM63)</f>
        <v/>
      </c>
      <c r="AU64" s="42">
        <f>SUMIF(AT13:AT63,"&gt;0",AG13:AG63)/AT64</f>
        <v/>
      </c>
      <c r="AV64" s="41">
        <f>SUMIF(AU13:AU63,"&gt;0",AG13:AG63)/AU64</f>
        <v/>
      </c>
    </row>
    <row r="65">
      <c r="AC65" s="43" t="inlineStr">
        <is>
          <t>Сервис DCM</t>
        </is>
      </c>
      <c r="AG65" s="40">
        <f>(AI64*2.5)*1.5/1000</f>
        <v/>
      </c>
    </row>
    <row r="66">
      <c r="AC66" s="43" t="inlineStr">
        <is>
          <t>Итого медиа бюджет</t>
        </is>
      </c>
      <c r="AG66" s="40">
        <f>SUM(AG64:AG65)</f>
        <v/>
      </c>
    </row>
    <row r="67">
      <c r="AC67" s="43" t="inlineStr">
        <is>
          <t>АК</t>
        </is>
      </c>
      <c r="AF67" t="inlineStr">
        <is>
          <t>10%</t>
        </is>
      </c>
      <c r="AG67" s="40">
        <f>AG66*AF67</f>
        <v/>
      </c>
    </row>
    <row r="68">
      <c r="AC68" s="43" t="inlineStr">
        <is>
          <t>НДС</t>
        </is>
      </c>
      <c r="AF68" t="inlineStr">
        <is>
          <t>20%</t>
        </is>
      </c>
      <c r="AG68" s="40">
        <f>((AG66)+AG67)*AF68</f>
        <v/>
      </c>
    </row>
    <row r="69">
      <c r="AC69" s="43" t="inlineStr">
        <is>
          <t>Производство ролика, с НДС</t>
        </is>
      </c>
      <c r="AG69" s="40" t="inlineStr">
        <is>
          <t>0.00р</t>
        </is>
      </c>
    </row>
    <row r="70">
      <c r="AC70" s="43" t="inlineStr">
        <is>
          <t>Итого (с учётом НДС и АК)</t>
        </is>
      </c>
      <c r="AD70" s="44" t="n"/>
      <c r="AE70" s="44" t="n"/>
      <c r="AF70" s="44" t="n"/>
      <c r="AG70" s="40">
        <f>SUM(AG66:AG69)</f>
        <v/>
      </c>
    </row>
  </sheetData>
  <mergeCells count="52">
    <mergeCell ref="BU10:BY10"/>
    <mergeCell ref="BZ10:CD10"/>
    <mergeCell ref="CE10:CI10"/>
    <mergeCell ref="CJ10:CN10"/>
    <mergeCell ref="CO10:CS10"/>
    <mergeCell ref="DK10:DO10"/>
    <mergeCell ref="DK11:DK12"/>
    <mergeCell ref="DL11:DL12"/>
    <mergeCell ref="DM11:DM12"/>
    <mergeCell ref="DN11:DN12"/>
    <mergeCell ref="DO11:DO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6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6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2021-08-13T03:30:56Z</dcterms:modified>
  <cp:lastModifiedBy>Лидия Давыдова</cp:lastModifiedBy>
</cp:coreProperties>
</file>