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450" windowWidth="19200" windowHeight="9930" tabRatio="600" firstSheet="0" activeTab="0" autoFilterDateGrouping="1"/>
  </bookViews>
  <sheets>
    <sheet name="Лист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5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72"/>
  <sheetViews>
    <sheetView tabSelected="1" topLeftCell="CS36" zoomScale="70" zoomScaleNormal="70" workbookViewId="0">
      <selection activeCell="DH60" sqref="DH60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2.28515625" customWidth="1" min="48" max="48"/>
    <col width="10.7109375" bestFit="1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  <c r="DO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rick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weds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  <c r="DO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  <c r="DO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  <c r="DO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  <c r="DO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3" t="inlineStr">
        <is>
          <t>% прохождения из кликов в визиты</t>
        </is>
      </c>
      <c r="DL11" s="23" t="inlineStr">
        <is>
          <t>Визиты</t>
        </is>
      </c>
      <c r="DM11" s="23" t="inlineStr">
        <is>
          <t>Показатель отказов</t>
        </is>
      </c>
      <c r="DN11" s="23" t="inlineStr">
        <is>
          <t>Средняя глубина</t>
        </is>
      </c>
      <c r="DO11" s="23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AV11+3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AZ11+5</f>
        <v/>
      </c>
      <c r="BA12" s="10">
        <f>BA11+5</f>
        <v/>
      </c>
      <c r="BB12" s="10">
        <f>BB11+5</f>
        <v/>
      </c>
      <c r="BC12" s="10">
        <f>BC11+5</f>
        <v/>
      </c>
      <c r="BD12" s="10">
        <f>BD11+5</f>
        <v/>
      </c>
      <c r="BE12" s="10">
        <f>BE11+4</f>
        <v/>
      </c>
      <c r="BF12" s="10">
        <f>BF11+5</f>
        <v/>
      </c>
      <c r="BG12" s="10">
        <f>BG11+5</f>
        <v/>
      </c>
      <c r="BH12" s="10">
        <f>BH11+5</f>
        <v/>
      </c>
      <c r="BI12" s="10">
        <f>BI11+5</f>
        <v/>
      </c>
      <c r="BJ12" s="10">
        <f>BJ11+6</f>
        <v/>
      </c>
      <c r="BK12" s="10">
        <f>BK11+5</f>
        <v/>
      </c>
      <c r="BL12" s="10">
        <f>BL11+5</f>
        <v/>
      </c>
      <c r="BM12" s="10">
        <f>BM11+5</f>
        <v/>
      </c>
      <c r="BN12" s="10">
        <f>BN11+5</f>
        <v/>
      </c>
      <c r="BO12" s="10">
        <f>BO11+5</f>
        <v/>
      </c>
      <c r="BP12" s="10">
        <f>BP11+4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BT11+4</f>
        <v/>
      </c>
      <c r="BU12" s="10">
        <f>BU11+4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BY11+3</f>
        <v/>
      </c>
      <c r="BZ12" s="10">
        <f>BZ11+4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CD11+4</f>
        <v/>
      </c>
      <c r="CE12" s="10">
        <f>CE11+4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CI11+4</f>
        <v/>
      </c>
      <c r="CJ12" s="10">
        <f>CJ11+4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CN11+3</f>
        <v/>
      </c>
      <c r="CO12" s="10">
        <f>CO11+4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CS11+4</f>
        <v/>
      </c>
      <c r="CT12" s="10">
        <f>CT11+4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CX11+3</f>
        <v/>
      </c>
      <c r="CY12" s="10">
        <f>CY11+4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DC11+4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  <c r="DO12" s="38" t="n"/>
    </row>
    <row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/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>
        <is>
          <t>20</t>
        </is>
      </c>
      <c r="W13" s="39" t="inlineStr">
        <is>
          <t>Динамика</t>
        </is>
      </c>
      <c r="X13" s="39" t="inlineStr">
        <is>
          <t>1000 показов</t>
        </is>
      </c>
      <c r="Y13" s="39">
        <f>COUNT(BF13:CK13)</f>
        <v/>
      </c>
      <c r="Z13" s="39" t="inlineStr">
        <is>
          <t>месяц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AM13/AL13</f>
        <v/>
      </c>
      <c r="AJ13" s="39" t="n">
        <v>2</v>
      </c>
      <c r="AK13" s="39">
        <f>AI13/AJ13</f>
        <v/>
      </c>
      <c r="AL13" s="39" t="inlineStr"/>
      <c r="AM13" s="39">
        <f>AB13</f>
        <v/>
      </c>
      <c r="AN13" s="39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n">
        <v>0.7245499959570951</v>
      </c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  <c r="DO13" s="39" t="n"/>
    </row>
    <row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/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>
        <is>
          <t>20</t>
        </is>
      </c>
      <c r="W14" s="39" t="inlineStr">
        <is>
          <t>Динамика</t>
        </is>
      </c>
      <c r="X14" s="39" t="inlineStr">
        <is>
          <t>1000 показов</t>
        </is>
      </c>
      <c r="Y14" s="39">
        <f>COUNT(BF14:CK14)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AM14/AL14</f>
        <v/>
      </c>
      <c r="AJ14" s="39" t="n">
        <v>2</v>
      </c>
      <c r="AK14" s="39">
        <f>AI14/AJ14</f>
        <v/>
      </c>
      <c r="AL14" s="39" t="inlineStr"/>
      <c r="AM14" s="39">
        <f>AB14</f>
        <v/>
      </c>
      <c r="AN14" s="39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n">
        <v>0.7245499959570951</v>
      </c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  <c r="DO14" s="39" t="n"/>
    </row>
    <row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/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>
        <is>
          <t>20</t>
        </is>
      </c>
      <c r="W15" s="39" t="inlineStr">
        <is>
          <t>Динамика</t>
        </is>
      </c>
      <c r="X15" s="39" t="inlineStr">
        <is>
          <t>1000 показов</t>
        </is>
      </c>
      <c r="Y15" s="39">
        <f>COUNT(BF15:CK15)</f>
        <v/>
      </c>
      <c r="Z15" s="39" t="inlineStr">
        <is>
          <t>месяцев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AM15/AL15</f>
        <v/>
      </c>
      <c r="AJ15" s="39" t="n">
        <v>2</v>
      </c>
      <c r="AK15" s="39">
        <f>AI15/AJ15</f>
        <v/>
      </c>
      <c r="AL15" s="39" t="inlineStr"/>
      <c r="AM15" s="39">
        <f>AB15</f>
        <v/>
      </c>
      <c r="AN15" s="39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  <c r="DO15" s="39" t="n"/>
    </row>
    <row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/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>
        <is>
          <t>20</t>
        </is>
      </c>
      <c r="W16" s="39" t="inlineStr">
        <is>
          <t>Динамика</t>
        </is>
      </c>
      <c r="X16" s="39" t="inlineStr">
        <is>
          <t>1000 показов</t>
        </is>
      </c>
      <c r="Y16" s="39">
        <f>COUNT(BF16:CK16)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AM16/AL16</f>
        <v/>
      </c>
      <c r="AJ16" s="39" t="n">
        <v>4</v>
      </c>
      <c r="AK16" s="39">
        <f>AI16/AJ16</f>
        <v/>
      </c>
      <c r="AL16" s="39" t="inlineStr"/>
      <c r="AM16" s="39">
        <f>AB16</f>
        <v/>
      </c>
      <c r="AN16" s="39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n">
        <v>-0.2617046191691729</v>
      </c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  <c r="DO16" s="39" t="n"/>
    </row>
    <row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>https://reklama.ramblergroup.com/tt/</t>
        </is>
      </c>
      <c r="F17" s="39" t="inlineStr">
        <is>
          <t>да</t>
        </is>
      </c>
      <c r="G17" s="39" t="n">
        <v/>
      </c>
      <c r="H17" s="39" t="n">
        <v/>
      </c>
      <c r="I17" s="39" t="inlineStr">
        <is>
          <t>входной бюджет</t>
        </is>
      </c>
      <c r="J17" s="39" t="inlineStr">
        <is>
          <t>\\DOCS\Public\_Подрядчики (прайсы, презентации, ТТ)\Rambler</t>
        </is>
      </c>
      <c r="K17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7" s="39" t="n">
        <v/>
      </c>
      <c r="M17" s="39" t="inlineStr">
        <is>
          <t>Не менее 250 000 руб. без учета НДС (после скидки) при первом размещении.
Потом 500тр.</t>
        </is>
      </c>
      <c r="N17" s="39" t="inlineStr">
        <is>
          <t>нет</t>
        </is>
      </c>
      <c r="O17" s="39" t="inlineStr">
        <is>
          <t xml:space="preserve"> - НЕТ сезонников
 - интересы без наценок
- низкий CPM (при сравнении с программатик)</t>
        </is>
      </c>
      <c r="P17" s="39" t="n">
        <v/>
      </c>
      <c r="Q17" s="39" t="n">
        <v>5</v>
      </c>
      <c r="R17" s="39">
        <f>S17</f>
        <v/>
      </c>
      <c r="S17" s="39" t="inlineStr">
        <is>
          <t>Пакет XL Flex Rambler&amp;Сo 
Desktop+Mobile Reach Video PMP</t>
        </is>
      </c>
      <c r="T17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7" s="39" t="inlineStr">
        <is>
          <t>Видео (15 секунд)</t>
        </is>
      </c>
      <c r="V17" s="39" t="inlineStr">
        <is>
          <t>20</t>
        </is>
      </c>
      <c r="W17" s="39" t="inlineStr">
        <is>
          <t>Динамика</t>
        </is>
      </c>
      <c r="X17" s="39" t="inlineStr">
        <is>
          <t>1000 показов</t>
        </is>
      </c>
      <c r="Y17" s="39">
        <f>COUNT(BF17:CK17)</f>
        <v/>
      </c>
      <c r="Z17" s="39" t="inlineStr">
        <is>
          <t>недели</t>
        </is>
      </c>
      <c r="AA17" s="39">
        <f>AB17/Y17</f>
        <v/>
      </c>
      <c r="AB17" s="39" t="n">
        <v>1111.2</v>
      </c>
      <c r="AC17" s="40" t="n">
        <v>450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AM17/AL17</f>
        <v/>
      </c>
      <c r="AJ17" s="39" t="n">
        <v>3</v>
      </c>
      <c r="AK17" s="39">
        <f>AI17/AJ17</f>
        <v/>
      </c>
      <c r="AL17" s="39" t="inlineStr"/>
      <c r="AM17" s="39">
        <f>AB17</f>
        <v/>
      </c>
      <c r="AN17" s="39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  <c r="DO17" s="39" t="n"/>
    </row>
    <row r="18">
      <c r="A18" s="39" t="inlineStr">
        <is>
          <t>Все</t>
        </is>
      </c>
      <c r="B18" s="39" t="inlineStr">
        <is>
          <t>Все</t>
        </is>
      </c>
      <c r="C18" s="39" t="inlineStr">
        <is>
          <t>PROGRAMMATIC</t>
        </is>
      </c>
      <c r="D18" s="39" t="inlineStr">
        <is>
          <t>охват</t>
        </is>
      </c>
      <c r="E18" s="39" t="inlineStr">
        <is>
          <t xml:space="preserve">https://dsp.soloway.ru/doc/requirements.html </t>
        </is>
      </c>
      <c r="F18" s="39" t="inlineStr">
        <is>
          <t>да</t>
        </is>
      </c>
      <c r="G18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8" s="39" t="inlineStr">
        <is>
          <t>270р.</t>
        </is>
      </c>
      <c r="I18" s="39" t="n">
        <v/>
      </c>
      <c r="J18" s="39" t="inlineStr">
        <is>
          <t>\\DOCS\Public\_Подрядчики (прайсы, презентации, ТТ)\Soloway</t>
        </is>
      </c>
      <c r="K18" s="39" t="inlineStr">
        <is>
          <t>Julia Garafieva &lt;sales@soloway.ru&gt;</t>
        </is>
      </c>
      <c r="L18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8" s="39" t="inlineStr">
        <is>
          <t>100 тысяч рублей до НДС на месяц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Soloway</t>
        </is>
      </c>
      <c r="T18" s="39" t="inlineStr">
        <is>
          <t>Гео - РФ
Таргетинг по аудиторным сегментам</t>
        </is>
      </c>
      <c r="U18" s="39" t="inlineStr">
        <is>
          <t xml:space="preserve">Видео
Allroll (InStream) + 
Native (InPage) - </t>
        </is>
      </c>
      <c r="V18" s="39" t="inlineStr">
        <is>
          <t>20</t>
        </is>
      </c>
      <c r="W18" s="39" t="inlineStr">
        <is>
          <t>Динамика</t>
        </is>
      </c>
      <c r="X18" s="39" t="inlineStr">
        <is>
          <t>1000 показов</t>
        </is>
      </c>
      <c r="Y18" s="39">
        <f>COUNT(BF18:CK18)</f>
        <v/>
      </c>
      <c r="Z18" s="39" t="inlineStr">
        <is>
          <t>недель</t>
        </is>
      </c>
      <c r="AA18" s="39">
        <f>AB18/Y18</f>
        <v/>
      </c>
      <c r="AB18" s="39" t="n">
        <v>1852</v>
      </c>
      <c r="AC18" s="40" t="n">
        <v>324</v>
      </c>
      <c r="AD18" s="39" t="n">
        <v>1</v>
      </c>
      <c r="AE18" s="39" t="n">
        <v>0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AM18/AL18</f>
        <v/>
      </c>
      <c r="AJ18" s="39" t="n">
        <v>2</v>
      </c>
      <c r="AK18" s="39">
        <f>AI18/AJ18</f>
        <v/>
      </c>
      <c r="AL18" s="39" t="inlineStr"/>
      <c r="AM18" s="39">
        <f>AB18</f>
        <v/>
      </c>
      <c r="AN18" s="39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  <c r="DO18" s="39" t="n"/>
    </row>
    <row r="19">
      <c r="A19" s="39" t="inlineStr">
        <is>
          <t>Все</t>
        </is>
      </c>
      <c r="B19" s="39" t="inlineStr">
        <is>
          <t>Все</t>
        </is>
      </c>
      <c r="C19" s="39" t="inlineStr">
        <is>
          <t>Портал</t>
        </is>
      </c>
      <c r="D19" s="39" t="inlineStr">
        <is>
          <t>охват</t>
        </is>
      </c>
      <c r="E19" s="39" t="inlineStr">
        <is>
          <t>https://yandex.ru/legal/banner_adv_rules/</t>
        </is>
      </c>
      <c r="F19" s="39" t="inlineStr">
        <is>
          <t>да</t>
        </is>
      </c>
      <c r="G19" s="39" t="inlineStr">
        <is>
          <t>Материалы за 2 недели до старта, т.к. с первого раза не проходят модерацию, жесткие требования</t>
        </is>
      </c>
      <c r="H19" s="39" t="n">
        <v/>
      </c>
      <c r="I19" s="39" t="inlineStr">
        <is>
          <t>входной бюджет 1млн.р.</t>
        </is>
      </c>
      <c r="J19" s="39" t="inlineStr">
        <is>
          <t>https://yandex.ru/adv/products/display/mainpage</t>
        </is>
      </c>
      <c r="K19" s="39" t="inlineStr">
        <is>
          <t>закупка через DX</t>
        </is>
      </c>
      <c r="L1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9" s="39" t="n">
        <v>1150000</v>
      </c>
      <c r="N19" s="39" t="inlineStr">
        <is>
          <t>нет</t>
        </is>
      </c>
      <c r="O19" s="39" t="inlineStr">
        <is>
          <t>CPT 345р.</t>
        </is>
      </c>
      <c r="P19" s="39" t="inlineStr">
        <is>
          <t xml:space="preserve">Закупка через DAN </t>
        </is>
      </c>
      <c r="Q19" s="39" t="n">
        <v>7</v>
      </c>
      <c r="R19" s="39">
        <f>S19</f>
        <v/>
      </c>
      <c r="S19" s="39" t="inlineStr">
        <is>
          <t>Yandex.ru</t>
        </is>
      </c>
      <c r="T19" s="39" t="inlineStr">
        <is>
          <t>"Начинающий", Главные страницы, Desktop+Mobile, Динамика, РФ</t>
        </is>
      </c>
      <c r="U19" s="39" t="inlineStr">
        <is>
          <t>728×90/ 320×67</t>
        </is>
      </c>
      <c r="V19" s="39" t="inlineStr">
        <is>
          <t>20</t>
        </is>
      </c>
      <c r="W19" s="39" t="inlineStr">
        <is>
          <t>Динамика</t>
        </is>
      </c>
      <c r="X19" s="39" t="inlineStr">
        <is>
          <t>1000 показов</t>
        </is>
      </c>
      <c r="Y19" s="39">
        <f>COUNT(BF19:CK19)</f>
        <v/>
      </c>
      <c r="Z19" s="39" t="inlineStr">
        <is>
          <t>неделя</t>
        </is>
      </c>
      <c r="AA19" s="39">
        <f>AB19/Y19</f>
        <v/>
      </c>
      <c r="AB19" s="39" t="n">
        <v>1</v>
      </c>
      <c r="AC19" s="40" t="n">
        <v>1150000</v>
      </c>
      <c r="AD19" s="39" t="n">
        <v>0.7</v>
      </c>
      <c r="AE19" s="39" t="n">
        <v>0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AM19/AL19</f>
        <v/>
      </c>
      <c r="AJ19" s="39" t="n">
        <v>1.5</v>
      </c>
      <c r="AK19" s="39">
        <f>AI19/AJ19</f>
        <v/>
      </c>
      <c r="AL19" s="39" t="inlineStr"/>
      <c r="AM19" s="39">
        <f>AB19</f>
        <v/>
      </c>
      <c r="AN19" s="39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n">
        <v>0.9037500000000002</v>
      </c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  <c r="DO19" s="39" t="n"/>
    </row>
    <row r="20">
      <c r="A20" s="39" t="inlineStr">
        <is>
          <t>Все</t>
        </is>
      </c>
      <c r="B20" s="39" t="inlineStr">
        <is>
          <t>Все</t>
        </is>
      </c>
      <c r="C20" s="39" t="inlineStr">
        <is>
          <t>Портал</t>
        </is>
      </c>
      <c r="D20" s="39" t="inlineStr">
        <is>
          <t>охват</t>
        </is>
      </c>
      <c r="E20" s="39" t="inlineStr">
        <is>
          <t>https://yandex.ru/legal/banner_adv_rules/</t>
        </is>
      </c>
      <c r="F20" s="39" t="inlineStr">
        <is>
          <t>да</t>
        </is>
      </c>
      <c r="G20" s="39" t="inlineStr">
        <is>
          <t>Материалы за 2 недели до старта, т.к. с первого раза не проходят модерацию, жесткие требования</t>
        </is>
      </c>
      <c r="H20" s="39" t="n">
        <v/>
      </c>
      <c r="I20" s="39" t="inlineStr">
        <is>
          <t>входной бюджет 1млн.р.</t>
        </is>
      </c>
      <c r="J20" s="39" t="inlineStr">
        <is>
          <t>https://yandex.ru/adv/products/display/mainpage</t>
        </is>
      </c>
      <c r="K20" s="39" t="inlineStr">
        <is>
          <t>закупка через DX</t>
        </is>
      </c>
      <c r="L2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0" s="39" t="n">
        <v>1150000</v>
      </c>
      <c r="N20" s="39" t="inlineStr">
        <is>
          <t>нет</t>
        </is>
      </c>
      <c r="O20" s="39" t="inlineStr">
        <is>
          <t>CPT 345р.</t>
        </is>
      </c>
      <c r="P20" s="39" t="inlineStr">
        <is>
          <t xml:space="preserve">Закупка через DAN </t>
        </is>
      </c>
      <c r="Q20" s="39" t="n">
        <v>8</v>
      </c>
      <c r="R20" s="39">
        <f>S20</f>
        <v/>
      </c>
      <c r="S20" s="39" t="inlineStr">
        <is>
          <t>Yandex.ru</t>
        </is>
      </c>
      <c r="T20" s="39" t="inlineStr">
        <is>
          <t>"Начинающий", Главные страницы, Desktop+Mobile, Динамика, РФ</t>
        </is>
      </c>
      <c r="U20" s="39" t="inlineStr">
        <is>
          <t>728×90/ 320×67</t>
        </is>
      </c>
      <c r="V20" s="39" t="inlineStr">
        <is>
          <t>20</t>
        </is>
      </c>
      <c r="W20" s="39" t="inlineStr">
        <is>
          <t>Динамика</t>
        </is>
      </c>
      <c r="X20" s="39" t="inlineStr">
        <is>
          <t>1000 показов</t>
        </is>
      </c>
      <c r="Y20" s="39">
        <f>COUNT(BF20:CK20)</f>
        <v/>
      </c>
      <c r="Z20" s="39" t="inlineStr">
        <is>
          <t>неделя</t>
        </is>
      </c>
      <c r="AA20" s="39">
        <f>AB20/Y20</f>
        <v/>
      </c>
      <c r="AB20" s="39" t="n">
        <v>1</v>
      </c>
      <c r="AC20" s="40" t="n">
        <v>1150000</v>
      </c>
      <c r="AD20" s="39" t="n">
        <v>0.8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AM20/AL20</f>
        <v/>
      </c>
      <c r="AJ20" s="39" t="n">
        <v>1.5</v>
      </c>
      <c r="AK20" s="39">
        <f>AI20/AJ20</f>
        <v/>
      </c>
      <c r="AL20" s="39" t="inlineStr"/>
      <c r="AM20" s="39">
        <f>AB20</f>
        <v/>
      </c>
      <c r="AN20" s="39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n">
        <v>0.9037500000000002</v>
      </c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  <c r="DO20" s="39" t="n"/>
    </row>
    <row r="21">
      <c r="A21" s="39" t="inlineStr">
        <is>
          <t>Все</t>
        </is>
      </c>
      <c r="B21" s="39" t="inlineStr">
        <is>
          <t>Все</t>
        </is>
      </c>
      <c r="C21" s="39" t="inlineStr">
        <is>
          <t>Портал</t>
        </is>
      </c>
      <c r="D21" s="39" t="inlineStr">
        <is>
          <t>охват</t>
        </is>
      </c>
      <c r="E21" s="39" t="inlineStr">
        <is>
          <t>https://yandex.ru/legal/banner_adv_rules/</t>
        </is>
      </c>
      <c r="F21" s="39" t="inlineStr">
        <is>
          <t>да</t>
        </is>
      </c>
      <c r="G21" s="39" t="inlineStr">
        <is>
          <t>Материалы за 2 недели до старта, т.к. с первого раза не проходят модерацию, жесткие требования</t>
        </is>
      </c>
      <c r="H21" s="39" t="n">
        <v/>
      </c>
      <c r="I21" s="39" t="inlineStr">
        <is>
          <t>входной бюджет 1млн.р.</t>
        </is>
      </c>
      <c r="J21" s="39" t="inlineStr">
        <is>
          <t>https://yandex.ru/adv/products/display/mainpage</t>
        </is>
      </c>
      <c r="K21" s="39" t="inlineStr">
        <is>
          <t>закупка через DX</t>
        </is>
      </c>
      <c r="L2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1" s="39" t="n">
        <v>1150000</v>
      </c>
      <c r="N21" s="39" t="inlineStr">
        <is>
          <t>нет</t>
        </is>
      </c>
      <c r="O21" s="39" t="inlineStr">
        <is>
          <t>CPT 345р.</t>
        </is>
      </c>
      <c r="P21" s="39" t="inlineStr">
        <is>
          <t xml:space="preserve">Закупка через DAN </t>
        </is>
      </c>
      <c r="Q21" s="39" t="n">
        <v>9</v>
      </c>
      <c r="R21" s="39">
        <f>S21</f>
        <v/>
      </c>
      <c r="S21" s="39" t="inlineStr">
        <is>
          <t>Yandex.ru</t>
        </is>
      </c>
      <c r="T21" s="39" t="inlineStr">
        <is>
          <t>"Начинающий", Главные страницы, Desktop+Mobile, Динамика, РФ</t>
        </is>
      </c>
      <c r="U21" s="39" t="inlineStr">
        <is>
          <t>728×90/ 320×67</t>
        </is>
      </c>
      <c r="V21" s="39" t="inlineStr">
        <is>
          <t>20</t>
        </is>
      </c>
      <c r="W21" s="39" t="inlineStr">
        <is>
          <t>Динамика</t>
        </is>
      </c>
      <c r="X21" s="39" t="inlineStr">
        <is>
          <t>1000 показов</t>
        </is>
      </c>
      <c r="Y21" s="39">
        <f>COUNT(BF21:CK21)</f>
        <v/>
      </c>
      <c r="Z21" s="39" t="inlineStr">
        <is>
          <t>неделя</t>
        </is>
      </c>
      <c r="AA21" s="39">
        <f>AB21/Y21</f>
        <v/>
      </c>
      <c r="AB21" s="39" t="n">
        <v>1</v>
      </c>
      <c r="AC21" s="40" t="n">
        <v>1150000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AM21/AL21</f>
        <v/>
      </c>
      <c r="AJ21" s="39" t="n">
        <v>1.5</v>
      </c>
      <c r="AK21" s="39">
        <f>AI21/AJ21</f>
        <v/>
      </c>
      <c r="AL21" s="39" t="inlineStr"/>
      <c r="AM21" s="39">
        <f>AB21</f>
        <v/>
      </c>
      <c r="AN21" s="39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n">
        <v>0.9037500000000002</v>
      </c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39" t="n"/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  <c r="DO21" s="39" t="n"/>
    </row>
    <row r="22">
      <c r="A22" s="39" t="inlineStr">
        <is>
          <t>Все</t>
        </is>
      </c>
      <c r="B22" s="39" t="inlineStr">
        <is>
          <t>Все</t>
        </is>
      </c>
      <c r="C22" s="39" t="inlineStr">
        <is>
          <t>Портал</t>
        </is>
      </c>
      <c r="D22" s="39" t="inlineStr">
        <is>
          <t>охват</t>
        </is>
      </c>
      <c r="E22" s="39" t="inlineStr">
        <is>
          <t>https://yandex.ru/legal/banner_adv_rules/</t>
        </is>
      </c>
      <c r="F22" s="39" t="inlineStr">
        <is>
          <t>да</t>
        </is>
      </c>
      <c r="G22" s="39" t="inlineStr">
        <is>
          <t>Материалы за 2 недели до старта, т.к. с первого раза не проходят модерацию, жесткие требования</t>
        </is>
      </c>
      <c r="H22" s="39" t="n">
        <v/>
      </c>
      <c r="I22" s="39" t="inlineStr">
        <is>
          <t>входной бюджет 1млн.р.</t>
        </is>
      </c>
      <c r="J22" s="39" t="inlineStr">
        <is>
          <t>https://yandex.ru/adv/products/display/mainpage</t>
        </is>
      </c>
      <c r="K22" s="39" t="inlineStr">
        <is>
          <t>закупка через DX</t>
        </is>
      </c>
      <c r="L22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2" s="39" t="n">
        <v>1150000</v>
      </c>
      <c r="N22" s="39" t="inlineStr">
        <is>
          <t>нет</t>
        </is>
      </c>
      <c r="O22" s="39" t="inlineStr">
        <is>
          <t>CPT 345р.</t>
        </is>
      </c>
      <c r="P22" s="39" t="inlineStr">
        <is>
          <t xml:space="preserve">Закупка через DAN </t>
        </is>
      </c>
      <c r="Q22" s="39" t="n">
        <v>10</v>
      </c>
      <c r="R22" s="39">
        <f>S22</f>
        <v/>
      </c>
      <c r="S22" s="39" t="inlineStr">
        <is>
          <t>Yandex.ru</t>
        </is>
      </c>
      <c r="T22" s="39" t="inlineStr">
        <is>
          <t>"Начинающий", Главные страницы, Desktop+Mobile, Динамика, РФ</t>
        </is>
      </c>
      <c r="U22" s="39" t="inlineStr">
        <is>
          <t>728×90/ 320×67</t>
        </is>
      </c>
      <c r="V22" s="39" t="inlineStr">
        <is>
          <t>20</t>
        </is>
      </c>
      <c r="W22" s="39" t="inlineStr">
        <is>
          <t>Динамика</t>
        </is>
      </c>
      <c r="X22" s="39" t="inlineStr">
        <is>
          <t>1000 показов</t>
        </is>
      </c>
      <c r="Y22" s="39">
        <f>COUNT(BF22:CK22)</f>
        <v/>
      </c>
      <c r="Z22" s="39" t="inlineStr">
        <is>
          <t>неделя</t>
        </is>
      </c>
      <c r="AA22" s="39">
        <f>AB22/Y22</f>
        <v/>
      </c>
      <c r="AB22" s="39" t="n">
        <v>1</v>
      </c>
      <c r="AC22" s="40" t="n">
        <v>1150000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AM22/AL22</f>
        <v/>
      </c>
      <c r="AJ22" s="39" t="n">
        <v>1.5</v>
      </c>
      <c r="AK22" s="39">
        <f>AI22/AJ22</f>
        <v/>
      </c>
      <c r="AL22" s="39" t="inlineStr"/>
      <c r="AM22" s="39">
        <f>AB22</f>
        <v/>
      </c>
      <c r="AN22" s="39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n">
        <v>0.9037500000000002</v>
      </c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39" t="n"/>
      <c r="BM22" s="39" t="n"/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  <c r="DO22" s="39" t="n"/>
    </row>
    <row r="23">
      <c r="A23" s="39" t="inlineStr">
        <is>
          <t>Все</t>
        </is>
      </c>
      <c r="B23" s="39" t="inlineStr">
        <is>
          <t>Все</t>
        </is>
      </c>
      <c r="C23" s="39" t="inlineStr">
        <is>
          <t>Портал</t>
        </is>
      </c>
      <c r="D23" s="39" t="inlineStr">
        <is>
          <t>охват</t>
        </is>
      </c>
      <c r="E23" s="39" t="inlineStr">
        <is>
          <t>https://yandex.ru/legal/banner_adv_rules/</t>
        </is>
      </c>
      <c r="F23" s="39" t="inlineStr">
        <is>
          <t>да</t>
        </is>
      </c>
      <c r="G23" s="39" t="inlineStr">
        <is>
          <t>Материалы за 2 недели до старта, т.к. с первого раза не проходят модерацию, жесткие требования</t>
        </is>
      </c>
      <c r="H23" s="39" t="n">
        <v/>
      </c>
      <c r="I23" s="39" t="inlineStr">
        <is>
          <t>входной бюджет 1млн.р.</t>
        </is>
      </c>
      <c r="J23" s="39" t="inlineStr">
        <is>
          <t>https://yandex.ru/adv/products/display/mainpage</t>
        </is>
      </c>
      <c r="K23" s="39" t="inlineStr">
        <is>
          <t>закупка через DX</t>
        </is>
      </c>
      <c r="L2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3" s="39" t="n">
        <v>1150000</v>
      </c>
      <c r="N23" s="39" t="inlineStr">
        <is>
          <t>нет</t>
        </is>
      </c>
      <c r="O23" s="39" t="inlineStr">
        <is>
          <t>CPT 345р.</t>
        </is>
      </c>
      <c r="P23" s="39" t="inlineStr">
        <is>
          <t xml:space="preserve">Закупка через DAN </t>
        </is>
      </c>
      <c r="Q23" s="39" t="n">
        <v>11</v>
      </c>
      <c r="R23" s="39">
        <f>S23</f>
        <v/>
      </c>
      <c r="S23" s="39" t="inlineStr">
        <is>
          <t>Yandex.ru</t>
        </is>
      </c>
      <c r="T23" s="39" t="inlineStr">
        <is>
          <t>"Начинающий", Главные страницы, Desktop+Mobile, Динамика, РФ</t>
        </is>
      </c>
      <c r="U23" s="39" t="inlineStr">
        <is>
          <t>728×90/ 320×67</t>
        </is>
      </c>
      <c r="V23" s="39" t="inlineStr">
        <is>
          <t>20</t>
        </is>
      </c>
      <c r="W23" s="39" t="inlineStr">
        <is>
          <t>Динамика</t>
        </is>
      </c>
      <c r="X23" s="39" t="inlineStr">
        <is>
          <t>1000 показов</t>
        </is>
      </c>
      <c r="Y23" s="39">
        <f>COUNT(BF23:CK23)</f>
        <v/>
      </c>
      <c r="Z23" s="39" t="inlineStr">
        <is>
          <t>неделя</t>
        </is>
      </c>
      <c r="AA23" s="39">
        <f>AB23/Y23</f>
        <v/>
      </c>
      <c r="AB23" s="39" t="n">
        <v>1</v>
      </c>
      <c r="AC23" s="40" t="n">
        <v>1150000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AM23/AL23</f>
        <v/>
      </c>
      <c r="AJ23" s="39" t="n">
        <v>1.5</v>
      </c>
      <c r="AK23" s="39">
        <f>AI23/AJ23</f>
        <v/>
      </c>
      <c r="AL23" s="39" t="inlineStr"/>
      <c r="AM23" s="39">
        <f>AB23</f>
        <v/>
      </c>
      <c r="AN23" s="39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n">
        <v>0.9037500000000002</v>
      </c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  <c r="DO23" s="39" t="n"/>
    </row>
    <row r="24">
      <c r="A24" s="39" t="inlineStr">
        <is>
          <t>Все</t>
        </is>
      </c>
      <c r="B24" s="39" t="inlineStr">
        <is>
          <t>Все</t>
        </is>
      </c>
      <c r="C24" s="39" t="inlineStr">
        <is>
          <t>Портал</t>
        </is>
      </c>
      <c r="D24" s="39" t="inlineStr">
        <is>
          <t>охват</t>
        </is>
      </c>
      <c r="E24" s="39" t="inlineStr">
        <is>
          <t>https://yandex.ru/legal/banner_adv_rules/</t>
        </is>
      </c>
      <c r="F24" s="39" t="inlineStr">
        <is>
          <t>да</t>
        </is>
      </c>
      <c r="G24" s="39" t="inlineStr">
        <is>
          <t>Материалы за 2 недели до старта, т.к. с первого раза не проходят модерацию, жесткие требования</t>
        </is>
      </c>
      <c r="H24" s="39" t="n">
        <v/>
      </c>
      <c r="I24" s="39" t="inlineStr">
        <is>
          <t>входной бюджет 1млн.р.</t>
        </is>
      </c>
      <c r="J24" s="39" t="inlineStr">
        <is>
          <t>https://yandex.ru/adv/products/display/mainpage</t>
        </is>
      </c>
      <c r="K24" s="39" t="inlineStr">
        <is>
          <t>закупка через DX</t>
        </is>
      </c>
      <c r="L24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4" s="39" t="n">
        <v>1150000</v>
      </c>
      <c r="N24" s="39" t="inlineStr">
        <is>
          <t>нет</t>
        </is>
      </c>
      <c r="O24" s="39" t="inlineStr">
        <is>
          <t>CPT 345р.</t>
        </is>
      </c>
      <c r="P24" s="39" t="inlineStr">
        <is>
          <t xml:space="preserve">Закупка через DAN </t>
        </is>
      </c>
      <c r="Q24" s="39" t="n">
        <v>12</v>
      </c>
      <c r="R24" s="39">
        <f>S24</f>
        <v/>
      </c>
      <c r="S24" s="39" t="inlineStr">
        <is>
          <t>Yandex.ru</t>
        </is>
      </c>
      <c r="T24" s="39" t="inlineStr">
        <is>
          <t>"Начинающий", Главные страницы, Desktop+Mobile, Динамика, РФ</t>
        </is>
      </c>
      <c r="U24" s="39" t="inlineStr">
        <is>
          <t>728×90/ 320×67</t>
        </is>
      </c>
      <c r="V24" s="39" t="inlineStr">
        <is>
          <t>20</t>
        </is>
      </c>
      <c r="W24" s="39" t="inlineStr">
        <is>
          <t>Динамика</t>
        </is>
      </c>
      <c r="X24" s="39" t="inlineStr">
        <is>
          <t>1000 показов</t>
        </is>
      </c>
      <c r="Y24" s="39">
        <f>COUNT(BF24:CK24)</f>
        <v/>
      </c>
      <c r="Z24" s="39" t="inlineStr">
        <is>
          <t>неделя</t>
        </is>
      </c>
      <c r="AA24" s="39">
        <f>AB24/Y24</f>
        <v/>
      </c>
      <c r="AB24" s="39" t="n">
        <v>1</v>
      </c>
      <c r="AC24" s="40" t="n">
        <v>1150000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AM24/AL24</f>
        <v/>
      </c>
      <c r="AJ24" s="39" t="n">
        <v>1.5</v>
      </c>
      <c r="AK24" s="39">
        <f>AI24/AJ24</f>
        <v/>
      </c>
      <c r="AL24" s="39" t="inlineStr"/>
      <c r="AM24" s="39">
        <f>AB24</f>
        <v/>
      </c>
      <c r="AN24" s="39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n">
        <v>0.9037500000000002</v>
      </c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39" t="n"/>
      <c r="BL24" s="39" t="n"/>
      <c r="BM24" s="39" t="n"/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  <c r="DO24" s="39" t="n"/>
    </row>
    <row r="25">
      <c r="A25" s="39" t="inlineStr">
        <is>
          <t>Все</t>
        </is>
      </c>
      <c r="B25" s="39" t="inlineStr">
        <is>
          <t>Все</t>
        </is>
      </c>
      <c r="C25" s="39" t="inlineStr">
        <is>
          <t>Портал</t>
        </is>
      </c>
      <c r="D25" s="39" t="inlineStr">
        <is>
          <t>охват</t>
        </is>
      </c>
      <c r="E25" s="39" t="inlineStr">
        <is>
          <t>https://yandex.ru/legal/banner_adv_rules/</t>
        </is>
      </c>
      <c r="F25" s="39" t="inlineStr">
        <is>
          <t>да</t>
        </is>
      </c>
      <c r="G25" s="39" t="inlineStr">
        <is>
          <t>Материалы за 2 недели до старта, т.к. с первого раза не проходят модерацию, жесткие требования</t>
        </is>
      </c>
      <c r="H25" s="39" t="n">
        <v/>
      </c>
      <c r="I25" s="39" t="inlineStr">
        <is>
          <t>входной бюджет 1млн.р.</t>
        </is>
      </c>
      <c r="J25" s="39" t="inlineStr">
        <is>
          <t>https://yandex.ru/adv/products/display/mainpage</t>
        </is>
      </c>
      <c r="K25" s="39" t="inlineStr">
        <is>
          <t>закупка через DX</t>
        </is>
      </c>
      <c r="L25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5" s="39" t="n">
        <v>1150000</v>
      </c>
      <c r="N25" s="39" t="inlineStr">
        <is>
          <t>нет</t>
        </is>
      </c>
      <c r="O25" s="39" t="inlineStr">
        <is>
          <t>CPT 345р.</t>
        </is>
      </c>
      <c r="P25" s="39" t="inlineStr">
        <is>
          <t xml:space="preserve">Закупка через DAN </t>
        </is>
      </c>
      <c r="Q25" s="39" t="n">
        <v>13</v>
      </c>
      <c r="R25" s="39">
        <f>S25</f>
        <v/>
      </c>
      <c r="S25" s="39" t="inlineStr">
        <is>
          <t>Yandex.ru</t>
        </is>
      </c>
      <c r="T25" s="39" t="inlineStr">
        <is>
          <t>"Начинающий", Главные страницы, Desktop+Mobile, Динамика, РФ</t>
        </is>
      </c>
      <c r="U25" s="39" t="inlineStr">
        <is>
          <t>728×90/ 320×67</t>
        </is>
      </c>
      <c r="V25" s="39" t="inlineStr">
        <is>
          <t>20</t>
        </is>
      </c>
      <c r="W25" s="39" t="inlineStr">
        <is>
          <t>Динамика</t>
        </is>
      </c>
      <c r="X25" s="39" t="inlineStr">
        <is>
          <t>1000 показов</t>
        </is>
      </c>
      <c r="Y25" s="39">
        <f>COUNT(BF25:CK25)</f>
        <v/>
      </c>
      <c r="Z25" s="39" t="inlineStr">
        <is>
          <t>неделя</t>
        </is>
      </c>
      <c r="AA25" s="39">
        <f>AB25/Y25</f>
        <v/>
      </c>
      <c r="AB25" s="39" t="n">
        <v>1</v>
      </c>
      <c r="AC25" s="40" t="n">
        <v>1150000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AM25/AL25</f>
        <v/>
      </c>
      <c r="AJ25" s="39" t="n">
        <v>1.5</v>
      </c>
      <c r="AK25" s="39">
        <f>AI25/AJ25</f>
        <v/>
      </c>
      <c r="AL25" s="39" t="inlineStr"/>
      <c r="AM25" s="39">
        <f>AB25</f>
        <v/>
      </c>
      <c r="AN25" s="39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n">
        <v>0.9037500000000002</v>
      </c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  <c r="DO25" s="39" t="n"/>
    </row>
    <row r="26">
      <c r="A26" s="39" t="inlineStr">
        <is>
          <t>Все</t>
        </is>
      </c>
      <c r="B26" s="39" t="inlineStr">
        <is>
          <t>Все</t>
        </is>
      </c>
      <c r="C26" s="39" t="inlineStr">
        <is>
          <t>Портал</t>
        </is>
      </c>
      <c r="D26" s="39" t="inlineStr">
        <is>
          <t>охват</t>
        </is>
      </c>
      <c r="E26" s="39" t="inlineStr">
        <is>
          <t>https://yandex.ru/legal/banner_adv_rules/</t>
        </is>
      </c>
      <c r="F26" s="39" t="inlineStr">
        <is>
          <t>да</t>
        </is>
      </c>
      <c r="G26" s="39" t="inlineStr">
        <is>
          <t>Материалы за 2 недели до старта, т.к. с первого раза не проходят модерацию, жесткие требования</t>
        </is>
      </c>
      <c r="H26" s="39" t="n">
        <v/>
      </c>
      <c r="I26" s="39" t="inlineStr">
        <is>
          <t>входной бюджет 1млн.р.</t>
        </is>
      </c>
      <c r="J26" s="39" t="inlineStr">
        <is>
          <t>https://yandex.ru/adv/products/display/mainpage</t>
        </is>
      </c>
      <c r="K26" s="39" t="inlineStr">
        <is>
          <t>закупка через DX</t>
        </is>
      </c>
      <c r="L26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6" s="39" t="n">
        <v>1150000</v>
      </c>
      <c r="N26" s="39" t="inlineStr">
        <is>
          <t>нет</t>
        </is>
      </c>
      <c r="O26" s="39" t="inlineStr">
        <is>
          <t>CPT 345р.</t>
        </is>
      </c>
      <c r="P26" s="39" t="inlineStr">
        <is>
          <t xml:space="preserve">Закупка через DAN </t>
        </is>
      </c>
      <c r="Q26" s="39" t="n">
        <v>14</v>
      </c>
      <c r="R26" s="39">
        <f>S26</f>
        <v/>
      </c>
      <c r="S26" s="39" t="inlineStr">
        <is>
          <t>Yandex.ru</t>
        </is>
      </c>
      <c r="T26" s="39" t="inlineStr">
        <is>
          <t>"Начинающий", Главные страницы, Desktop+Mobile, Динамика, РФ</t>
        </is>
      </c>
      <c r="U26" s="39" t="inlineStr">
        <is>
          <t>728×90/ 320×67</t>
        </is>
      </c>
      <c r="V26" s="39" t="inlineStr">
        <is>
          <t>20</t>
        </is>
      </c>
      <c r="W26" s="39" t="inlineStr">
        <is>
          <t>Динамика</t>
        </is>
      </c>
      <c r="X26" s="39" t="inlineStr">
        <is>
          <t>1000 показов</t>
        </is>
      </c>
      <c r="Y26" s="39">
        <f>COUNT(BF26:CK26)</f>
        <v/>
      </c>
      <c r="Z26" s="39" t="inlineStr">
        <is>
          <t>неделя</t>
        </is>
      </c>
      <c r="AA26" s="39">
        <f>AB26/Y26</f>
        <v/>
      </c>
      <c r="AB26" s="39" t="n">
        <v>1</v>
      </c>
      <c r="AC26" s="40" t="n">
        <v>1150000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AM26/AL26</f>
        <v/>
      </c>
      <c r="AJ26" s="39" t="n">
        <v>1.5</v>
      </c>
      <c r="AK26" s="39">
        <f>AI26/AJ26</f>
        <v/>
      </c>
      <c r="AL26" s="39" t="inlineStr"/>
      <c r="AM26" s="39">
        <f>AB26</f>
        <v/>
      </c>
      <c r="AN26" s="39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n">
        <v>0.9037500000000002</v>
      </c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  <c r="DO26" s="39" t="n"/>
    </row>
    <row r="27">
      <c r="A27" s="39" t="inlineStr">
        <is>
          <t>Все</t>
        </is>
      </c>
      <c r="B27" s="39" t="inlineStr">
        <is>
          <t>Все</t>
        </is>
      </c>
      <c r="C27" s="39" t="inlineStr">
        <is>
          <t>Портал</t>
        </is>
      </c>
      <c r="D27" s="39" t="inlineStr">
        <is>
          <t>охват</t>
        </is>
      </c>
      <c r="E27" s="39" t="inlineStr">
        <is>
          <t>https://yandex.ru/legal/banner_adv_rules/</t>
        </is>
      </c>
      <c r="F27" s="39" t="inlineStr">
        <is>
          <t>да</t>
        </is>
      </c>
      <c r="G27" s="39" t="inlineStr">
        <is>
          <t>Материалы за 2 недели до старта, т.к. с первого раза не проходят модерацию, жесткие требования</t>
        </is>
      </c>
      <c r="H27" s="39" t="n">
        <v/>
      </c>
      <c r="I27" s="39" t="inlineStr">
        <is>
          <t>входной бюджет 1млн.р.</t>
        </is>
      </c>
      <c r="J27" s="39" t="inlineStr">
        <is>
          <t>https://yandex.ru/adv/products/display/mainpage</t>
        </is>
      </c>
      <c r="K27" s="39" t="inlineStr">
        <is>
          <t>закупка через DX</t>
        </is>
      </c>
      <c r="L27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7" s="39" t="n">
        <v>1150000</v>
      </c>
      <c r="N27" s="39" t="inlineStr">
        <is>
          <t>нет</t>
        </is>
      </c>
      <c r="O27" s="39" t="inlineStr">
        <is>
          <t>CPT 345р.</t>
        </is>
      </c>
      <c r="P27" s="39" t="inlineStr">
        <is>
          <t xml:space="preserve">Закупка через DAN </t>
        </is>
      </c>
      <c r="Q27" s="39" t="n">
        <v>15</v>
      </c>
      <c r="R27" s="39">
        <f>S27</f>
        <v/>
      </c>
      <c r="S27" s="39" t="inlineStr">
        <is>
          <t>Yandex.ru</t>
        </is>
      </c>
      <c r="T27" s="39" t="inlineStr">
        <is>
          <t>"Начинающий", Главные страницы, Desktop+Mobile, Динамика, РФ</t>
        </is>
      </c>
      <c r="U27" s="39" t="inlineStr">
        <is>
          <t>728×90/ 320×67</t>
        </is>
      </c>
      <c r="V27" s="39" t="inlineStr">
        <is>
          <t>20</t>
        </is>
      </c>
      <c r="W27" s="39" t="inlineStr">
        <is>
          <t>Динамика</t>
        </is>
      </c>
      <c r="X27" s="39" t="inlineStr">
        <is>
          <t>1000 показов</t>
        </is>
      </c>
      <c r="Y27" s="39">
        <f>COUNT(BF27:CK27)</f>
        <v/>
      </c>
      <c r="Z27" s="39" t="inlineStr">
        <is>
          <t>неделя</t>
        </is>
      </c>
      <c r="AA27" s="39">
        <f>AB27/Y27</f>
        <v/>
      </c>
      <c r="AB27" s="39" t="n">
        <v>1</v>
      </c>
      <c r="AC27" s="40" t="n">
        <v>1150000</v>
      </c>
      <c r="AD27" s="39" t="n">
        <v>1.3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AM27/AL27</f>
        <v/>
      </c>
      <c r="AJ27" s="39" t="n">
        <v>1.5</v>
      </c>
      <c r="AK27" s="39">
        <f>AI27/AJ27</f>
        <v/>
      </c>
      <c r="AL27" s="39" t="inlineStr"/>
      <c r="AM27" s="39">
        <f>AB27</f>
        <v/>
      </c>
      <c r="AN27" s="39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n">
        <v>0.9037500000000002</v>
      </c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  <c r="DO27" s="39" t="n"/>
    </row>
    <row r="28">
      <c r="A28" s="39" t="inlineStr">
        <is>
          <t>Все</t>
        </is>
      </c>
      <c r="B28" s="39" t="inlineStr">
        <is>
          <t>Все</t>
        </is>
      </c>
      <c r="C28" s="39" t="inlineStr">
        <is>
          <t>Портал</t>
        </is>
      </c>
      <c r="D28" s="39" t="inlineStr">
        <is>
          <t>охват</t>
        </is>
      </c>
      <c r="E28" s="39" t="inlineStr">
        <is>
          <t>https://yandex.ru/legal/banner_adv_rules/</t>
        </is>
      </c>
      <c r="F28" s="39" t="inlineStr">
        <is>
          <t>да</t>
        </is>
      </c>
      <c r="G28" s="39" t="inlineStr">
        <is>
          <t>Материалы за 2 недели до старта, т.к. с первого раза не проходят модерацию, жесткие требования</t>
        </is>
      </c>
      <c r="H28" s="39" t="n">
        <v/>
      </c>
      <c r="I28" s="39" t="inlineStr">
        <is>
          <t>входной бюджет 1млн.р.</t>
        </is>
      </c>
      <c r="J28" s="39" t="inlineStr">
        <is>
          <t>https://yandex.ru/adv/products/display/mainpage</t>
        </is>
      </c>
      <c r="K28" s="39" t="inlineStr">
        <is>
          <t>закупка через DX</t>
        </is>
      </c>
      <c r="L28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8" s="39" t="n">
        <v>1150000</v>
      </c>
      <c r="N28" s="39" t="inlineStr">
        <is>
          <t>нет</t>
        </is>
      </c>
      <c r="O28" s="39" t="inlineStr">
        <is>
          <t>CPT 345р.</t>
        </is>
      </c>
      <c r="P28" s="39" t="inlineStr">
        <is>
          <t xml:space="preserve">Закупка через DAN </t>
        </is>
      </c>
      <c r="Q28" s="39" t="n">
        <v>16</v>
      </c>
      <c r="R28" s="39">
        <f>S28</f>
        <v/>
      </c>
      <c r="S28" s="39" t="inlineStr">
        <is>
          <t>Yandex.ru</t>
        </is>
      </c>
      <c r="T28" s="39" t="inlineStr">
        <is>
          <t>"Начинающий", Главные страницы, Desktop+Mobile, Динамика, РФ</t>
        </is>
      </c>
      <c r="U28" s="39" t="inlineStr">
        <is>
          <t>728×90/ 320×67</t>
        </is>
      </c>
      <c r="V28" s="39" t="inlineStr">
        <is>
          <t>20</t>
        </is>
      </c>
      <c r="W28" s="39" t="inlineStr">
        <is>
          <t>Динамика</t>
        </is>
      </c>
      <c r="X28" s="39" t="inlineStr">
        <is>
          <t>1000 показов</t>
        </is>
      </c>
      <c r="Y28" s="39">
        <f>COUNT(BF28:CK28)</f>
        <v/>
      </c>
      <c r="Z28" s="39" t="inlineStr">
        <is>
          <t>неделя</t>
        </is>
      </c>
      <c r="AA28" s="39">
        <f>AB28/Y28</f>
        <v/>
      </c>
      <c r="AB28" s="39" t="n">
        <v>1</v>
      </c>
      <c r="AC28" s="40" t="n">
        <v>1150000</v>
      </c>
      <c r="AD28" s="39" t="n">
        <v>1.3</v>
      </c>
      <c r="AE28" s="39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AM28/AL28</f>
        <v/>
      </c>
      <c r="AJ28" s="39" t="n">
        <v>1.5</v>
      </c>
      <c r="AK28" s="39">
        <f>AI28/AJ28</f>
        <v/>
      </c>
      <c r="AL28" s="39" t="inlineStr"/>
      <c r="AM28" s="39">
        <f>AB28</f>
        <v/>
      </c>
      <c r="AN28" s="39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n">
        <v>0.9037500000000002</v>
      </c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  <c r="DO28" s="39" t="n"/>
    </row>
    <row r="29">
      <c r="A29" s="39" t="inlineStr">
        <is>
          <t>Все</t>
        </is>
      </c>
      <c r="B29" s="39" t="inlineStr">
        <is>
          <t>Все</t>
        </is>
      </c>
      <c r="C29" s="39" t="inlineStr">
        <is>
          <t>Портал</t>
        </is>
      </c>
      <c r="D29" s="39" t="inlineStr">
        <is>
          <t>охват</t>
        </is>
      </c>
      <c r="E29" s="39" t="inlineStr">
        <is>
          <t>https://yandex.ru/legal/banner_adv_rules/</t>
        </is>
      </c>
      <c r="F29" s="39" t="inlineStr">
        <is>
          <t>да</t>
        </is>
      </c>
      <c r="G29" s="39" t="inlineStr">
        <is>
          <t>Материалы за 2 недели до старта, т.к. с первого раза не проходят модерацию, жесткие требования</t>
        </is>
      </c>
      <c r="H29" s="39" t="n">
        <v/>
      </c>
      <c r="I29" s="39" t="inlineStr">
        <is>
          <t>входной бюджет 1млн.р.</t>
        </is>
      </c>
      <c r="J29" s="39" t="inlineStr">
        <is>
          <t>https://yandex.ru/adv/products/display/mainpage</t>
        </is>
      </c>
      <c r="K29" s="39" t="inlineStr">
        <is>
          <t>закупка через DX</t>
        </is>
      </c>
      <c r="L2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9" s="39" t="n">
        <v>1150000</v>
      </c>
      <c r="N29" s="39" t="inlineStr">
        <is>
          <t>нет</t>
        </is>
      </c>
      <c r="O29" s="39" t="inlineStr">
        <is>
          <t>CPT 345р.</t>
        </is>
      </c>
      <c r="P29" s="39" t="inlineStr">
        <is>
          <t xml:space="preserve">Закупка через DAN </t>
        </is>
      </c>
      <c r="Q29" s="39" t="n">
        <v>17</v>
      </c>
      <c r="R29" s="39">
        <f>S29</f>
        <v/>
      </c>
      <c r="S29" s="39" t="inlineStr">
        <is>
          <t>Yandex.ru</t>
        </is>
      </c>
      <c r="T29" s="39" t="inlineStr">
        <is>
          <t>"Начинающий", Главные страницы, Desktop+Mobile, Динамика, РФ</t>
        </is>
      </c>
      <c r="U29" s="39" t="inlineStr">
        <is>
          <t>728×90/ 320×67</t>
        </is>
      </c>
      <c r="V29" s="39" t="inlineStr">
        <is>
          <t>20</t>
        </is>
      </c>
      <c r="W29" s="39" t="inlineStr">
        <is>
          <t>Динамика</t>
        </is>
      </c>
      <c r="X29" s="39" t="inlineStr">
        <is>
          <t>1000 показов</t>
        </is>
      </c>
      <c r="Y29" s="39">
        <f>COUNT(BF29:CK29)</f>
        <v/>
      </c>
      <c r="Z29" s="39" t="inlineStr">
        <is>
          <t>неделя</t>
        </is>
      </c>
      <c r="AA29" s="39">
        <f>AB29/Y29</f>
        <v/>
      </c>
      <c r="AB29" s="39" t="n">
        <v>1</v>
      </c>
      <c r="AC29" s="40" t="n">
        <v>1150000</v>
      </c>
      <c r="AD29" s="39" t="n">
        <v>1.3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AM29/AL29</f>
        <v/>
      </c>
      <c r="AJ29" s="39" t="n">
        <v>1.5</v>
      </c>
      <c r="AK29" s="39">
        <f>AI29/AJ29</f>
        <v/>
      </c>
      <c r="AL29" s="39" t="inlineStr"/>
      <c r="AM29" s="39">
        <f>AB29</f>
        <v/>
      </c>
      <c r="AN29" s="39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n">
        <v>0.9037500000000002</v>
      </c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  <c r="DO29" s="39" t="n"/>
    </row>
    <row r="30">
      <c r="A30" s="39" t="inlineStr">
        <is>
          <t>Все</t>
        </is>
      </c>
      <c r="B30" s="39" t="inlineStr">
        <is>
          <t>Все</t>
        </is>
      </c>
      <c r="C30" s="39" t="inlineStr">
        <is>
          <t>Портал</t>
        </is>
      </c>
      <c r="D30" s="39" t="inlineStr">
        <is>
          <t>охват</t>
        </is>
      </c>
      <c r="E30" s="39" t="inlineStr">
        <is>
          <t>https://yandex.ru/legal/banner_adv_rules/</t>
        </is>
      </c>
      <c r="F30" s="39" t="inlineStr">
        <is>
          <t>да</t>
        </is>
      </c>
      <c r="G30" s="39" t="inlineStr">
        <is>
          <t>Материалы за 2 недели до старта, т.к. с первого раза не проходят модерацию, жесткие требования</t>
        </is>
      </c>
      <c r="H30" s="39" t="n">
        <v/>
      </c>
      <c r="I30" s="39" t="inlineStr">
        <is>
          <t>входной бюджет 1млн.р.</t>
        </is>
      </c>
      <c r="J30" s="39" t="inlineStr">
        <is>
          <t>https://yandex.ru/adv/products/display/mainpage</t>
        </is>
      </c>
      <c r="K30" s="39" t="inlineStr">
        <is>
          <t>закупка через DX</t>
        </is>
      </c>
      <c r="L3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30" s="39" t="n">
        <v>1150000</v>
      </c>
      <c r="N30" s="39" t="inlineStr">
        <is>
          <t>нет</t>
        </is>
      </c>
      <c r="O30" s="39" t="inlineStr">
        <is>
          <t>CPT 345р.</t>
        </is>
      </c>
      <c r="P30" s="39" t="inlineStr">
        <is>
          <t xml:space="preserve">Закупка через DAN </t>
        </is>
      </c>
      <c r="Q30" s="39" t="n">
        <v>18</v>
      </c>
      <c r="R30" s="39">
        <f>S30</f>
        <v/>
      </c>
      <c r="S30" s="39" t="inlineStr">
        <is>
          <t>Yandex.ru</t>
        </is>
      </c>
      <c r="T30" s="39" t="inlineStr">
        <is>
          <t>"Начинающий", Главные страницы, Desktop+Mobile, Динамика, РФ</t>
        </is>
      </c>
      <c r="U30" s="39" t="inlineStr">
        <is>
          <t>728×90/ 320×67</t>
        </is>
      </c>
      <c r="V30" s="39" t="inlineStr">
        <is>
          <t>20</t>
        </is>
      </c>
      <c r="W30" s="39" t="inlineStr">
        <is>
          <t>Динамика</t>
        </is>
      </c>
      <c r="X30" s="39" t="inlineStr">
        <is>
          <t>1000 показов</t>
        </is>
      </c>
      <c r="Y30" s="39">
        <f>COUNT(BF30:CK30)</f>
        <v/>
      </c>
      <c r="Z30" s="39" t="inlineStr">
        <is>
          <t>неделя</t>
        </is>
      </c>
      <c r="AA30" s="39">
        <f>AB30/Y30</f>
        <v/>
      </c>
      <c r="AB30" s="39" t="n">
        <v>1</v>
      </c>
      <c r="AC30" s="40" t="n">
        <v>1150000</v>
      </c>
      <c r="AD30" s="39" t="n">
        <v>1.3</v>
      </c>
      <c r="AE30" s="39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AM30/AL30</f>
        <v/>
      </c>
      <c r="AJ30" s="39" t="n">
        <v>1.5</v>
      </c>
      <c r="AK30" s="39">
        <f>AI30/AJ30</f>
        <v/>
      </c>
      <c r="AL30" s="39" t="inlineStr"/>
      <c r="AM30" s="39">
        <f>AB30</f>
        <v/>
      </c>
      <c r="AN30" s="39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n">
        <v>0.9037500000000002</v>
      </c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  <c r="DO30" s="39" t="n"/>
    </row>
    <row r="3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</t>
        </is>
      </c>
      <c r="E31" s="39" t="n">
        <v/>
      </c>
      <c r="F31" s="39" t="inlineStr">
        <is>
          <t>да</t>
        </is>
      </c>
      <c r="G31" s="39" t="n">
        <v/>
      </c>
      <c r="H31" s="39" t="n">
        <v/>
      </c>
      <c r="I31" s="39" t="inlineStr">
        <is>
          <t>высокий CPM/CPT</t>
        </is>
      </c>
      <c r="J31" s="39" t="inlineStr">
        <is>
          <t>\\DOCS\Public\_Подрядчики (прайсы, презентации, ТТ)\GPMD</t>
        </is>
      </c>
      <c r="K31" s="39" t="inlineStr">
        <is>
          <t xml:space="preserve">Гроссу Дмитрий &lt;DGrossu@gpm-digital.com&gt;
Белоусова Дарья &lt;DBelousova@gpm-digital.com&gt;
</t>
        </is>
      </c>
      <c r="L31" s="39" t="n">
        <v/>
      </c>
      <c r="M31" s="39" t="inlineStr">
        <is>
          <t>In-roll 2 000 000 показов до 2 недель</t>
        </is>
      </c>
      <c r="N31" s="39" t="inlineStr">
        <is>
          <t>нет</t>
        </is>
      </c>
      <c r="O31" s="39" t="n">
        <v/>
      </c>
      <c r="P31" s="39" t="inlineStr">
        <is>
          <t>GPMD</t>
        </is>
      </c>
      <c r="Q31" s="39" t="n">
        <v>19</v>
      </c>
      <c r="R31" s="39">
        <f>S31</f>
        <v/>
      </c>
      <c r="S31" s="39" t="inlineStr">
        <is>
          <t>GPMD</t>
        </is>
      </c>
      <c r="T31" s="39" t="inlineStr">
        <is>
          <t>Видеоплеер на страницах сайтов сетевое размещение  (Desktop+Mobile)</t>
        </is>
      </c>
      <c r="U31" s="39" t="inlineStr">
        <is>
          <t>Видео
In-ролл (до 20 секунд)</t>
        </is>
      </c>
      <c r="V31" s="39" t="inlineStr">
        <is>
          <t>20</t>
        </is>
      </c>
      <c r="W31" s="39" t="inlineStr">
        <is>
          <t>Динамика</t>
        </is>
      </c>
      <c r="X31" s="39" t="inlineStr">
        <is>
          <t>1000 показов</t>
        </is>
      </c>
      <c r="Y31" s="39">
        <f>COUNT(BF31:CK31)</f>
        <v/>
      </c>
      <c r="Z31" s="39" t="inlineStr">
        <is>
          <t>недель</t>
        </is>
      </c>
      <c r="AA31" s="39">
        <f>AB31/Y31</f>
        <v/>
      </c>
      <c r="AB31" s="39" t="n">
        <v>500</v>
      </c>
      <c r="AC31" s="40" t="n">
        <v>750</v>
      </c>
      <c r="AD31" s="39" t="n">
        <v>0.75</v>
      </c>
      <c r="AE31" s="39" t="n">
        <v>0.3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AM31/AL31</f>
        <v/>
      </c>
      <c r="AJ31" s="39" t="n">
        <v>4</v>
      </c>
      <c r="AK31" s="39">
        <f>AI31/AJ31</f>
        <v/>
      </c>
      <c r="AL31" s="39" t="inlineStr"/>
      <c r="AM31" s="39">
        <f>AB31</f>
        <v/>
      </c>
      <c r="AN31" s="39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n">
        <v>-0.4151462170925309</v>
      </c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  <c r="DO31" s="39" t="n"/>
    </row>
    <row r="32">
      <c r="A32" s="39" t="inlineStr">
        <is>
          <t>Все</t>
        </is>
      </c>
      <c r="B32" s="39" t="inlineStr">
        <is>
          <t>Все</t>
        </is>
      </c>
      <c r="C32" s="39" t="inlineStr">
        <is>
          <t>Сеть</t>
        </is>
      </c>
      <c r="D32" s="39" t="inlineStr">
        <is>
          <t>охват</t>
        </is>
      </c>
      <c r="E32" s="39" t="n">
        <v/>
      </c>
      <c r="F32" s="39" t="inlineStr">
        <is>
          <t>да</t>
        </is>
      </c>
      <c r="G32" s="39" t="n">
        <v/>
      </c>
      <c r="H32" s="39" t="n">
        <v/>
      </c>
      <c r="I32" s="39" t="inlineStr">
        <is>
          <t>высокий CPM/CPT</t>
        </is>
      </c>
      <c r="J32" s="39" t="inlineStr">
        <is>
          <t>\\DOCS\Public\_Подрядчики (прайсы, презентации, ТТ)\GPMD</t>
        </is>
      </c>
      <c r="K32" s="39" t="inlineStr">
        <is>
          <t xml:space="preserve">Гроссу Дмитрий &lt;DGrossu@gpm-digital.com&gt;
Белоусова Дарья &lt;DBelousova@gpm-digital.com&gt;
</t>
        </is>
      </c>
      <c r="L32" s="39" t="n">
        <v/>
      </c>
      <c r="M32" s="39" t="inlineStr">
        <is>
          <t>In-roll 2 000 000 показов до 2 недель</t>
        </is>
      </c>
      <c r="N32" s="39" t="inlineStr">
        <is>
          <t>нет</t>
        </is>
      </c>
      <c r="O32" s="39" t="n">
        <v/>
      </c>
      <c r="P32" s="39" t="inlineStr">
        <is>
          <t>GPMD</t>
        </is>
      </c>
      <c r="Q32" s="39" t="n">
        <v>20</v>
      </c>
      <c r="R32" s="39">
        <f>S32</f>
        <v/>
      </c>
      <c r="S32" s="39" t="inlineStr">
        <is>
          <t>GPMD</t>
        </is>
      </c>
      <c r="T32" s="39" t="inlineStr">
        <is>
          <t>Видеоплеер на страницах сайтов сетевое размещение  (Desktop+Mobile)</t>
        </is>
      </c>
      <c r="U32" s="39" t="inlineStr">
        <is>
          <t>Видео
In-ролл (до 20 секунд)</t>
        </is>
      </c>
      <c r="V32" s="39" t="inlineStr">
        <is>
          <t>20</t>
        </is>
      </c>
      <c r="W32" s="39" t="inlineStr">
        <is>
          <t>Динамика</t>
        </is>
      </c>
      <c r="X32" s="39" t="inlineStr">
        <is>
          <t>1000 показов</t>
        </is>
      </c>
      <c r="Y32" s="39">
        <f>COUNT(BF32:CK32)</f>
        <v/>
      </c>
      <c r="Z32" s="39" t="inlineStr">
        <is>
          <t>недель</t>
        </is>
      </c>
      <c r="AA32" s="39">
        <f>AB32/Y32</f>
        <v/>
      </c>
      <c r="AB32" s="39" t="n">
        <v>500</v>
      </c>
      <c r="AC32" s="40" t="n">
        <v>750</v>
      </c>
      <c r="AD32" s="39" t="n">
        <v>0.95</v>
      </c>
      <c r="AE32" s="39" t="n">
        <v>0.3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AM32/AL32</f>
        <v/>
      </c>
      <c r="AJ32" s="39" t="n">
        <v>4</v>
      </c>
      <c r="AK32" s="39">
        <f>AI32/AJ32</f>
        <v/>
      </c>
      <c r="AL32" s="39" t="inlineStr"/>
      <c r="AM32" s="39">
        <f>AB32</f>
        <v/>
      </c>
      <c r="AN32" s="39" t="inlineStr"/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n">
        <v>-0.4151462170925309</v>
      </c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  <c r="DO32" s="39" t="n"/>
    </row>
    <row r="33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</t>
        </is>
      </c>
      <c r="E33" s="39" t="n">
        <v/>
      </c>
      <c r="F33" s="39" t="inlineStr">
        <is>
          <t>да</t>
        </is>
      </c>
      <c r="G33" s="39" t="n">
        <v/>
      </c>
      <c r="H33" s="39" t="n">
        <v/>
      </c>
      <c r="I33" s="39" t="inlineStr">
        <is>
          <t>высокий CPM/CPT</t>
        </is>
      </c>
      <c r="J33" s="39" t="inlineStr">
        <is>
          <t>\\DOCS\Public\_Подрядчики (прайсы, презентации, ТТ)\GPMD</t>
        </is>
      </c>
      <c r="K33" s="39" t="inlineStr">
        <is>
          <t xml:space="preserve">Гроссу Дмитрий &lt;DGrossu@gpm-digital.com&gt;
Белоусова Дарья &lt;DBelousova@gpm-digital.com&gt;
</t>
        </is>
      </c>
      <c r="L33" s="39" t="n">
        <v/>
      </c>
      <c r="M33" s="39" t="inlineStr">
        <is>
          <t>In-roll 2 000 000 показов до 2 недель</t>
        </is>
      </c>
      <c r="N33" s="39" t="inlineStr">
        <is>
          <t>нет</t>
        </is>
      </c>
      <c r="O33" s="39" t="n">
        <v/>
      </c>
      <c r="P33" s="39" t="inlineStr">
        <is>
          <t>GPMD</t>
        </is>
      </c>
      <c r="Q33" s="39" t="n">
        <v>21</v>
      </c>
      <c r="R33" s="39">
        <f>S33</f>
        <v/>
      </c>
      <c r="S33" s="39" t="inlineStr">
        <is>
          <t>GPMD</t>
        </is>
      </c>
      <c r="T33" s="39" t="inlineStr">
        <is>
          <t>Видеоплеер на страницах сайтов сетевое размещение  (Desktop+Mobile)</t>
        </is>
      </c>
      <c r="U33" s="39" t="inlineStr">
        <is>
          <t>Видео
In-ролл (до 20 секунд)</t>
        </is>
      </c>
      <c r="V33" s="39" t="inlineStr">
        <is>
          <t>20</t>
        </is>
      </c>
      <c r="W33" s="39" t="inlineStr">
        <is>
          <t>Динамика</t>
        </is>
      </c>
      <c r="X33" s="39" t="inlineStr">
        <is>
          <t>1000 показов</t>
        </is>
      </c>
      <c r="Y33" s="39">
        <f>COUNT(BF33:CK33)</f>
        <v/>
      </c>
      <c r="Z33" s="39" t="inlineStr">
        <is>
          <t>недель</t>
        </is>
      </c>
      <c r="AA33" s="39">
        <f>AB33/Y33</f>
        <v/>
      </c>
      <c r="AB33" s="39" t="n">
        <v>500</v>
      </c>
      <c r="AC33" s="40" t="n">
        <v>750</v>
      </c>
      <c r="AD33" s="39" t="n">
        <v>1.1</v>
      </c>
      <c r="AE33" s="39" t="n">
        <v>0.3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AM33/AL33</f>
        <v/>
      </c>
      <c r="AJ33" s="39" t="n">
        <v>4</v>
      </c>
      <c r="AK33" s="39">
        <f>AI33/AJ33</f>
        <v/>
      </c>
      <c r="AL33" s="39" t="inlineStr"/>
      <c r="AM33" s="39">
        <f>AB33</f>
        <v/>
      </c>
      <c r="AN33" s="39" t="inlineStr"/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n">
        <v>-0.4151462170925309</v>
      </c>
      <c r="AU33" s="40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  <c r="DO33" s="39" t="n"/>
    </row>
    <row r="34">
      <c r="A34" s="39" t="inlineStr">
        <is>
          <t>Все</t>
        </is>
      </c>
      <c r="B34" s="39" t="inlineStr">
        <is>
          <t>Все</t>
        </is>
      </c>
      <c r="C34" s="39" t="inlineStr">
        <is>
          <t>Сеть</t>
        </is>
      </c>
      <c r="D34" s="39" t="inlineStr">
        <is>
          <t>охват</t>
        </is>
      </c>
      <c r="E34" s="39" t="n">
        <v/>
      </c>
      <c r="F34" s="39" t="inlineStr">
        <is>
          <t>да</t>
        </is>
      </c>
      <c r="G34" s="39" t="n">
        <v/>
      </c>
      <c r="H34" s="39" t="n">
        <v/>
      </c>
      <c r="I34" s="39" t="inlineStr">
        <is>
          <t>высокий CPM/CPT</t>
        </is>
      </c>
      <c r="J34" s="39" t="inlineStr">
        <is>
          <t>\\DOCS\Public\_Подрядчики (прайсы, презентации, ТТ)\GPMD</t>
        </is>
      </c>
      <c r="K34" s="39" t="inlineStr">
        <is>
          <t xml:space="preserve">Гроссу Дмитрий &lt;DGrossu@gpm-digital.com&gt;
Белоусова Дарья &lt;DBelousova@gpm-digital.com&gt;
</t>
        </is>
      </c>
      <c r="L34" s="39" t="n">
        <v/>
      </c>
      <c r="M34" s="39" t="inlineStr">
        <is>
          <t>In-roll 2 000 000 показов до 2 недель</t>
        </is>
      </c>
      <c r="N34" s="39" t="inlineStr">
        <is>
          <t>нет</t>
        </is>
      </c>
      <c r="O34" s="39" t="n">
        <v/>
      </c>
      <c r="P34" s="39" t="inlineStr">
        <is>
          <t>GPMD</t>
        </is>
      </c>
      <c r="Q34" s="39" t="n">
        <v>22</v>
      </c>
      <c r="R34" s="39">
        <f>S34</f>
        <v/>
      </c>
      <c r="S34" s="39" t="inlineStr">
        <is>
          <t>GPMD</t>
        </is>
      </c>
      <c r="T34" s="39" t="inlineStr">
        <is>
          <t>Видеоплеер на страницах сайтов сетевое размещение  (Desktop+Mobile)</t>
        </is>
      </c>
      <c r="U34" s="39" t="inlineStr">
        <is>
          <t>Видео
In-ролл (до 20 секунд)</t>
        </is>
      </c>
      <c r="V34" s="39" t="inlineStr">
        <is>
          <t>20</t>
        </is>
      </c>
      <c r="W34" s="39" t="inlineStr">
        <is>
          <t>Динамика</t>
        </is>
      </c>
      <c r="X34" s="39" t="inlineStr">
        <is>
          <t>1000 показов</t>
        </is>
      </c>
      <c r="Y34" s="39">
        <f>COUNT(BF34:CK34)</f>
        <v/>
      </c>
      <c r="Z34" s="39" t="inlineStr">
        <is>
          <t>недель</t>
        </is>
      </c>
      <c r="AA34" s="39">
        <f>AB34/Y34</f>
        <v/>
      </c>
      <c r="AB34" s="39" t="n">
        <v>500</v>
      </c>
      <c r="AC34" s="40" t="n">
        <v>750</v>
      </c>
      <c r="AD34" s="39" t="n">
        <v>1.15</v>
      </c>
      <c r="AE34" s="39" t="n">
        <v>0.3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AM34/AL34</f>
        <v/>
      </c>
      <c r="AJ34" s="39" t="n">
        <v>4</v>
      </c>
      <c r="AK34" s="39">
        <f>AI34/AJ34</f>
        <v/>
      </c>
      <c r="AL34" s="39" t="inlineStr"/>
      <c r="AM34" s="39">
        <f>AB34</f>
        <v/>
      </c>
      <c r="AN34" s="39" t="inlineStr"/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n">
        <v>-0.4151462170925309</v>
      </c>
      <c r="AU34" s="40">
        <f>AG34/AT34</f>
        <v/>
      </c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  <c r="CC34" s="39" t="n"/>
      <c r="CD34" s="39" t="n"/>
      <c r="CE34" s="39" t="n"/>
      <c r="CF34" s="39" t="n"/>
      <c r="CG34" s="39" t="n"/>
      <c r="CH34" s="39" t="n"/>
      <c r="CI34" s="39" t="n"/>
      <c r="CJ34" s="39" t="n"/>
      <c r="CK34" s="39" t="n"/>
      <c r="CL34" s="39" t="n"/>
      <c r="CM34" s="39" t="n"/>
      <c r="CN34" s="39" t="n"/>
      <c r="CO34" s="39" t="n"/>
      <c r="CP34" s="39" t="n"/>
      <c r="CQ34" s="39" t="n"/>
      <c r="CR34" s="39" t="n"/>
      <c r="CS34" s="39" t="n"/>
      <c r="CT34" s="39" t="n"/>
      <c r="CU34" s="39" t="n"/>
      <c r="CV34" s="39" t="n"/>
      <c r="CW34" s="39" t="n"/>
      <c r="CX34" s="39" t="n"/>
      <c r="CY34" s="39" t="n"/>
      <c r="CZ34" s="39" t="n"/>
      <c r="DA34" s="39" t="n"/>
      <c r="DB34" s="39" t="n"/>
      <c r="DC34" s="39" t="n"/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  <c r="DO34" s="39" t="n"/>
    </row>
    <row r="35">
      <c r="A35" s="39" t="inlineStr">
        <is>
          <t>Все</t>
        </is>
      </c>
      <c r="B35" s="39" t="inlineStr">
        <is>
          <t>Все</t>
        </is>
      </c>
      <c r="C35" s="39" t="inlineStr">
        <is>
          <t>Сеть</t>
        </is>
      </c>
      <c r="D35" s="39" t="inlineStr">
        <is>
          <t>охват</t>
        </is>
      </c>
      <c r="E35" s="39" t="n">
        <v/>
      </c>
      <c r="F35" s="39" t="inlineStr">
        <is>
          <t>да</t>
        </is>
      </c>
      <c r="G35" s="39" t="n">
        <v/>
      </c>
      <c r="H35" s="39" t="n">
        <v/>
      </c>
      <c r="I35" s="39" t="inlineStr">
        <is>
          <t>высокий CPM/CPT</t>
        </is>
      </c>
      <c r="J35" s="39" t="inlineStr">
        <is>
          <t>\\DOCS\Public\_Подрядчики (прайсы, презентации, ТТ)\GPMD</t>
        </is>
      </c>
      <c r="K35" s="39" t="inlineStr">
        <is>
          <t xml:space="preserve">Гроссу Дмитрий &lt;DGrossu@gpm-digital.com&gt;
Белоусова Дарья &lt;DBelousova@gpm-digital.com&gt;
</t>
        </is>
      </c>
      <c r="L35" s="39" t="n">
        <v/>
      </c>
      <c r="M35" s="39" t="inlineStr">
        <is>
          <t>In-roll 2 000 000 показов до 2 недель</t>
        </is>
      </c>
      <c r="N35" s="39" t="inlineStr">
        <is>
          <t>нет</t>
        </is>
      </c>
      <c r="O35" s="39" t="n">
        <v/>
      </c>
      <c r="P35" s="39" t="inlineStr">
        <is>
          <t>GPMD</t>
        </is>
      </c>
      <c r="Q35" s="39" t="n">
        <v>23</v>
      </c>
      <c r="R35" s="39">
        <f>S35</f>
        <v/>
      </c>
      <c r="S35" s="39" t="inlineStr">
        <is>
          <t>GPMD</t>
        </is>
      </c>
      <c r="T35" s="39" t="inlineStr">
        <is>
          <t>Видеоплеер на страницах сайтов сетевое размещение  (Desktop+Mobile)</t>
        </is>
      </c>
      <c r="U35" s="39" t="inlineStr">
        <is>
          <t>Видео
In-ролл (до 20 секунд)</t>
        </is>
      </c>
      <c r="V35" s="39" t="inlineStr">
        <is>
          <t>20</t>
        </is>
      </c>
      <c r="W35" s="39" t="inlineStr">
        <is>
          <t>Динамика</t>
        </is>
      </c>
      <c r="X35" s="39" t="inlineStr">
        <is>
          <t>1000 показов</t>
        </is>
      </c>
      <c r="Y35" s="39">
        <f>COUNT(BF35:CK35)</f>
        <v/>
      </c>
      <c r="Z35" s="39" t="inlineStr">
        <is>
          <t>недель</t>
        </is>
      </c>
      <c r="AA35" s="39">
        <f>AB35/Y35</f>
        <v/>
      </c>
      <c r="AB35" s="39" t="n">
        <v>500</v>
      </c>
      <c r="AC35" s="40" t="n">
        <v>750</v>
      </c>
      <c r="AD35" s="39" t="n">
        <v>1.05</v>
      </c>
      <c r="AE35" s="39" t="n">
        <v>0.3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40">
        <f>AG35*1.2</f>
        <v/>
      </c>
      <c r="AI35" s="39">
        <f>AM35/AL35</f>
        <v/>
      </c>
      <c r="AJ35" s="39" t="n">
        <v>4</v>
      </c>
      <c r="AK35" s="39">
        <f>AI35/AJ35</f>
        <v/>
      </c>
      <c r="AL35" s="39" t="inlineStr"/>
      <c r="AM35" s="39">
        <f>AB35</f>
        <v/>
      </c>
      <c r="AN35" s="39" t="inlineStr"/>
      <c r="AO35" s="39">
        <f>AI35*AN35</f>
        <v/>
      </c>
      <c r="AP35" s="40">
        <f>AG35/AI35*1000</f>
        <v/>
      </c>
      <c r="AQ35" s="40">
        <f>AG35/AK35*1000</f>
        <v/>
      </c>
      <c r="AR35" s="40">
        <f>AG35/AM35</f>
        <v/>
      </c>
      <c r="AS35" s="40">
        <f>AG35/AO35</f>
        <v/>
      </c>
      <c r="AT35" s="39" t="n">
        <v>-0.4151462170925309</v>
      </c>
      <c r="AU35" s="40">
        <f>AG35/AT35</f>
        <v/>
      </c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  <c r="CC35" s="39" t="n"/>
      <c r="CD35" s="39" t="n"/>
      <c r="CE35" s="39" t="n"/>
      <c r="CF35" s="39" t="n"/>
      <c r="CG35" s="39" t="n"/>
      <c r="CH35" s="39" t="n"/>
      <c r="CI35" s="39" t="n"/>
      <c r="CJ35" s="39" t="n"/>
      <c r="CK35" s="39" t="n"/>
      <c r="CL35" s="39" t="n"/>
      <c r="CM35" s="39" t="n"/>
      <c r="CN35" s="39" t="n"/>
      <c r="CO35" s="39" t="n"/>
      <c r="CP35" s="39" t="n"/>
      <c r="CQ35" s="39" t="n"/>
      <c r="CR35" s="39" t="n"/>
      <c r="CS35" s="39" t="n"/>
      <c r="CT35" s="39" t="n"/>
      <c r="CU35" s="39" t="n"/>
      <c r="CV35" s="39" t="n"/>
      <c r="CW35" s="39" t="n"/>
      <c r="CX35" s="39" t="n"/>
      <c r="CY35" s="39" t="n"/>
      <c r="CZ35" s="39" t="n"/>
      <c r="DA35" s="39" t="n"/>
      <c r="DB35" s="39" t="n"/>
      <c r="DC35" s="39" t="n"/>
      <c r="DD35" s="39" t="n"/>
      <c r="DE35" s="39" t="n"/>
      <c r="DF35" s="39" t="n"/>
      <c r="DG35" s="39" t="n"/>
      <c r="DH35" s="39" t="n"/>
      <c r="DI35" s="39" t="n"/>
      <c r="DJ35" s="39" t="n"/>
      <c r="DK35" s="39" t="n"/>
      <c r="DL35" s="39" t="n"/>
      <c r="DM35" s="39" t="n"/>
      <c r="DN35" s="39" t="n"/>
      <c r="DO35" s="39" t="n"/>
    </row>
    <row r="36">
      <c r="A36" s="39" t="inlineStr">
        <is>
          <t>Все</t>
        </is>
      </c>
      <c r="B36" s="39" t="inlineStr">
        <is>
          <t>Все</t>
        </is>
      </c>
      <c r="C36" s="39" t="inlineStr">
        <is>
          <t>Сеть</t>
        </is>
      </c>
      <c r="D36" s="39" t="inlineStr">
        <is>
          <t>охват</t>
        </is>
      </c>
      <c r="E36" s="39" t="n">
        <v/>
      </c>
      <c r="F36" s="39" t="inlineStr">
        <is>
          <t>да</t>
        </is>
      </c>
      <c r="G36" s="39" t="n">
        <v/>
      </c>
      <c r="H36" s="39" t="n">
        <v/>
      </c>
      <c r="I36" s="39" t="inlineStr">
        <is>
          <t>высокий CPM/CPT</t>
        </is>
      </c>
      <c r="J36" s="39" t="inlineStr">
        <is>
          <t>\\DOCS\Public\_Подрядчики (прайсы, презентации, ТТ)\GPMD</t>
        </is>
      </c>
      <c r="K36" s="39" t="inlineStr">
        <is>
          <t xml:space="preserve">Гроссу Дмитрий &lt;DGrossu@gpm-digital.com&gt;
Белоусова Дарья &lt;DBelousova@gpm-digital.com&gt;
</t>
        </is>
      </c>
      <c r="L36" s="39" t="n">
        <v/>
      </c>
      <c r="M36" s="39" t="inlineStr">
        <is>
          <t>In-roll 2 000 000 показов до 2 недель</t>
        </is>
      </c>
      <c r="N36" s="39" t="inlineStr">
        <is>
          <t>нет</t>
        </is>
      </c>
      <c r="O36" s="39" t="n">
        <v/>
      </c>
      <c r="P36" s="39" t="inlineStr">
        <is>
          <t>GPMD</t>
        </is>
      </c>
      <c r="Q36" s="39" t="n">
        <v>24</v>
      </c>
      <c r="R36" s="39">
        <f>S36</f>
        <v/>
      </c>
      <c r="S36" s="39" t="inlineStr">
        <is>
          <t>GPMD</t>
        </is>
      </c>
      <c r="T36" s="39" t="inlineStr">
        <is>
          <t>Видеоплеер на страницах сайтов сетевое размещение  (Desktop+Mobile)</t>
        </is>
      </c>
      <c r="U36" s="39" t="inlineStr">
        <is>
          <t>Видео
In-ролл (до 20 секунд)</t>
        </is>
      </c>
      <c r="V36" s="39" t="inlineStr">
        <is>
          <t>20</t>
        </is>
      </c>
      <c r="W36" s="39" t="inlineStr">
        <is>
          <t>Динамика</t>
        </is>
      </c>
      <c r="X36" s="39" t="inlineStr">
        <is>
          <t>1000 показов</t>
        </is>
      </c>
      <c r="Y36" s="39">
        <f>COUNT(BF36:CK36)</f>
        <v/>
      </c>
      <c r="Z36" s="39" t="inlineStr">
        <is>
          <t>недель</t>
        </is>
      </c>
      <c r="AA36" s="39">
        <f>AB36/Y36</f>
        <v/>
      </c>
      <c r="AB36" s="39" t="n">
        <v>500</v>
      </c>
      <c r="AC36" s="40" t="n">
        <v>750</v>
      </c>
      <c r="AD36" s="39" t="n">
        <v>1</v>
      </c>
      <c r="AE36" s="39" t="n">
        <v>0.3</v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40">
        <f>AG36*1.2</f>
        <v/>
      </c>
      <c r="AI36" s="39">
        <f>AM36/AL36</f>
        <v/>
      </c>
      <c r="AJ36" s="39" t="n">
        <v>4</v>
      </c>
      <c r="AK36" s="39">
        <f>AI36/AJ36</f>
        <v/>
      </c>
      <c r="AL36" s="39" t="inlineStr"/>
      <c r="AM36" s="39">
        <f>AB36</f>
        <v/>
      </c>
      <c r="AN36" s="39" t="inlineStr"/>
      <c r="AO36" s="39">
        <f>AI36*AN36</f>
        <v/>
      </c>
      <c r="AP36" s="40">
        <f>AG36/AI36*1000</f>
        <v/>
      </c>
      <c r="AQ36" s="40">
        <f>AG36/AK36*1000</f>
        <v/>
      </c>
      <c r="AR36" s="40">
        <f>AG36/AM36</f>
        <v/>
      </c>
      <c r="AS36" s="40">
        <f>AG36/AO36</f>
        <v/>
      </c>
      <c r="AT36" s="39" t="n">
        <v>-0.4151462170925309</v>
      </c>
      <c r="AU36" s="40">
        <f>AG36/AT36</f>
        <v/>
      </c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  <c r="CC36" s="39" t="n"/>
      <c r="CD36" s="39" t="n"/>
      <c r="CE36" s="39" t="n"/>
      <c r="CF36" s="39" t="n"/>
      <c r="CG36" s="39" t="n"/>
      <c r="CH36" s="39" t="n"/>
      <c r="CI36" s="39" t="n"/>
      <c r="CJ36" s="39" t="n"/>
      <c r="CK36" s="39" t="n"/>
      <c r="CL36" s="39" t="n"/>
      <c r="CM36" s="39" t="n"/>
      <c r="CN36" s="39" t="n"/>
      <c r="CO36" s="39" t="n"/>
      <c r="CP36" s="39" t="n"/>
      <c r="CQ36" s="39" t="n"/>
      <c r="CR36" s="39" t="n"/>
      <c r="CS36" s="39" t="n"/>
      <c r="CT36" s="39" t="n"/>
      <c r="CU36" s="39" t="n"/>
      <c r="CV36" s="39" t="n"/>
      <c r="CW36" s="39" t="n"/>
      <c r="CX36" s="39" t="n"/>
      <c r="CY36" s="39" t="n"/>
      <c r="CZ36" s="39" t="n"/>
      <c r="DA36" s="39" t="n"/>
      <c r="DB36" s="39" t="n"/>
      <c r="DC36" s="39" t="n"/>
      <c r="DD36" s="39" t="n"/>
      <c r="DE36" s="39" t="n"/>
      <c r="DF36" s="39" t="n"/>
      <c r="DG36" s="39" t="n"/>
      <c r="DH36" s="39" t="n"/>
      <c r="DI36" s="39" t="n"/>
      <c r="DJ36" s="39" t="n"/>
      <c r="DK36" s="39" t="n"/>
      <c r="DL36" s="39" t="n"/>
      <c r="DM36" s="39" t="n"/>
      <c r="DN36" s="39" t="n"/>
      <c r="DO36" s="39" t="n"/>
    </row>
    <row r="37">
      <c r="A37" s="39" t="inlineStr">
        <is>
          <t>Все</t>
        </is>
      </c>
      <c r="B37" s="39" t="inlineStr">
        <is>
          <t>Все</t>
        </is>
      </c>
      <c r="C37" s="39" t="inlineStr">
        <is>
          <t>Сеть</t>
        </is>
      </c>
      <c r="D37" s="39" t="inlineStr">
        <is>
          <t>охват</t>
        </is>
      </c>
      <c r="E37" s="39" t="n">
        <v/>
      </c>
      <c r="F37" s="39" t="inlineStr">
        <is>
          <t>да</t>
        </is>
      </c>
      <c r="G37" s="39" t="n">
        <v/>
      </c>
      <c r="H37" s="39" t="n">
        <v/>
      </c>
      <c r="I37" s="39" t="inlineStr">
        <is>
          <t>высокий CPM/CPT</t>
        </is>
      </c>
      <c r="J37" s="39" t="inlineStr">
        <is>
          <t>\\DOCS\Public\_Подрядчики (прайсы, презентации, ТТ)\GPMD</t>
        </is>
      </c>
      <c r="K37" s="39" t="inlineStr">
        <is>
          <t xml:space="preserve">Гроссу Дмитрий &lt;DGrossu@gpm-digital.com&gt;
Белоусова Дарья &lt;DBelousova@gpm-digital.com&gt;
</t>
        </is>
      </c>
      <c r="L37" s="39" t="n">
        <v/>
      </c>
      <c r="M37" s="39" t="inlineStr">
        <is>
          <t>In-roll 2 000 000 показов до 2 недель</t>
        </is>
      </c>
      <c r="N37" s="39" t="inlineStr">
        <is>
          <t>нет</t>
        </is>
      </c>
      <c r="O37" s="39" t="n">
        <v/>
      </c>
      <c r="P37" s="39" t="inlineStr">
        <is>
          <t>GPMD</t>
        </is>
      </c>
      <c r="Q37" s="39" t="n">
        <v>25</v>
      </c>
      <c r="R37" s="39">
        <f>S37</f>
        <v/>
      </c>
      <c r="S37" s="39" t="inlineStr">
        <is>
          <t>GPMD</t>
        </is>
      </c>
      <c r="T37" s="39" t="inlineStr">
        <is>
          <t>Видеоплеер на страницах сайтов сетевое размещение  (Desktop+Mobile)</t>
        </is>
      </c>
      <c r="U37" s="39" t="inlineStr">
        <is>
          <t>Видео
In-ролл (до 20 секунд)</t>
        </is>
      </c>
      <c r="V37" s="39" t="inlineStr">
        <is>
          <t>20</t>
        </is>
      </c>
      <c r="W37" s="39" t="inlineStr">
        <is>
          <t>Динамика</t>
        </is>
      </c>
      <c r="X37" s="39" t="inlineStr">
        <is>
          <t>1000 показов</t>
        </is>
      </c>
      <c r="Y37" s="39">
        <f>COUNT(BF37:CK37)</f>
        <v/>
      </c>
      <c r="Z37" s="39" t="inlineStr">
        <is>
          <t>недель</t>
        </is>
      </c>
      <c r="AA37" s="39">
        <f>AB37/Y37</f>
        <v/>
      </c>
      <c r="AB37" s="39" t="n">
        <v>500</v>
      </c>
      <c r="AC37" s="40" t="n">
        <v>750</v>
      </c>
      <c r="AD37" s="39" t="n">
        <v>0.8</v>
      </c>
      <c r="AE37" s="39" t="n">
        <v>0.3</v>
      </c>
      <c r="AF37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40">
        <f>AG37*1.2</f>
        <v/>
      </c>
      <c r="AI37" s="39">
        <f>AM37/AL37</f>
        <v/>
      </c>
      <c r="AJ37" s="39" t="n">
        <v>4</v>
      </c>
      <c r="AK37" s="39">
        <f>AI37/AJ37</f>
        <v/>
      </c>
      <c r="AL37" s="39" t="inlineStr"/>
      <c r="AM37" s="39">
        <f>AB37</f>
        <v/>
      </c>
      <c r="AN37" s="39" t="inlineStr"/>
      <c r="AO37" s="39">
        <f>AI37*AN37</f>
        <v/>
      </c>
      <c r="AP37" s="40">
        <f>AG37/AI37*1000</f>
        <v/>
      </c>
      <c r="AQ37" s="40">
        <f>AG37/AK37*1000</f>
        <v/>
      </c>
      <c r="AR37" s="40">
        <f>AG37/AM37</f>
        <v/>
      </c>
      <c r="AS37" s="40">
        <f>AG37/AO37</f>
        <v/>
      </c>
      <c r="AT37" s="39" t="n">
        <v>-0.4151462170925309</v>
      </c>
      <c r="AU37" s="40">
        <f>AG37/AT37</f>
        <v/>
      </c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  <c r="CC37" s="39" t="n"/>
      <c r="CD37" s="39" t="n"/>
      <c r="CE37" s="39" t="n"/>
      <c r="CF37" s="39" t="n"/>
      <c r="CG37" s="39" t="n"/>
      <c r="CH37" s="39" t="n"/>
      <c r="CI37" s="39" t="n"/>
      <c r="CJ37" s="39" t="n"/>
      <c r="CK37" s="39" t="n"/>
      <c r="CL37" s="39" t="n"/>
      <c r="CM37" s="39" t="n"/>
      <c r="CN37" s="39" t="n"/>
      <c r="CO37" s="39" t="n"/>
      <c r="CP37" s="39" t="n"/>
      <c r="CQ37" s="39" t="n"/>
      <c r="CR37" s="39" t="n"/>
      <c r="CS37" s="39" t="n"/>
      <c r="CT37" s="39" t="n"/>
      <c r="CU37" s="39" t="n"/>
      <c r="CV37" s="39" t="n"/>
      <c r="CW37" s="39" t="n"/>
      <c r="CX37" s="39" t="n"/>
      <c r="CY37" s="39" t="n"/>
      <c r="CZ37" s="39" t="n"/>
      <c r="DA37" s="39" t="n"/>
      <c r="DB37" s="39" t="n"/>
      <c r="DC37" s="39" t="n"/>
      <c r="DD37" s="39" t="n"/>
      <c r="DE37" s="39" t="n"/>
      <c r="DF37" s="39" t="n"/>
      <c r="DG37" s="39" t="n"/>
      <c r="DH37" s="39" t="n"/>
      <c r="DI37" s="39" t="n"/>
      <c r="DJ37" s="39" t="n"/>
      <c r="DK37" s="39" t="n"/>
      <c r="DL37" s="39" t="n"/>
      <c r="DM37" s="39" t="n"/>
      <c r="DN37" s="39" t="n"/>
      <c r="DO37" s="39" t="n"/>
    </row>
    <row r="38">
      <c r="A38" s="39" t="inlineStr">
        <is>
          <t>Все</t>
        </is>
      </c>
      <c r="B38" s="39" t="inlineStr">
        <is>
          <t>Все</t>
        </is>
      </c>
      <c r="C38" s="39" t="inlineStr">
        <is>
          <t>Сеть</t>
        </is>
      </c>
      <c r="D38" s="39" t="inlineStr">
        <is>
          <t>охват</t>
        </is>
      </c>
      <c r="E38" s="39" t="n">
        <v/>
      </c>
      <c r="F38" s="39" t="inlineStr">
        <is>
          <t>да</t>
        </is>
      </c>
      <c r="G38" s="39" t="n">
        <v/>
      </c>
      <c r="H38" s="39" t="n">
        <v/>
      </c>
      <c r="I38" s="39" t="inlineStr">
        <is>
          <t>высокий CPM/CPT</t>
        </is>
      </c>
      <c r="J38" s="39" t="inlineStr">
        <is>
          <t>\\DOCS\Public\_Подрядчики (прайсы, презентации, ТТ)\GPMD</t>
        </is>
      </c>
      <c r="K38" s="39" t="inlineStr">
        <is>
          <t xml:space="preserve">Гроссу Дмитрий &lt;DGrossu@gpm-digital.com&gt;
Белоусова Дарья &lt;DBelousova@gpm-digital.com&gt;
</t>
        </is>
      </c>
      <c r="L38" s="39" t="n">
        <v/>
      </c>
      <c r="M38" s="39" t="inlineStr">
        <is>
          <t>In-roll 2 000 000 показов до 2 недель</t>
        </is>
      </c>
      <c r="N38" s="39" t="inlineStr">
        <is>
          <t>нет</t>
        </is>
      </c>
      <c r="O38" s="39" t="n">
        <v/>
      </c>
      <c r="P38" s="39" t="inlineStr">
        <is>
          <t>GPMD</t>
        </is>
      </c>
      <c r="Q38" s="39" t="n">
        <v>26</v>
      </c>
      <c r="R38" s="39">
        <f>S38</f>
        <v/>
      </c>
      <c r="S38" s="39" t="inlineStr">
        <is>
          <t>GPMD</t>
        </is>
      </c>
      <c r="T38" s="39" t="inlineStr">
        <is>
          <t>Видеоплеер на страницах сайтов сетевое размещение  (Desktop+Mobile)</t>
        </is>
      </c>
      <c r="U38" s="39" t="inlineStr">
        <is>
          <t>Видео
In-ролл (до 20 секунд)</t>
        </is>
      </c>
      <c r="V38" s="39" t="inlineStr">
        <is>
          <t>20</t>
        </is>
      </c>
      <c r="W38" s="39" t="inlineStr">
        <is>
          <t>Динамика</t>
        </is>
      </c>
      <c r="X38" s="39" t="inlineStr">
        <is>
          <t>1000 показов</t>
        </is>
      </c>
      <c r="Y38" s="39">
        <f>COUNT(BF38:CK38)</f>
        <v/>
      </c>
      <c r="Z38" s="39" t="inlineStr">
        <is>
          <t>недель</t>
        </is>
      </c>
      <c r="AA38" s="39">
        <f>AB38/Y38</f>
        <v/>
      </c>
      <c r="AB38" s="39" t="n">
        <v>500</v>
      </c>
      <c r="AC38" s="40" t="n">
        <v>750</v>
      </c>
      <c r="AD38" s="39" t="n">
        <v>0.8</v>
      </c>
      <c r="AE38" s="39" t="n">
        <v>0.3</v>
      </c>
      <c r="AF38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40">
        <f>AG38*1.2</f>
        <v/>
      </c>
      <c r="AI38" s="39">
        <f>AM38/AL38</f>
        <v/>
      </c>
      <c r="AJ38" s="39" t="n">
        <v>4</v>
      </c>
      <c r="AK38" s="39">
        <f>AI38/AJ38</f>
        <v/>
      </c>
      <c r="AL38" s="39" t="inlineStr"/>
      <c r="AM38" s="39">
        <f>AB38</f>
        <v/>
      </c>
      <c r="AN38" s="39" t="inlineStr"/>
      <c r="AO38" s="39">
        <f>AI38*AN38</f>
        <v/>
      </c>
      <c r="AP38" s="40">
        <f>AG38/AI38*1000</f>
        <v/>
      </c>
      <c r="AQ38" s="40">
        <f>AG38/AK38*1000</f>
        <v/>
      </c>
      <c r="AR38" s="40">
        <f>AG38/AM38</f>
        <v/>
      </c>
      <c r="AS38" s="40">
        <f>AG38/AO38</f>
        <v/>
      </c>
      <c r="AT38" s="39" t="n">
        <v>-0.4151462170925309</v>
      </c>
      <c r="AU38" s="40">
        <f>AG38/AT38</f>
        <v/>
      </c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  <c r="CC38" s="39" t="n"/>
      <c r="CD38" s="39" t="n"/>
      <c r="CE38" s="39" t="n"/>
      <c r="CF38" s="39" t="n"/>
      <c r="CG38" s="39" t="n"/>
      <c r="CH38" s="39" t="n"/>
      <c r="CI38" s="39" t="n"/>
      <c r="CJ38" s="39" t="n"/>
      <c r="CK38" s="39" t="n"/>
      <c r="CL38" s="39" t="n"/>
      <c r="CM38" s="39" t="n"/>
      <c r="CN38" s="39" t="n"/>
      <c r="CO38" s="39" t="n"/>
      <c r="CP38" s="39" t="n"/>
      <c r="CQ38" s="39" t="n"/>
      <c r="CR38" s="39" t="n"/>
      <c r="CS38" s="39" t="n"/>
      <c r="CT38" s="39" t="n"/>
      <c r="CU38" s="39" t="n"/>
      <c r="CV38" s="39" t="n"/>
      <c r="CW38" s="39" t="n"/>
      <c r="CX38" s="39" t="n"/>
      <c r="CY38" s="39" t="n"/>
      <c r="CZ38" s="39" t="n"/>
      <c r="DA38" s="39" t="n"/>
      <c r="DB38" s="39" t="n"/>
      <c r="DC38" s="39" t="n"/>
      <c r="DD38" s="39" t="n"/>
      <c r="DE38" s="39" t="n"/>
      <c r="DF38" s="39" t="n"/>
      <c r="DG38" s="39" t="n"/>
      <c r="DH38" s="39" t="n"/>
      <c r="DI38" s="39" t="n"/>
      <c r="DJ38" s="39" t="n"/>
      <c r="DK38" s="39" t="n"/>
      <c r="DL38" s="39" t="n"/>
      <c r="DM38" s="39" t="n"/>
      <c r="DN38" s="39" t="n"/>
      <c r="DO38" s="39" t="n"/>
    </row>
    <row r="39">
      <c r="A39" s="39" t="inlineStr">
        <is>
          <t>Все</t>
        </is>
      </c>
      <c r="B39" s="39" t="inlineStr">
        <is>
          <t>Все</t>
        </is>
      </c>
      <c r="C39" s="39" t="inlineStr">
        <is>
          <t>Сеть</t>
        </is>
      </c>
      <c r="D39" s="39" t="inlineStr">
        <is>
          <t>охват</t>
        </is>
      </c>
      <c r="E39" s="39" t="n">
        <v/>
      </c>
      <c r="F39" s="39" t="inlineStr">
        <is>
          <t>да</t>
        </is>
      </c>
      <c r="G39" s="39" t="n">
        <v/>
      </c>
      <c r="H39" s="39" t="n">
        <v/>
      </c>
      <c r="I39" s="39" t="inlineStr">
        <is>
          <t>высокий CPM/CPT</t>
        </is>
      </c>
      <c r="J39" s="39" t="inlineStr">
        <is>
          <t>\\DOCS\Public\_Подрядчики (прайсы, презентации, ТТ)\GPMD</t>
        </is>
      </c>
      <c r="K39" s="39" t="inlineStr">
        <is>
          <t xml:space="preserve">Гроссу Дмитрий &lt;DGrossu@gpm-digital.com&gt;
Белоусова Дарья &lt;DBelousova@gpm-digital.com&gt;
</t>
        </is>
      </c>
      <c r="L39" s="39" t="n">
        <v/>
      </c>
      <c r="M39" s="39" t="inlineStr">
        <is>
          <t>In-roll 2 000 000 показов до 2 недель</t>
        </is>
      </c>
      <c r="N39" s="39" t="inlineStr">
        <is>
          <t>нет</t>
        </is>
      </c>
      <c r="O39" s="39" t="n">
        <v/>
      </c>
      <c r="P39" s="39" t="inlineStr">
        <is>
          <t>GPMD</t>
        </is>
      </c>
      <c r="Q39" s="39" t="n">
        <v>27</v>
      </c>
      <c r="R39" s="39">
        <f>S39</f>
        <v/>
      </c>
      <c r="S39" s="39" t="inlineStr">
        <is>
          <t>GPMD</t>
        </is>
      </c>
      <c r="T39" s="39" t="inlineStr">
        <is>
          <t>Видеоплеер на страницах сайтов сетевое размещение  (Desktop+Mobile)</t>
        </is>
      </c>
      <c r="U39" s="39" t="inlineStr">
        <is>
          <t>Видео
In-ролл (до 20 секунд)</t>
        </is>
      </c>
      <c r="V39" s="39" t="inlineStr">
        <is>
          <t>20</t>
        </is>
      </c>
      <c r="W39" s="39" t="inlineStr">
        <is>
          <t>Динамика</t>
        </is>
      </c>
      <c r="X39" s="39" t="inlineStr">
        <is>
          <t>1000 показов</t>
        </is>
      </c>
      <c r="Y39" s="39">
        <f>COUNT(BF39:CK39)</f>
        <v/>
      </c>
      <c r="Z39" s="39" t="inlineStr">
        <is>
          <t>недель</t>
        </is>
      </c>
      <c r="AA39" s="39">
        <f>AB39/Y39</f>
        <v/>
      </c>
      <c r="AB39" s="39" t="n">
        <v>500</v>
      </c>
      <c r="AC39" s="40" t="n">
        <v>750</v>
      </c>
      <c r="AD39" s="39" t="n">
        <v>1.2</v>
      </c>
      <c r="AE39" s="39" t="n">
        <v>0.3</v>
      </c>
      <c r="AF39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40">
        <f>AG39*1.2</f>
        <v/>
      </c>
      <c r="AI39" s="39">
        <f>AM39/AL39</f>
        <v/>
      </c>
      <c r="AJ39" s="39" t="n">
        <v>4</v>
      </c>
      <c r="AK39" s="39">
        <f>AI39/AJ39</f>
        <v/>
      </c>
      <c r="AL39" s="39" t="inlineStr"/>
      <c r="AM39" s="39">
        <f>AB39</f>
        <v/>
      </c>
      <c r="AN39" s="39" t="inlineStr"/>
      <c r="AO39" s="39">
        <f>AI39*AN39</f>
        <v/>
      </c>
      <c r="AP39" s="40">
        <f>AG39/AI39*1000</f>
        <v/>
      </c>
      <c r="AQ39" s="40">
        <f>AG39/AK39*1000</f>
        <v/>
      </c>
      <c r="AR39" s="40">
        <f>AG39/AM39</f>
        <v/>
      </c>
      <c r="AS39" s="40">
        <f>AG39/AO39</f>
        <v/>
      </c>
      <c r="AT39" s="39" t="n">
        <v>-0.4151462170925309</v>
      </c>
      <c r="AU39" s="40">
        <f>AG39/AT39</f>
        <v/>
      </c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  <c r="CC39" s="39" t="n"/>
      <c r="CD39" s="39" t="n"/>
      <c r="CE39" s="39" t="n"/>
      <c r="CF39" s="39" t="n"/>
      <c r="CG39" s="39" t="n"/>
      <c r="CH39" s="39" t="n"/>
      <c r="CI39" s="39" t="n"/>
      <c r="CJ39" s="39" t="n"/>
      <c r="CK39" s="39" t="n"/>
      <c r="CL39" s="39" t="n"/>
      <c r="CM39" s="39" t="n"/>
      <c r="CN39" s="39" t="n"/>
      <c r="CO39" s="39" t="n"/>
      <c r="CP39" s="39" t="n"/>
      <c r="CQ39" s="39" t="n"/>
      <c r="CR39" s="39" t="n"/>
      <c r="CS39" s="39" t="n"/>
      <c r="CT39" s="39" t="n"/>
      <c r="CU39" s="39" t="n"/>
      <c r="CV39" s="39" t="n"/>
      <c r="CW39" s="39" t="n"/>
      <c r="CX39" s="39" t="n"/>
      <c r="CY39" s="39" t="n"/>
      <c r="CZ39" s="39" t="n"/>
      <c r="DA39" s="39" t="n"/>
      <c r="DB39" s="39" t="n"/>
      <c r="DC39" s="39" t="n"/>
      <c r="DD39" s="39" t="n"/>
      <c r="DE39" s="39" t="n"/>
      <c r="DF39" s="39" t="n"/>
      <c r="DG39" s="39" t="n"/>
      <c r="DH39" s="39" t="n"/>
      <c r="DI39" s="39" t="n"/>
      <c r="DJ39" s="39" t="n"/>
      <c r="DK39" s="39" t="n"/>
      <c r="DL39" s="39" t="n"/>
      <c r="DM39" s="39" t="n"/>
      <c r="DN39" s="39" t="n"/>
      <c r="DO39" s="39" t="n"/>
    </row>
    <row r="40">
      <c r="A40" s="39" t="inlineStr">
        <is>
          <t>Все</t>
        </is>
      </c>
      <c r="B40" s="39" t="inlineStr">
        <is>
          <t>Все</t>
        </is>
      </c>
      <c r="C40" s="39" t="inlineStr">
        <is>
          <t>Сеть</t>
        </is>
      </c>
      <c r="D40" s="39" t="inlineStr">
        <is>
          <t>охват</t>
        </is>
      </c>
      <c r="E40" s="39" t="n">
        <v/>
      </c>
      <c r="F40" s="39" t="inlineStr">
        <is>
          <t>да</t>
        </is>
      </c>
      <c r="G40" s="39" t="n">
        <v/>
      </c>
      <c r="H40" s="39" t="n">
        <v/>
      </c>
      <c r="I40" s="39" t="inlineStr">
        <is>
          <t>высокий CPM/CPT</t>
        </is>
      </c>
      <c r="J40" s="39" t="inlineStr">
        <is>
          <t>\\DOCS\Public\_Подрядчики (прайсы, презентации, ТТ)\GPMD</t>
        </is>
      </c>
      <c r="K40" s="39" t="inlineStr">
        <is>
          <t xml:space="preserve">Гроссу Дмитрий &lt;DGrossu@gpm-digital.com&gt;
Белоусова Дарья &lt;DBelousova@gpm-digital.com&gt;
</t>
        </is>
      </c>
      <c r="L40" s="39" t="n">
        <v/>
      </c>
      <c r="M40" s="39" t="inlineStr">
        <is>
          <t>In-roll 2 000 000 показов до 2 недель</t>
        </is>
      </c>
      <c r="N40" s="39" t="inlineStr">
        <is>
          <t>нет</t>
        </is>
      </c>
      <c r="O40" s="39" t="n">
        <v/>
      </c>
      <c r="P40" s="39" t="inlineStr">
        <is>
          <t>GPMD</t>
        </is>
      </c>
      <c r="Q40" s="39" t="n">
        <v>28</v>
      </c>
      <c r="R40" s="39">
        <f>S40</f>
        <v/>
      </c>
      <c r="S40" s="39" t="inlineStr">
        <is>
          <t>GPMD</t>
        </is>
      </c>
      <c r="T40" s="39" t="inlineStr">
        <is>
          <t>Видеоплеер на страницах сайтов сетевое размещение  (Desktop+Mobile)</t>
        </is>
      </c>
      <c r="U40" s="39" t="inlineStr">
        <is>
          <t>Видео
In-ролл (до 20 секунд)</t>
        </is>
      </c>
      <c r="V40" s="39" t="inlineStr">
        <is>
          <t>20</t>
        </is>
      </c>
      <c r="W40" s="39" t="inlineStr">
        <is>
          <t>Динамика</t>
        </is>
      </c>
      <c r="X40" s="39" t="inlineStr">
        <is>
          <t>1000 показов</t>
        </is>
      </c>
      <c r="Y40" s="39">
        <f>COUNT(BF40:CK40)</f>
        <v/>
      </c>
      <c r="Z40" s="39" t="inlineStr">
        <is>
          <t>недель</t>
        </is>
      </c>
      <c r="AA40" s="39">
        <f>AB40/Y40</f>
        <v/>
      </c>
      <c r="AB40" s="39" t="n">
        <v>500</v>
      </c>
      <c r="AC40" s="40" t="n">
        <v>750</v>
      </c>
      <c r="AD40" s="39" t="n">
        <v>1.2</v>
      </c>
      <c r="AE40" s="39" t="n">
        <v>0.3</v>
      </c>
      <c r="AF40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40">
        <f>AG40*1.2</f>
        <v/>
      </c>
      <c r="AI40" s="39">
        <f>AM40/AL40</f>
        <v/>
      </c>
      <c r="AJ40" s="39" t="n">
        <v>4</v>
      </c>
      <c r="AK40" s="39">
        <f>AI40/AJ40</f>
        <v/>
      </c>
      <c r="AL40" s="39" t="inlineStr"/>
      <c r="AM40" s="39">
        <f>AB40</f>
        <v/>
      </c>
      <c r="AN40" s="39" t="inlineStr"/>
      <c r="AO40" s="39">
        <f>AI40*AN40</f>
        <v/>
      </c>
      <c r="AP40" s="40">
        <f>AG40/AI40*1000</f>
        <v/>
      </c>
      <c r="AQ40" s="40">
        <f>AG40/AK40*1000</f>
        <v/>
      </c>
      <c r="AR40" s="40">
        <f>AG40/AM40</f>
        <v/>
      </c>
      <c r="AS40" s="40">
        <f>AG40/AO40</f>
        <v/>
      </c>
      <c r="AT40" s="39" t="n">
        <v>-0.4151462170925309</v>
      </c>
      <c r="AU40" s="40">
        <f>AG40/AT40</f>
        <v/>
      </c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  <c r="CC40" s="39" t="n"/>
      <c r="CD40" s="39" t="n"/>
      <c r="CE40" s="39" t="n"/>
      <c r="CF40" s="39" t="n"/>
      <c r="CG40" s="39" t="n"/>
      <c r="CH40" s="39" t="n"/>
      <c r="CI40" s="39" t="n"/>
      <c r="CJ40" s="39" t="n"/>
      <c r="CK40" s="39" t="n"/>
      <c r="CL40" s="39" t="n"/>
      <c r="CM40" s="39" t="n"/>
      <c r="CN40" s="39" t="n"/>
      <c r="CO40" s="39" t="n"/>
      <c r="CP40" s="39" t="n"/>
      <c r="CQ40" s="39" t="n"/>
      <c r="CR40" s="39" t="n"/>
      <c r="CS40" s="39" t="n"/>
      <c r="CT40" s="39" t="n"/>
      <c r="CU40" s="39" t="n"/>
      <c r="CV40" s="39" t="n"/>
      <c r="CW40" s="39" t="n"/>
      <c r="CX40" s="39" t="n"/>
      <c r="CY40" s="39" t="n"/>
      <c r="CZ40" s="39" t="n"/>
      <c r="DA40" s="39" t="n"/>
      <c r="DB40" s="39" t="n"/>
      <c r="DC40" s="39" t="n"/>
      <c r="DD40" s="39" t="n"/>
      <c r="DE40" s="39" t="n"/>
      <c r="DF40" s="39" t="n"/>
      <c r="DG40" s="39" t="n"/>
      <c r="DH40" s="39" t="n"/>
      <c r="DI40" s="39" t="n"/>
      <c r="DJ40" s="39" t="n"/>
      <c r="DK40" s="39" t="n"/>
      <c r="DL40" s="39" t="n"/>
      <c r="DM40" s="39" t="n"/>
      <c r="DN40" s="39" t="n"/>
      <c r="DO40" s="39" t="n"/>
    </row>
    <row r="41">
      <c r="A41" s="39" t="inlineStr">
        <is>
          <t>Все</t>
        </is>
      </c>
      <c r="B41" s="39" t="inlineStr">
        <is>
          <t>Все</t>
        </is>
      </c>
      <c r="C41" s="39" t="inlineStr">
        <is>
          <t>Сеть</t>
        </is>
      </c>
      <c r="D41" s="39" t="inlineStr">
        <is>
          <t>охват</t>
        </is>
      </c>
      <c r="E41" s="39" t="n">
        <v/>
      </c>
      <c r="F41" s="39" t="inlineStr">
        <is>
          <t>да</t>
        </is>
      </c>
      <c r="G41" s="39" t="n">
        <v/>
      </c>
      <c r="H41" s="39" t="n">
        <v/>
      </c>
      <c r="I41" s="39" t="inlineStr">
        <is>
          <t>высокий CPM/CPT</t>
        </is>
      </c>
      <c r="J41" s="39" t="inlineStr">
        <is>
          <t>\\DOCS\Public\_Подрядчики (прайсы, презентации, ТТ)\GPMD</t>
        </is>
      </c>
      <c r="K41" s="39" t="inlineStr">
        <is>
          <t xml:space="preserve">Гроссу Дмитрий &lt;DGrossu@gpm-digital.com&gt;
Белоусова Дарья &lt;DBelousova@gpm-digital.com&gt;
</t>
        </is>
      </c>
      <c r="L41" s="39" t="n">
        <v/>
      </c>
      <c r="M41" s="39" t="inlineStr">
        <is>
          <t>In-roll 2 000 000 показов до 2 недель</t>
        </is>
      </c>
      <c r="N41" s="39" t="inlineStr">
        <is>
          <t>нет</t>
        </is>
      </c>
      <c r="O41" s="39" t="n">
        <v/>
      </c>
      <c r="P41" s="39" t="inlineStr">
        <is>
          <t>GPMD</t>
        </is>
      </c>
      <c r="Q41" s="39" t="n">
        <v>29</v>
      </c>
      <c r="R41" s="39">
        <f>S41</f>
        <v/>
      </c>
      <c r="S41" s="39" t="inlineStr">
        <is>
          <t>GPMD</t>
        </is>
      </c>
      <c r="T41" s="39" t="inlineStr">
        <is>
          <t>Видеоплеер на страницах сайтов сетевое размещение  (Desktop+Mobile)</t>
        </is>
      </c>
      <c r="U41" s="39" t="inlineStr">
        <is>
          <t>Видео
In-ролл (до 20 секунд)</t>
        </is>
      </c>
      <c r="V41" s="39" t="inlineStr">
        <is>
          <t>20</t>
        </is>
      </c>
      <c r="W41" s="39" t="inlineStr">
        <is>
          <t>Динамика</t>
        </is>
      </c>
      <c r="X41" s="39" t="inlineStr">
        <is>
          <t>1000 показов</t>
        </is>
      </c>
      <c r="Y41" s="39">
        <f>COUNT(BF41:CK41)</f>
        <v/>
      </c>
      <c r="Z41" s="39" t="inlineStr">
        <is>
          <t>недель</t>
        </is>
      </c>
      <c r="AA41" s="39">
        <f>AB41/Y41</f>
        <v/>
      </c>
      <c r="AB41" s="39" t="n">
        <v>500</v>
      </c>
      <c r="AC41" s="40" t="n">
        <v>750</v>
      </c>
      <c r="AD41" s="39" t="n">
        <v>1.2</v>
      </c>
      <c r="AE41" s="39" t="n">
        <v>0.3</v>
      </c>
      <c r="AF41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40">
        <f>AG41*1.2</f>
        <v/>
      </c>
      <c r="AI41" s="39">
        <f>AM41/AL41</f>
        <v/>
      </c>
      <c r="AJ41" s="39" t="n">
        <v>4</v>
      </c>
      <c r="AK41" s="39">
        <f>AI41/AJ41</f>
        <v/>
      </c>
      <c r="AL41" s="39" t="inlineStr"/>
      <c r="AM41" s="39">
        <f>AB41</f>
        <v/>
      </c>
      <c r="AN41" s="39" t="inlineStr"/>
      <c r="AO41" s="39">
        <f>AI41*AN41</f>
        <v/>
      </c>
      <c r="AP41" s="40">
        <f>AG41/AI41*1000</f>
        <v/>
      </c>
      <c r="AQ41" s="40">
        <f>AG41/AK41*1000</f>
        <v/>
      </c>
      <c r="AR41" s="40">
        <f>AG41/AM41</f>
        <v/>
      </c>
      <c r="AS41" s="40">
        <f>AG41/AO41</f>
        <v/>
      </c>
      <c r="AT41" s="39" t="n">
        <v>-0.4151462170925309</v>
      </c>
      <c r="AU41" s="40">
        <f>AG41/AT41</f>
        <v/>
      </c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  <c r="CC41" s="39" t="n"/>
      <c r="CD41" s="39" t="n"/>
      <c r="CE41" s="39" t="n"/>
      <c r="CF41" s="39" t="n"/>
      <c r="CG41" s="39" t="n"/>
      <c r="CH41" s="39" t="n"/>
      <c r="CI41" s="39" t="n"/>
      <c r="CJ41" s="39" t="n"/>
      <c r="CK41" s="39" t="n"/>
      <c r="CL41" s="39" t="n"/>
      <c r="CM41" s="39" t="n"/>
      <c r="CN41" s="39" t="n"/>
      <c r="CO41" s="39" t="n"/>
      <c r="CP41" s="39" t="n"/>
      <c r="CQ41" s="39" t="n"/>
      <c r="CR41" s="39" t="n"/>
      <c r="CS41" s="39" t="n"/>
      <c r="CT41" s="39" t="n"/>
      <c r="CU41" s="39" t="n"/>
      <c r="CV41" s="39" t="n"/>
      <c r="CW41" s="39" t="n"/>
      <c r="CX41" s="39" t="n"/>
      <c r="CY41" s="39" t="n"/>
      <c r="CZ41" s="39" t="n"/>
      <c r="DA41" s="39" t="n"/>
      <c r="DB41" s="39" t="n"/>
      <c r="DC41" s="39" t="n"/>
      <c r="DD41" s="39" t="n"/>
      <c r="DE41" s="39" t="n"/>
      <c r="DF41" s="39" t="n"/>
      <c r="DG41" s="39" t="n"/>
      <c r="DH41" s="39" t="n"/>
      <c r="DI41" s="39" t="n"/>
      <c r="DJ41" s="39" t="n"/>
      <c r="DK41" s="39" t="n"/>
      <c r="DL41" s="39" t="n"/>
      <c r="DM41" s="39" t="n"/>
      <c r="DN41" s="39" t="n"/>
      <c r="DO41" s="39" t="n"/>
    </row>
    <row r="42">
      <c r="A42" s="39" t="inlineStr">
        <is>
          <t>Все</t>
        </is>
      </c>
      <c r="B42" s="39" t="inlineStr">
        <is>
          <t>Все</t>
        </is>
      </c>
      <c r="C42" s="39" t="inlineStr">
        <is>
          <t>Сеть</t>
        </is>
      </c>
      <c r="D42" s="39" t="inlineStr">
        <is>
          <t>охват</t>
        </is>
      </c>
      <c r="E42" s="39" t="n">
        <v/>
      </c>
      <c r="F42" s="39" t="inlineStr">
        <is>
          <t>да</t>
        </is>
      </c>
      <c r="G42" s="39" t="n">
        <v/>
      </c>
      <c r="H42" s="39" t="n">
        <v/>
      </c>
      <c r="I42" s="39" t="inlineStr">
        <is>
          <t>высокий CPM/CPT</t>
        </is>
      </c>
      <c r="J42" s="39" t="inlineStr">
        <is>
          <t>\\DOCS\Public\_Подрядчики (прайсы, презентации, ТТ)\GPMD</t>
        </is>
      </c>
      <c r="K42" s="39" t="inlineStr">
        <is>
          <t xml:space="preserve">Гроссу Дмитрий &lt;DGrossu@gpm-digital.com&gt;
Белоусова Дарья &lt;DBelousova@gpm-digital.com&gt;
</t>
        </is>
      </c>
      <c r="L42" s="39" t="n">
        <v/>
      </c>
      <c r="M42" s="39" t="inlineStr">
        <is>
          <t>In-roll 2 000 000 показов до 2 недель</t>
        </is>
      </c>
      <c r="N42" s="39" t="inlineStr">
        <is>
          <t>нет</t>
        </is>
      </c>
      <c r="O42" s="39" t="n">
        <v/>
      </c>
      <c r="P42" s="39" t="inlineStr">
        <is>
          <t>GPMD</t>
        </is>
      </c>
      <c r="Q42" s="39" t="n">
        <v>30</v>
      </c>
      <c r="R42" s="39">
        <f>S42</f>
        <v/>
      </c>
      <c r="S42" s="39" t="inlineStr">
        <is>
          <t>GPMD</t>
        </is>
      </c>
      <c r="T42" s="39" t="inlineStr">
        <is>
          <t>Видеоплеер на страницах сайтов сетевое размещение  (Desktop+Mobile)</t>
        </is>
      </c>
      <c r="U42" s="39" t="inlineStr">
        <is>
          <t>Видео
In-ролл (до 20 секунд)</t>
        </is>
      </c>
      <c r="V42" s="39" t="inlineStr">
        <is>
          <t>20</t>
        </is>
      </c>
      <c r="W42" s="39" t="inlineStr">
        <is>
          <t>Динамика</t>
        </is>
      </c>
      <c r="X42" s="39" t="inlineStr">
        <is>
          <t>1000 показов</t>
        </is>
      </c>
      <c r="Y42" s="39">
        <f>COUNT(BF42:CK42)</f>
        <v/>
      </c>
      <c r="Z42" s="39" t="inlineStr">
        <is>
          <t>недель</t>
        </is>
      </c>
      <c r="AA42" s="39">
        <f>AB42/Y42</f>
        <v/>
      </c>
      <c r="AB42" s="39" t="n">
        <v>500</v>
      </c>
      <c r="AC42" s="40" t="n">
        <v>750</v>
      </c>
      <c r="AD42" s="39" t="n">
        <v>1.2</v>
      </c>
      <c r="AE42" s="39" t="n">
        <v>0.3</v>
      </c>
      <c r="AF42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40">
        <f>AG42*1.2</f>
        <v/>
      </c>
      <c r="AI42" s="39">
        <f>AM42/AL42</f>
        <v/>
      </c>
      <c r="AJ42" s="39" t="n">
        <v>4</v>
      </c>
      <c r="AK42" s="39">
        <f>AI42/AJ42</f>
        <v/>
      </c>
      <c r="AL42" s="39" t="inlineStr"/>
      <c r="AM42" s="39">
        <f>AB42</f>
        <v/>
      </c>
      <c r="AN42" s="39" t="inlineStr"/>
      <c r="AO42" s="39">
        <f>AI42*AN42</f>
        <v/>
      </c>
      <c r="AP42" s="40">
        <f>AG42/AI42*1000</f>
        <v/>
      </c>
      <c r="AQ42" s="40">
        <f>AG42/AK42*1000</f>
        <v/>
      </c>
      <c r="AR42" s="40">
        <f>AG42/AM42</f>
        <v/>
      </c>
      <c r="AS42" s="40">
        <f>AG42/AO42</f>
        <v/>
      </c>
      <c r="AT42" s="39" t="n">
        <v>-0.4151462170925309</v>
      </c>
      <c r="AU42" s="40">
        <f>AG42/AT42</f>
        <v/>
      </c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  <c r="CC42" s="39" t="n"/>
      <c r="CD42" s="39" t="n"/>
      <c r="CE42" s="39" t="n"/>
      <c r="CF42" s="39" t="n"/>
      <c r="CG42" s="39" t="n"/>
      <c r="CH42" s="39" t="n"/>
      <c r="CI42" s="39" t="n"/>
      <c r="CJ42" s="39" t="n"/>
      <c r="CK42" s="39" t="n"/>
      <c r="CL42" s="39" t="n"/>
      <c r="CM42" s="39" t="n"/>
      <c r="CN42" s="39" t="n"/>
      <c r="CO42" s="39" t="n"/>
      <c r="CP42" s="39" t="n"/>
      <c r="CQ42" s="39" t="n"/>
      <c r="CR42" s="39" t="n"/>
      <c r="CS42" s="39" t="n"/>
      <c r="CT42" s="39" t="n"/>
      <c r="CU42" s="39" t="n"/>
      <c r="CV42" s="39" t="n"/>
      <c r="CW42" s="39" t="n"/>
      <c r="CX42" s="39" t="n"/>
      <c r="CY42" s="39" t="n"/>
      <c r="CZ42" s="39" t="n"/>
      <c r="DA42" s="39" t="n"/>
      <c r="DB42" s="39" t="n"/>
      <c r="DC42" s="39" t="n"/>
      <c r="DD42" s="39" t="n"/>
      <c r="DE42" s="39" t="n"/>
      <c r="DF42" s="39" t="n"/>
      <c r="DG42" s="39" t="n"/>
      <c r="DH42" s="39" t="n"/>
      <c r="DI42" s="39" t="n"/>
      <c r="DJ42" s="39" t="n"/>
      <c r="DK42" s="39" t="n"/>
      <c r="DL42" s="39" t="n"/>
      <c r="DM42" s="39" t="n"/>
      <c r="DN42" s="39" t="n"/>
      <c r="DO42" s="39" t="n"/>
    </row>
    <row r="43">
      <c r="A43" s="39" t="inlineStr">
        <is>
          <t>Все</t>
        </is>
      </c>
      <c r="B43" s="39" t="inlineStr">
        <is>
          <t>Все</t>
        </is>
      </c>
      <c r="C43" s="39" t="inlineStr">
        <is>
          <t>SMART TV</t>
        </is>
      </c>
      <c r="D43" s="39" t="inlineStr">
        <is>
          <t>охват</t>
        </is>
      </c>
      <c r="E43" s="39" t="n">
        <v/>
      </c>
      <c r="F43" s="39" t="inlineStr">
        <is>
          <t>нет</t>
        </is>
      </c>
      <c r="G43" s="39" t="n">
        <v/>
      </c>
      <c r="H43" s="39" t="n">
        <v/>
      </c>
      <c r="I43" s="39" t="inlineStr">
        <is>
          <t>нет перехода на сайт
нет dcm
нет BL</t>
        </is>
      </c>
      <c r="J43" s="39" t="inlineStr">
        <is>
          <t>\\DOCS\Public\_Подрядчики (прайсы, презентации, ТТ)\GPMD</t>
        </is>
      </c>
      <c r="K43" s="39" t="inlineStr">
        <is>
          <t xml:space="preserve">Гроссу Дмитрий &lt;DGrossu@gpm-digital.com&gt;
Белоусова Дарья &lt;DBelousova@gpm-digital.com&gt;
</t>
        </is>
      </c>
      <c r="L43" s="39" t="n">
        <v/>
      </c>
      <c r="M43" s="39" t="inlineStr">
        <is>
          <t>500 000 показов</t>
        </is>
      </c>
      <c r="N43" s="39" t="n">
        <v/>
      </c>
      <c r="O43" s="39" t="inlineStr">
        <is>
          <t>аналог ТВ</t>
        </is>
      </c>
      <c r="P43" s="39" t="inlineStr">
        <is>
          <t>GPMD</t>
        </is>
      </c>
      <c r="Q43" s="39" t="n">
        <v>31</v>
      </c>
      <c r="R43" s="39">
        <f>S43</f>
        <v/>
      </c>
      <c r="S43" s="39" t="inlineStr">
        <is>
          <t>Smart TV
GPMD</t>
        </is>
      </c>
      <c r="T43" s="39" t="inlineStr">
        <is>
          <t xml:space="preserve">Видеоплеер в IPTV приставках и приложениях SmartTV </t>
        </is>
      </c>
      <c r="U43" s="39" t="inlineStr">
        <is>
          <t>Видео
Пре-ролл (до 20 секунд)</t>
        </is>
      </c>
      <c r="V43" s="39" t="inlineStr">
        <is>
          <t>20</t>
        </is>
      </c>
      <c r="W43" s="39" t="inlineStr">
        <is>
          <t>Динамика</t>
        </is>
      </c>
      <c r="X43" s="39" t="inlineStr">
        <is>
          <t>1000 показов</t>
        </is>
      </c>
      <c r="Y43" s="39">
        <f>COUNT(BF43:CK43)</f>
        <v/>
      </c>
      <c r="Z43" s="39" t="inlineStr">
        <is>
          <t>недель</t>
        </is>
      </c>
      <c r="AA43" s="39">
        <f>AB43/Y43</f>
        <v/>
      </c>
      <c r="AB43" s="39" t="n">
        <v>440</v>
      </c>
      <c r="AC43" s="40" t="n">
        <v>750</v>
      </c>
      <c r="AD43" s="39" t="n">
        <v>0.75</v>
      </c>
      <c r="AE43" s="39" t="n">
        <v>0.3</v>
      </c>
      <c r="AF43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40">
        <f>AG43*1.2</f>
        <v/>
      </c>
      <c r="AI43" s="39">
        <f>AM43/AL43</f>
        <v/>
      </c>
      <c r="AJ43" s="39" t="n">
        <v>4</v>
      </c>
      <c r="AK43" s="39">
        <f>AI43/AJ43</f>
        <v/>
      </c>
      <c r="AL43" s="39" t="inlineStr"/>
      <c r="AM43" s="39">
        <f>AB43</f>
        <v/>
      </c>
      <c r="AN43" s="39" t="inlineStr"/>
      <c r="AO43" s="39">
        <f>AI43*AN43</f>
        <v/>
      </c>
      <c r="AP43" s="40">
        <f>AG43/AI43*1000</f>
        <v/>
      </c>
      <c r="AQ43" s="40">
        <f>AG43/AK43*1000</f>
        <v/>
      </c>
      <c r="AR43" s="40">
        <f>AG43/AM43</f>
        <v/>
      </c>
      <c r="AS43" s="40">
        <f>AG43/AO43</f>
        <v/>
      </c>
      <c r="AT43" s="39" t="n">
        <v>-0.4151462170925309</v>
      </c>
      <c r="AU43" s="40">
        <f>AG43/AT43</f>
        <v/>
      </c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  <c r="CC43" s="39" t="n"/>
      <c r="CD43" s="39" t="n"/>
      <c r="CE43" s="39" t="n"/>
      <c r="CF43" s="39" t="n"/>
      <c r="CG43" s="39" t="n"/>
      <c r="CH43" s="39" t="n"/>
      <c r="CI43" s="39" t="n"/>
      <c r="CJ43" s="39" t="n"/>
      <c r="CK43" s="39" t="n"/>
      <c r="CL43" s="39" t="n"/>
      <c r="CM43" s="39" t="n"/>
      <c r="CN43" s="39" t="n"/>
      <c r="CO43" s="39" t="n"/>
      <c r="CP43" s="39" t="n"/>
      <c r="CQ43" s="39" t="n"/>
      <c r="CR43" s="39" t="n"/>
      <c r="CS43" s="39" t="n"/>
      <c r="CT43" s="39" t="n"/>
      <c r="CU43" s="39" t="n"/>
      <c r="CV43" s="39" t="n"/>
      <c r="CW43" s="39" t="n"/>
      <c r="CX43" s="39" t="n"/>
      <c r="CY43" s="39" t="n"/>
      <c r="CZ43" s="39" t="n"/>
      <c r="DA43" s="39" t="n"/>
      <c r="DB43" s="39" t="n"/>
      <c r="DC43" s="39" t="n"/>
      <c r="DD43" s="39" t="n"/>
      <c r="DE43" s="39" t="n"/>
      <c r="DF43" s="39" t="n"/>
      <c r="DG43" s="39" t="n"/>
      <c r="DH43" s="39" t="n"/>
      <c r="DI43" s="39" t="n"/>
      <c r="DJ43" s="39" t="n"/>
      <c r="DK43" s="39" t="n"/>
      <c r="DL43" s="39" t="n"/>
      <c r="DM43" s="39" t="n"/>
      <c r="DN43" s="39" t="n"/>
      <c r="DO43" s="39" t="n"/>
    </row>
    <row r="44">
      <c r="A44" s="39" t="inlineStr">
        <is>
          <t>Все</t>
        </is>
      </c>
      <c r="B44" s="39" t="inlineStr">
        <is>
          <t>Все</t>
        </is>
      </c>
      <c r="C44" s="39" t="inlineStr">
        <is>
          <t>SMART TV</t>
        </is>
      </c>
      <c r="D44" s="39" t="inlineStr">
        <is>
          <t>охват</t>
        </is>
      </c>
      <c r="E44" s="39" t="n">
        <v/>
      </c>
      <c r="F44" s="39" t="inlineStr">
        <is>
          <t>нет</t>
        </is>
      </c>
      <c r="G44" s="39" t="n">
        <v/>
      </c>
      <c r="H44" s="39" t="n">
        <v/>
      </c>
      <c r="I44" s="39" t="inlineStr">
        <is>
          <t>нет перехода на сайт
нет dcm
нет BL</t>
        </is>
      </c>
      <c r="J44" s="39" t="inlineStr">
        <is>
          <t>\\DOCS\Public\_Подрядчики (прайсы, презентации, ТТ)\GPMD</t>
        </is>
      </c>
      <c r="K44" s="39" t="inlineStr">
        <is>
          <t xml:space="preserve">Гроссу Дмитрий &lt;DGrossu@gpm-digital.com&gt;
Белоусова Дарья &lt;DBelousova@gpm-digital.com&gt;
</t>
        </is>
      </c>
      <c r="L44" s="39" t="n">
        <v/>
      </c>
      <c r="M44" s="39" t="inlineStr">
        <is>
          <t>500 000 показов</t>
        </is>
      </c>
      <c r="N44" s="39" t="n">
        <v/>
      </c>
      <c r="O44" s="39" t="inlineStr">
        <is>
          <t>аналог ТВ</t>
        </is>
      </c>
      <c r="P44" s="39" t="inlineStr">
        <is>
          <t>GPMD</t>
        </is>
      </c>
      <c r="Q44" s="39" t="n">
        <v>32</v>
      </c>
      <c r="R44" s="39">
        <f>S44</f>
        <v/>
      </c>
      <c r="S44" s="39" t="inlineStr">
        <is>
          <t>Smart TV
GPMD</t>
        </is>
      </c>
      <c r="T44" s="39" t="inlineStr">
        <is>
          <t xml:space="preserve">Видеоплеер в IPTV приставках и приложениях SmartTV </t>
        </is>
      </c>
      <c r="U44" s="39" t="inlineStr">
        <is>
          <t>Видео
Пре-ролл (до 20 секунд)</t>
        </is>
      </c>
      <c r="V44" s="39" t="inlineStr">
        <is>
          <t>20</t>
        </is>
      </c>
      <c r="W44" s="39" t="inlineStr">
        <is>
          <t>Динамика</t>
        </is>
      </c>
      <c r="X44" s="39" t="inlineStr">
        <is>
          <t>1000 показов</t>
        </is>
      </c>
      <c r="Y44" s="39">
        <f>COUNT(BF44:CK44)</f>
        <v/>
      </c>
      <c r="Z44" s="39" t="inlineStr">
        <is>
          <t>недель</t>
        </is>
      </c>
      <c r="AA44" s="39">
        <f>AB44/Y44</f>
        <v/>
      </c>
      <c r="AB44" s="39" t="n">
        <v>440</v>
      </c>
      <c r="AC44" s="40" t="n">
        <v>750</v>
      </c>
      <c r="AD44" s="39" t="n">
        <v>0.95</v>
      </c>
      <c r="AE44" s="39" t="n">
        <v>0.3</v>
      </c>
      <c r="AF44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40">
        <f>AG44*1.2</f>
        <v/>
      </c>
      <c r="AI44" s="39">
        <f>AM44/AL44</f>
        <v/>
      </c>
      <c r="AJ44" s="39" t="n">
        <v>4</v>
      </c>
      <c r="AK44" s="39">
        <f>AI44/AJ44</f>
        <v/>
      </c>
      <c r="AL44" s="39" t="inlineStr"/>
      <c r="AM44" s="39">
        <f>AB44</f>
        <v/>
      </c>
      <c r="AN44" s="39" t="inlineStr"/>
      <c r="AO44" s="39">
        <f>AI44*AN44</f>
        <v/>
      </c>
      <c r="AP44" s="40">
        <f>AG44/AI44*1000</f>
        <v/>
      </c>
      <c r="AQ44" s="40">
        <f>AG44/AK44*1000</f>
        <v/>
      </c>
      <c r="AR44" s="40">
        <f>AG44/AM44</f>
        <v/>
      </c>
      <c r="AS44" s="40">
        <f>AG44/AO44</f>
        <v/>
      </c>
      <c r="AT44" s="39" t="n">
        <v>-0.4151462170925309</v>
      </c>
      <c r="AU44" s="40">
        <f>AG44/AT44</f>
        <v/>
      </c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  <c r="CC44" s="39" t="n"/>
      <c r="CD44" s="39" t="n"/>
      <c r="CE44" s="39" t="n"/>
      <c r="CF44" s="39" t="n"/>
      <c r="CG44" s="39" t="n"/>
      <c r="CH44" s="39" t="n"/>
      <c r="CI44" s="39" t="n"/>
      <c r="CJ44" s="39" t="n"/>
      <c r="CK44" s="39" t="n"/>
      <c r="CL44" s="39" t="n"/>
      <c r="CM44" s="39" t="n"/>
      <c r="CN44" s="39" t="n"/>
      <c r="CO44" s="39" t="n"/>
      <c r="CP44" s="39" t="n"/>
      <c r="CQ44" s="39" t="n"/>
      <c r="CR44" s="39" t="n"/>
      <c r="CS44" s="39" t="n"/>
      <c r="CT44" s="39" t="n"/>
      <c r="CU44" s="39" t="n"/>
      <c r="CV44" s="39" t="n"/>
      <c r="CW44" s="39" t="n"/>
      <c r="CX44" s="39" t="n"/>
      <c r="CY44" s="39" t="n"/>
      <c r="CZ44" s="39" t="n"/>
      <c r="DA44" s="39" t="n"/>
      <c r="DB44" s="39" t="n"/>
      <c r="DC44" s="39" t="n"/>
      <c r="DD44" s="39" t="n"/>
      <c r="DE44" s="39" t="n"/>
      <c r="DF44" s="39" t="n"/>
      <c r="DG44" s="39" t="n"/>
      <c r="DH44" s="39" t="n"/>
      <c r="DI44" s="39" t="n"/>
      <c r="DJ44" s="39" t="n"/>
      <c r="DK44" s="39" t="n"/>
      <c r="DL44" s="39" t="n"/>
      <c r="DM44" s="39" t="n"/>
      <c r="DN44" s="39" t="n"/>
      <c r="DO44" s="39" t="n"/>
    </row>
    <row r="45">
      <c r="A45" s="39" t="inlineStr">
        <is>
          <t>Все</t>
        </is>
      </c>
      <c r="B45" s="39" t="inlineStr">
        <is>
          <t>Все</t>
        </is>
      </c>
      <c r="C45" s="39" t="inlineStr">
        <is>
          <t>SMART TV</t>
        </is>
      </c>
      <c r="D45" s="39" t="inlineStr">
        <is>
          <t>охват</t>
        </is>
      </c>
      <c r="E45" s="39" t="n">
        <v/>
      </c>
      <c r="F45" s="39" t="inlineStr">
        <is>
          <t>нет</t>
        </is>
      </c>
      <c r="G45" s="39" t="n">
        <v/>
      </c>
      <c r="H45" s="39" t="n">
        <v/>
      </c>
      <c r="I45" s="39" t="inlineStr">
        <is>
          <t>нет перехода на сайт
нет dcm
нет BL</t>
        </is>
      </c>
      <c r="J45" s="39" t="inlineStr">
        <is>
          <t>\\DOCS\Public\_Подрядчики (прайсы, презентации, ТТ)\GPMD</t>
        </is>
      </c>
      <c r="K45" s="39" t="inlineStr">
        <is>
          <t xml:space="preserve">Гроссу Дмитрий &lt;DGrossu@gpm-digital.com&gt;
Белоусова Дарья &lt;DBelousova@gpm-digital.com&gt;
</t>
        </is>
      </c>
      <c r="L45" s="39" t="n">
        <v/>
      </c>
      <c r="M45" s="39" t="inlineStr">
        <is>
          <t>500 000 показов</t>
        </is>
      </c>
      <c r="N45" s="39" t="n">
        <v/>
      </c>
      <c r="O45" s="39" t="inlineStr">
        <is>
          <t>аналог ТВ</t>
        </is>
      </c>
      <c r="P45" s="39" t="inlineStr">
        <is>
          <t>GPMD</t>
        </is>
      </c>
      <c r="Q45" s="39" t="n">
        <v>33</v>
      </c>
      <c r="R45" s="39">
        <f>S45</f>
        <v/>
      </c>
      <c r="S45" s="39" t="inlineStr">
        <is>
          <t>Smart TV
GPMD</t>
        </is>
      </c>
      <c r="T45" s="39" t="inlineStr">
        <is>
          <t xml:space="preserve">Видеоплеер в IPTV приставках и приложениях SmartTV </t>
        </is>
      </c>
      <c r="U45" s="39" t="inlineStr">
        <is>
          <t>Видео
Пре-ролл (до 20 секунд)</t>
        </is>
      </c>
      <c r="V45" s="39" t="inlineStr">
        <is>
          <t>20</t>
        </is>
      </c>
      <c r="W45" s="39" t="inlineStr">
        <is>
          <t>Динамика</t>
        </is>
      </c>
      <c r="X45" s="39" t="inlineStr">
        <is>
          <t>1000 показов</t>
        </is>
      </c>
      <c r="Y45" s="39">
        <f>COUNT(BF45:CK45)</f>
        <v/>
      </c>
      <c r="Z45" s="39" t="inlineStr">
        <is>
          <t>недель</t>
        </is>
      </c>
      <c r="AA45" s="39">
        <f>AB45/Y45</f>
        <v/>
      </c>
      <c r="AB45" s="39" t="n">
        <v>440</v>
      </c>
      <c r="AC45" s="40" t="n">
        <v>750</v>
      </c>
      <c r="AD45" s="39" t="n">
        <v>1.1</v>
      </c>
      <c r="AE45" s="39" t="n">
        <v>0.3</v>
      </c>
      <c r="AF45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40">
        <f>AG45*1.2</f>
        <v/>
      </c>
      <c r="AI45" s="39">
        <f>AM45/AL45</f>
        <v/>
      </c>
      <c r="AJ45" s="39" t="n">
        <v>4</v>
      </c>
      <c r="AK45" s="39">
        <f>AI45/AJ45</f>
        <v/>
      </c>
      <c r="AL45" s="39" t="inlineStr"/>
      <c r="AM45" s="39">
        <f>AB45</f>
        <v/>
      </c>
      <c r="AN45" s="39" t="inlineStr"/>
      <c r="AO45" s="39">
        <f>AI45*AN45</f>
        <v/>
      </c>
      <c r="AP45" s="40">
        <f>AG45/AI45*1000</f>
        <v/>
      </c>
      <c r="AQ45" s="40">
        <f>AG45/AK45*1000</f>
        <v/>
      </c>
      <c r="AR45" s="40">
        <f>AG45/AM45</f>
        <v/>
      </c>
      <c r="AS45" s="40">
        <f>AG45/AO45</f>
        <v/>
      </c>
      <c r="AT45" s="39" t="n">
        <v>-0.4151462170925309</v>
      </c>
      <c r="AU45" s="40">
        <f>AG45/AT45</f>
        <v/>
      </c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  <c r="CC45" s="39" t="n"/>
      <c r="CD45" s="39" t="n"/>
      <c r="CE45" s="39" t="n"/>
      <c r="CF45" s="39" t="n"/>
      <c r="CG45" s="39" t="n"/>
      <c r="CH45" s="39" t="n"/>
      <c r="CI45" s="39" t="n"/>
      <c r="CJ45" s="39" t="n"/>
      <c r="CK45" s="39" t="n"/>
      <c r="CL45" s="39" t="n"/>
      <c r="CM45" s="39" t="n"/>
      <c r="CN45" s="39" t="n"/>
      <c r="CO45" s="39" t="n"/>
      <c r="CP45" s="39" t="n"/>
      <c r="CQ45" s="39" t="n"/>
      <c r="CR45" s="39" t="n"/>
      <c r="CS45" s="39" t="n"/>
      <c r="CT45" s="39" t="n"/>
      <c r="CU45" s="39" t="n"/>
      <c r="CV45" s="39" t="n"/>
      <c r="CW45" s="39" t="n"/>
      <c r="CX45" s="39" t="n"/>
      <c r="CY45" s="39" t="n"/>
      <c r="CZ45" s="39" t="n"/>
      <c r="DA45" s="39" t="n"/>
      <c r="DB45" s="39" t="n"/>
      <c r="DC45" s="39" t="n"/>
      <c r="DD45" s="39" t="n"/>
      <c r="DE45" s="39" t="n"/>
      <c r="DF45" s="39" t="n"/>
      <c r="DG45" s="39" t="n"/>
      <c r="DH45" s="39" t="n"/>
      <c r="DI45" s="39" t="n"/>
      <c r="DJ45" s="39" t="n"/>
      <c r="DK45" s="39" t="n"/>
      <c r="DL45" s="39" t="n"/>
      <c r="DM45" s="39" t="n"/>
      <c r="DN45" s="39" t="n"/>
      <c r="DO45" s="39" t="n"/>
    </row>
    <row r="46">
      <c r="A46" s="39" t="inlineStr">
        <is>
          <t>Все</t>
        </is>
      </c>
      <c r="B46" s="39" t="inlineStr">
        <is>
          <t>Все</t>
        </is>
      </c>
      <c r="C46" s="39" t="inlineStr">
        <is>
          <t>SMART TV</t>
        </is>
      </c>
      <c r="D46" s="39" t="inlineStr">
        <is>
          <t>охват</t>
        </is>
      </c>
      <c r="E46" s="39" t="n">
        <v/>
      </c>
      <c r="F46" s="39" t="inlineStr">
        <is>
          <t>нет</t>
        </is>
      </c>
      <c r="G46" s="39" t="n">
        <v/>
      </c>
      <c r="H46" s="39" t="n">
        <v/>
      </c>
      <c r="I46" s="39" t="inlineStr">
        <is>
          <t>нет перехода на сайт
нет dcm
нет BL</t>
        </is>
      </c>
      <c r="J46" s="39" t="inlineStr">
        <is>
          <t>\\DOCS\Public\_Подрядчики (прайсы, презентации, ТТ)\GPMD</t>
        </is>
      </c>
      <c r="K46" s="39" t="inlineStr">
        <is>
          <t xml:space="preserve">Гроссу Дмитрий &lt;DGrossu@gpm-digital.com&gt;
Белоусова Дарья &lt;DBelousova@gpm-digital.com&gt;
</t>
        </is>
      </c>
      <c r="L46" s="39" t="n">
        <v/>
      </c>
      <c r="M46" s="39" t="inlineStr">
        <is>
          <t>500 000 показов</t>
        </is>
      </c>
      <c r="N46" s="39" t="n">
        <v/>
      </c>
      <c r="O46" s="39" t="inlineStr">
        <is>
          <t>аналог ТВ</t>
        </is>
      </c>
      <c r="P46" s="39" t="inlineStr">
        <is>
          <t>GPMD</t>
        </is>
      </c>
      <c r="Q46" s="39" t="n">
        <v>34</v>
      </c>
      <c r="R46" s="39">
        <f>S46</f>
        <v/>
      </c>
      <c r="S46" s="39" t="inlineStr">
        <is>
          <t>Smart TV
GPMD</t>
        </is>
      </c>
      <c r="T46" s="39" t="inlineStr">
        <is>
          <t xml:space="preserve">Видеоплеер в IPTV приставках и приложениях SmartTV </t>
        </is>
      </c>
      <c r="U46" s="39" t="inlineStr">
        <is>
          <t>Видео
Пре-ролл (до 20 секунд)</t>
        </is>
      </c>
      <c r="V46" s="39" t="inlineStr">
        <is>
          <t>20</t>
        </is>
      </c>
      <c r="W46" s="39" t="inlineStr">
        <is>
          <t>Динамика</t>
        </is>
      </c>
      <c r="X46" s="39" t="inlineStr">
        <is>
          <t>1000 показов</t>
        </is>
      </c>
      <c r="Y46" s="39">
        <f>COUNT(BF46:CK46)</f>
        <v/>
      </c>
      <c r="Z46" s="39" t="inlineStr">
        <is>
          <t>недель</t>
        </is>
      </c>
      <c r="AA46" s="39">
        <f>AB46/Y46</f>
        <v/>
      </c>
      <c r="AB46" s="39" t="n">
        <v>440</v>
      </c>
      <c r="AC46" s="40" t="n">
        <v>750</v>
      </c>
      <c r="AD46" s="39" t="n">
        <v>1.15</v>
      </c>
      <c r="AE46" s="39" t="n">
        <v>0.3</v>
      </c>
      <c r="AF46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40">
        <f>AG46*1.2</f>
        <v/>
      </c>
      <c r="AI46" s="39">
        <f>AM46/AL46</f>
        <v/>
      </c>
      <c r="AJ46" s="39" t="n">
        <v>4</v>
      </c>
      <c r="AK46" s="39">
        <f>AI46/AJ46</f>
        <v/>
      </c>
      <c r="AL46" s="39" t="inlineStr"/>
      <c r="AM46" s="39">
        <f>AB46</f>
        <v/>
      </c>
      <c r="AN46" s="39" t="inlineStr"/>
      <c r="AO46" s="39">
        <f>AI46*AN46</f>
        <v/>
      </c>
      <c r="AP46" s="40">
        <f>AG46/AI46*1000</f>
        <v/>
      </c>
      <c r="AQ46" s="40">
        <f>AG46/AK46*1000</f>
        <v/>
      </c>
      <c r="AR46" s="40">
        <f>AG46/AM46</f>
        <v/>
      </c>
      <c r="AS46" s="40">
        <f>AG46/AO46</f>
        <v/>
      </c>
      <c r="AT46" s="39" t="n">
        <v>-0.4151462170925309</v>
      </c>
      <c r="AU46" s="40">
        <f>AG46/AT46</f>
        <v/>
      </c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  <c r="CC46" s="39" t="n"/>
      <c r="CD46" s="39" t="n"/>
      <c r="CE46" s="39" t="n"/>
      <c r="CF46" s="39" t="n"/>
      <c r="CG46" s="39" t="n"/>
      <c r="CH46" s="39" t="n"/>
      <c r="CI46" s="39" t="n"/>
      <c r="CJ46" s="39" t="n"/>
      <c r="CK46" s="39" t="n"/>
      <c r="CL46" s="39" t="n"/>
      <c r="CM46" s="39" t="n"/>
      <c r="CN46" s="39" t="n"/>
      <c r="CO46" s="39" t="n"/>
      <c r="CP46" s="39" t="n"/>
      <c r="CQ46" s="39" t="n"/>
      <c r="CR46" s="39" t="n"/>
      <c r="CS46" s="39" t="n"/>
      <c r="CT46" s="39" t="n"/>
      <c r="CU46" s="39" t="n"/>
      <c r="CV46" s="39" t="n"/>
      <c r="CW46" s="39" t="n"/>
      <c r="CX46" s="39" t="n"/>
      <c r="CY46" s="39" t="n"/>
      <c r="CZ46" s="39" t="n"/>
      <c r="DA46" s="39" t="n"/>
      <c r="DB46" s="39" t="n"/>
      <c r="DC46" s="39" t="n"/>
      <c r="DD46" s="39" t="n"/>
      <c r="DE46" s="39" t="n"/>
      <c r="DF46" s="39" t="n"/>
      <c r="DG46" s="39" t="n"/>
      <c r="DH46" s="39" t="n"/>
      <c r="DI46" s="39" t="n"/>
      <c r="DJ46" s="39" t="n"/>
      <c r="DK46" s="39" t="n"/>
      <c r="DL46" s="39" t="n"/>
      <c r="DM46" s="39" t="n"/>
      <c r="DN46" s="39" t="n"/>
      <c r="DO46" s="39" t="n"/>
    </row>
    <row r="47">
      <c r="A47" s="39" t="inlineStr">
        <is>
          <t>Все</t>
        </is>
      </c>
      <c r="B47" s="39" t="inlineStr">
        <is>
          <t>Все</t>
        </is>
      </c>
      <c r="C47" s="39" t="inlineStr">
        <is>
          <t>SMART TV</t>
        </is>
      </c>
      <c r="D47" s="39" t="inlineStr">
        <is>
          <t>охват</t>
        </is>
      </c>
      <c r="E47" s="39" t="n">
        <v/>
      </c>
      <c r="F47" s="39" t="inlineStr">
        <is>
          <t>нет</t>
        </is>
      </c>
      <c r="G47" s="39" t="n">
        <v/>
      </c>
      <c r="H47" s="39" t="n">
        <v/>
      </c>
      <c r="I47" s="39" t="inlineStr">
        <is>
          <t>нет перехода на сайт
нет dcm
нет BL</t>
        </is>
      </c>
      <c r="J47" s="39" t="inlineStr">
        <is>
          <t>\\DOCS\Public\_Подрядчики (прайсы, презентации, ТТ)\GPMD</t>
        </is>
      </c>
      <c r="K47" s="39" t="inlineStr">
        <is>
          <t xml:space="preserve">Гроссу Дмитрий &lt;DGrossu@gpm-digital.com&gt;
Белоусова Дарья &lt;DBelousova@gpm-digital.com&gt;
</t>
        </is>
      </c>
      <c r="L47" s="39" t="n">
        <v/>
      </c>
      <c r="M47" s="39" t="inlineStr">
        <is>
          <t>500 000 показов</t>
        </is>
      </c>
      <c r="N47" s="39" t="n">
        <v/>
      </c>
      <c r="O47" s="39" t="inlineStr">
        <is>
          <t>аналог ТВ</t>
        </is>
      </c>
      <c r="P47" s="39" t="inlineStr">
        <is>
          <t>GPMD</t>
        </is>
      </c>
      <c r="Q47" s="39" t="n">
        <v>35</v>
      </c>
      <c r="R47" s="39">
        <f>S47</f>
        <v/>
      </c>
      <c r="S47" s="39" t="inlineStr">
        <is>
          <t>Smart TV
GPMD</t>
        </is>
      </c>
      <c r="T47" s="39" t="inlineStr">
        <is>
          <t xml:space="preserve">Видеоплеер в IPTV приставках и приложениях SmartTV </t>
        </is>
      </c>
      <c r="U47" s="39" t="inlineStr">
        <is>
          <t>Видео
Пре-ролл (до 20 секунд)</t>
        </is>
      </c>
      <c r="V47" s="39" t="inlineStr">
        <is>
          <t>20</t>
        </is>
      </c>
      <c r="W47" s="39" t="inlineStr">
        <is>
          <t>Динамика</t>
        </is>
      </c>
      <c r="X47" s="39" t="inlineStr">
        <is>
          <t>1000 показов</t>
        </is>
      </c>
      <c r="Y47" s="39">
        <f>COUNT(BF47:CK47)</f>
        <v/>
      </c>
      <c r="Z47" s="39" t="inlineStr">
        <is>
          <t>недель</t>
        </is>
      </c>
      <c r="AA47" s="39">
        <f>AB47/Y47</f>
        <v/>
      </c>
      <c r="AB47" s="39" t="n">
        <v>440</v>
      </c>
      <c r="AC47" s="40" t="n">
        <v>750</v>
      </c>
      <c r="AD47" s="39" t="n">
        <v>1.05</v>
      </c>
      <c r="AE47" s="39" t="n">
        <v>0.3</v>
      </c>
      <c r="AF47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40">
        <f>AG47*1.2</f>
        <v/>
      </c>
      <c r="AI47" s="39">
        <f>AM47/AL47</f>
        <v/>
      </c>
      <c r="AJ47" s="39" t="n">
        <v>4</v>
      </c>
      <c r="AK47" s="39">
        <f>AI47/AJ47</f>
        <v/>
      </c>
      <c r="AL47" s="39" t="inlineStr"/>
      <c r="AM47" s="39">
        <f>AB47</f>
        <v/>
      </c>
      <c r="AN47" s="39" t="inlineStr"/>
      <c r="AO47" s="39">
        <f>AI47*AN47</f>
        <v/>
      </c>
      <c r="AP47" s="40">
        <f>AG47/AI47*1000</f>
        <v/>
      </c>
      <c r="AQ47" s="40">
        <f>AG47/AK47*1000</f>
        <v/>
      </c>
      <c r="AR47" s="40">
        <f>AG47/AM47</f>
        <v/>
      </c>
      <c r="AS47" s="40">
        <f>AG47/AO47</f>
        <v/>
      </c>
      <c r="AT47" s="39" t="n">
        <v>-0.4151462170925309</v>
      </c>
      <c r="AU47" s="40">
        <f>AG47/AT47</f>
        <v/>
      </c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  <c r="CC47" s="39" t="n"/>
      <c r="CD47" s="39" t="n"/>
      <c r="CE47" s="39" t="n"/>
      <c r="CF47" s="39" t="n"/>
      <c r="CG47" s="39" t="n"/>
      <c r="CH47" s="39" t="n"/>
      <c r="CI47" s="39" t="n"/>
      <c r="CJ47" s="39" t="n"/>
      <c r="CK47" s="39" t="n"/>
      <c r="CL47" s="39" t="n"/>
      <c r="CM47" s="39" t="n"/>
      <c r="CN47" s="39" t="n"/>
      <c r="CO47" s="39" t="n"/>
      <c r="CP47" s="39" t="n"/>
      <c r="CQ47" s="39" t="n"/>
      <c r="CR47" s="39" t="n"/>
      <c r="CS47" s="39" t="n"/>
      <c r="CT47" s="39" t="n"/>
      <c r="CU47" s="39" t="n"/>
      <c r="CV47" s="39" t="n"/>
      <c r="CW47" s="39" t="n"/>
      <c r="CX47" s="39" t="n"/>
      <c r="CY47" s="39" t="n"/>
      <c r="CZ47" s="39" t="n"/>
      <c r="DA47" s="39" t="n"/>
      <c r="DB47" s="39" t="n"/>
      <c r="DC47" s="39" t="n"/>
      <c r="DD47" s="39" t="n"/>
      <c r="DE47" s="39" t="n"/>
      <c r="DF47" s="39" t="n"/>
      <c r="DG47" s="39" t="n"/>
      <c r="DH47" s="39" t="n"/>
      <c r="DI47" s="39" t="n"/>
      <c r="DJ47" s="39" t="n"/>
      <c r="DK47" s="39" t="n"/>
      <c r="DL47" s="39" t="n"/>
      <c r="DM47" s="39" t="n"/>
      <c r="DN47" s="39" t="n"/>
      <c r="DO47" s="39" t="n"/>
    </row>
    <row r="48">
      <c r="A48" s="39" t="inlineStr">
        <is>
          <t>Все</t>
        </is>
      </c>
      <c r="B48" s="39" t="inlineStr">
        <is>
          <t>Все</t>
        </is>
      </c>
      <c r="C48" s="39" t="inlineStr">
        <is>
          <t>SMART TV</t>
        </is>
      </c>
      <c r="D48" s="39" t="inlineStr">
        <is>
          <t>охват</t>
        </is>
      </c>
      <c r="E48" s="39" t="n">
        <v/>
      </c>
      <c r="F48" s="39" t="inlineStr">
        <is>
          <t>нет</t>
        </is>
      </c>
      <c r="G48" s="39" t="n">
        <v/>
      </c>
      <c r="H48" s="39" t="n">
        <v/>
      </c>
      <c r="I48" s="39" t="inlineStr">
        <is>
          <t>нет перехода на сайт
нет dcm
нет BL</t>
        </is>
      </c>
      <c r="J48" s="39" t="inlineStr">
        <is>
          <t>\\DOCS\Public\_Подрядчики (прайсы, презентации, ТТ)\GPMD</t>
        </is>
      </c>
      <c r="K48" s="39" t="inlineStr">
        <is>
          <t xml:space="preserve">Гроссу Дмитрий &lt;DGrossu@gpm-digital.com&gt;
Белоусова Дарья &lt;DBelousova@gpm-digital.com&gt;
</t>
        </is>
      </c>
      <c r="L48" s="39" t="n">
        <v/>
      </c>
      <c r="M48" s="39" t="inlineStr">
        <is>
          <t>500 000 показов</t>
        </is>
      </c>
      <c r="N48" s="39" t="n">
        <v/>
      </c>
      <c r="O48" s="39" t="inlineStr">
        <is>
          <t>аналог ТВ</t>
        </is>
      </c>
      <c r="P48" s="39" t="inlineStr">
        <is>
          <t>GPMD</t>
        </is>
      </c>
      <c r="Q48" s="39" t="n">
        <v>36</v>
      </c>
      <c r="R48" s="39">
        <f>S48</f>
        <v/>
      </c>
      <c r="S48" s="39" t="inlineStr">
        <is>
          <t>Smart TV
GPMD</t>
        </is>
      </c>
      <c r="T48" s="39" t="inlineStr">
        <is>
          <t xml:space="preserve">Видеоплеер в IPTV приставках и приложениях SmartTV </t>
        </is>
      </c>
      <c r="U48" s="39" t="inlineStr">
        <is>
          <t>Видео
Пре-ролл (до 20 секунд)</t>
        </is>
      </c>
      <c r="V48" s="39" t="inlineStr">
        <is>
          <t>20</t>
        </is>
      </c>
      <c r="W48" s="39" t="inlineStr">
        <is>
          <t>Динамика</t>
        </is>
      </c>
      <c r="X48" s="39" t="inlineStr">
        <is>
          <t>1000 показов</t>
        </is>
      </c>
      <c r="Y48" s="39">
        <f>COUNT(BF48:CK48)</f>
        <v/>
      </c>
      <c r="Z48" s="39" t="inlineStr">
        <is>
          <t>недель</t>
        </is>
      </c>
      <c r="AA48" s="39">
        <f>AB48/Y48</f>
        <v/>
      </c>
      <c r="AB48" s="39" t="n">
        <v>440</v>
      </c>
      <c r="AC48" s="40" t="n">
        <v>750</v>
      </c>
      <c r="AD48" s="39" t="n">
        <v>1</v>
      </c>
      <c r="AE48" s="39" t="n">
        <v>0.3</v>
      </c>
      <c r="AF48" s="39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48" s="4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48" s="40">
        <f>AG48*1.2</f>
        <v/>
      </c>
      <c r="AI48" s="39">
        <f>AM48/AL48</f>
        <v/>
      </c>
      <c r="AJ48" s="39" t="n">
        <v>4</v>
      </c>
      <c r="AK48" s="39">
        <f>AI48/AJ48</f>
        <v/>
      </c>
      <c r="AL48" s="39" t="inlineStr"/>
      <c r="AM48" s="39">
        <f>AB48</f>
        <v/>
      </c>
      <c r="AN48" s="39" t="inlineStr"/>
      <c r="AO48" s="39">
        <f>AI48*AN48</f>
        <v/>
      </c>
      <c r="AP48" s="40">
        <f>AG48/AI48*1000</f>
        <v/>
      </c>
      <c r="AQ48" s="40">
        <f>AG48/AK48*1000</f>
        <v/>
      </c>
      <c r="AR48" s="40">
        <f>AG48/AM48</f>
        <v/>
      </c>
      <c r="AS48" s="40">
        <f>AG48/AO48</f>
        <v/>
      </c>
      <c r="AT48" s="39" t="n">
        <v>-0.4151462170925309</v>
      </c>
      <c r="AU48" s="40">
        <f>AG48/AT48</f>
        <v/>
      </c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  <c r="CC48" s="39" t="n"/>
      <c r="CD48" s="39" t="n"/>
      <c r="CE48" s="39" t="n"/>
      <c r="CF48" s="39" t="n"/>
      <c r="CG48" s="39" t="n"/>
      <c r="CH48" s="39" t="n"/>
      <c r="CI48" s="39" t="n"/>
      <c r="CJ48" s="39" t="n"/>
      <c r="CK48" s="39" t="n"/>
      <c r="CL48" s="39" t="n"/>
      <c r="CM48" s="39" t="n"/>
      <c r="CN48" s="39" t="n"/>
      <c r="CO48" s="39" t="n"/>
      <c r="CP48" s="39" t="n"/>
      <c r="CQ48" s="39" t="n"/>
      <c r="CR48" s="39" t="n"/>
      <c r="CS48" s="39" t="n"/>
      <c r="CT48" s="39" t="n"/>
      <c r="CU48" s="39" t="n"/>
      <c r="CV48" s="39" t="n"/>
      <c r="CW48" s="39" t="n"/>
      <c r="CX48" s="39" t="n"/>
      <c r="CY48" s="39" t="n"/>
      <c r="CZ48" s="39" t="n"/>
      <c r="DA48" s="39" t="n"/>
      <c r="DB48" s="39" t="n"/>
      <c r="DC48" s="39" t="n"/>
      <c r="DD48" s="39" t="n"/>
      <c r="DE48" s="39" t="n"/>
      <c r="DF48" s="39" t="n"/>
      <c r="DG48" s="39" t="n"/>
      <c r="DH48" s="39" t="n"/>
      <c r="DI48" s="39" t="n"/>
      <c r="DJ48" s="39" t="n"/>
      <c r="DK48" s="39" t="n"/>
      <c r="DL48" s="39" t="n"/>
      <c r="DM48" s="39" t="n"/>
      <c r="DN48" s="39" t="n"/>
      <c r="DO48" s="39" t="n"/>
    </row>
    <row r="49">
      <c r="A49" s="39" t="inlineStr">
        <is>
          <t>Все</t>
        </is>
      </c>
      <c r="B49" s="39" t="inlineStr">
        <is>
          <t>Все</t>
        </is>
      </c>
      <c r="C49" s="39" t="inlineStr">
        <is>
          <t>SMART TV</t>
        </is>
      </c>
      <c r="D49" s="39" t="inlineStr">
        <is>
          <t>охват</t>
        </is>
      </c>
      <c r="E49" s="39" t="n">
        <v/>
      </c>
      <c r="F49" s="39" t="inlineStr">
        <is>
          <t>нет</t>
        </is>
      </c>
      <c r="G49" s="39" t="n">
        <v/>
      </c>
      <c r="H49" s="39" t="n">
        <v/>
      </c>
      <c r="I49" s="39" t="inlineStr">
        <is>
          <t>нет перехода на сайт
нет dcm
нет BL</t>
        </is>
      </c>
      <c r="J49" s="39" t="inlineStr">
        <is>
          <t>\\DOCS\Public\_Подрядчики (прайсы, презентации, ТТ)\GPMD</t>
        </is>
      </c>
      <c r="K49" s="39" t="inlineStr">
        <is>
          <t xml:space="preserve">Гроссу Дмитрий &lt;DGrossu@gpm-digital.com&gt;
Белоусова Дарья &lt;DBelousova@gpm-digital.com&gt;
</t>
        </is>
      </c>
      <c r="L49" s="39" t="n">
        <v/>
      </c>
      <c r="M49" s="39" t="inlineStr">
        <is>
          <t>500 000 показов</t>
        </is>
      </c>
      <c r="N49" s="39" t="n">
        <v/>
      </c>
      <c r="O49" s="39" t="inlineStr">
        <is>
          <t>аналог ТВ</t>
        </is>
      </c>
      <c r="P49" s="39" t="inlineStr">
        <is>
          <t>GPMD</t>
        </is>
      </c>
      <c r="Q49" s="39" t="n">
        <v>37</v>
      </c>
      <c r="R49" s="39">
        <f>S49</f>
        <v/>
      </c>
      <c r="S49" s="39" t="inlineStr">
        <is>
          <t>Smart TV
GPMD</t>
        </is>
      </c>
      <c r="T49" s="39" t="inlineStr">
        <is>
          <t xml:space="preserve">Видеоплеер в IPTV приставках и приложениях SmartTV </t>
        </is>
      </c>
      <c r="U49" s="39" t="inlineStr">
        <is>
          <t>Видео
Пре-ролл (до 20 секунд)</t>
        </is>
      </c>
      <c r="V49" s="39" t="inlineStr">
        <is>
          <t>20</t>
        </is>
      </c>
      <c r="W49" s="39" t="inlineStr">
        <is>
          <t>Динамика</t>
        </is>
      </c>
      <c r="X49" s="39" t="inlineStr">
        <is>
          <t>1000 показов</t>
        </is>
      </c>
      <c r="Y49" s="39">
        <f>COUNT(BF49:CK49)</f>
        <v/>
      </c>
      <c r="Z49" s="39" t="inlineStr">
        <is>
          <t>недель</t>
        </is>
      </c>
      <c r="AA49" s="39">
        <f>AB49/Y49</f>
        <v/>
      </c>
      <c r="AB49" s="39" t="n">
        <v>440</v>
      </c>
      <c r="AC49" s="40" t="n">
        <v>750</v>
      </c>
      <c r="AD49" s="39" t="n">
        <v>0.8</v>
      </c>
      <c r="AE49" s="39" t="n">
        <v>0.3</v>
      </c>
      <c r="AF49" s="39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49" s="4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49" s="40">
        <f>AG49*1.2</f>
        <v/>
      </c>
      <c r="AI49" s="39">
        <f>AM49/AL49</f>
        <v/>
      </c>
      <c r="AJ49" s="39" t="n">
        <v>4</v>
      </c>
      <c r="AK49" s="39">
        <f>AI49/AJ49</f>
        <v/>
      </c>
      <c r="AL49" s="39" t="inlineStr"/>
      <c r="AM49" s="39">
        <f>AB49</f>
        <v/>
      </c>
      <c r="AN49" s="39" t="inlineStr"/>
      <c r="AO49" s="39">
        <f>AI49*AN49</f>
        <v/>
      </c>
      <c r="AP49" s="40">
        <f>AG49/AI49*1000</f>
        <v/>
      </c>
      <c r="AQ49" s="40">
        <f>AG49/AK49*1000</f>
        <v/>
      </c>
      <c r="AR49" s="40">
        <f>AG49/AM49</f>
        <v/>
      </c>
      <c r="AS49" s="40">
        <f>AG49/AO49</f>
        <v/>
      </c>
      <c r="AT49" s="39" t="n">
        <v>-0.4151462170925309</v>
      </c>
      <c r="AU49" s="40">
        <f>AG49/AT49</f>
        <v/>
      </c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  <c r="CC49" s="39" t="n"/>
      <c r="CD49" s="39" t="n"/>
      <c r="CE49" s="39" t="n"/>
      <c r="CF49" s="39" t="n"/>
      <c r="CG49" s="39" t="n"/>
      <c r="CH49" s="39" t="n"/>
      <c r="CI49" s="39" t="n"/>
      <c r="CJ49" s="39" t="n"/>
      <c r="CK49" s="39" t="n"/>
      <c r="CL49" s="39" t="n"/>
      <c r="CM49" s="39" t="n"/>
      <c r="CN49" s="39" t="n"/>
      <c r="CO49" s="39" t="n"/>
      <c r="CP49" s="39" t="n"/>
      <c r="CQ49" s="39" t="n"/>
      <c r="CR49" s="39" t="n"/>
      <c r="CS49" s="39" t="n"/>
      <c r="CT49" s="39" t="n"/>
      <c r="CU49" s="39" t="n"/>
      <c r="CV49" s="39" t="n"/>
      <c r="CW49" s="39" t="n"/>
      <c r="CX49" s="39" t="n"/>
      <c r="CY49" s="39" t="n"/>
      <c r="CZ49" s="39" t="n"/>
      <c r="DA49" s="39" t="n"/>
      <c r="DB49" s="39" t="n"/>
      <c r="DC49" s="39" t="n"/>
      <c r="DD49" s="39" t="n"/>
      <c r="DE49" s="39" t="n"/>
      <c r="DF49" s="39" t="n"/>
      <c r="DG49" s="39" t="n"/>
      <c r="DH49" s="39" t="n"/>
      <c r="DI49" s="39" t="n"/>
      <c r="DJ49" s="39" t="n"/>
      <c r="DK49" s="39" t="n"/>
      <c r="DL49" s="39" t="n"/>
      <c r="DM49" s="39" t="n"/>
      <c r="DN49" s="39" t="n"/>
      <c r="DO49" s="39" t="n"/>
    </row>
    <row r="50">
      <c r="A50" s="39" t="inlineStr">
        <is>
          <t>Все</t>
        </is>
      </c>
      <c r="B50" s="39" t="inlineStr">
        <is>
          <t>Все</t>
        </is>
      </c>
      <c r="C50" s="39" t="inlineStr">
        <is>
          <t>SMART TV</t>
        </is>
      </c>
      <c r="D50" s="39" t="inlineStr">
        <is>
          <t>охват</t>
        </is>
      </c>
      <c r="E50" s="39" t="n">
        <v/>
      </c>
      <c r="F50" s="39" t="inlineStr">
        <is>
          <t>нет</t>
        </is>
      </c>
      <c r="G50" s="39" t="n">
        <v/>
      </c>
      <c r="H50" s="39" t="n">
        <v/>
      </c>
      <c r="I50" s="39" t="inlineStr">
        <is>
          <t>нет перехода на сайт
нет dcm
нет BL</t>
        </is>
      </c>
      <c r="J50" s="39" t="inlineStr">
        <is>
          <t>\\DOCS\Public\_Подрядчики (прайсы, презентации, ТТ)\GPMD</t>
        </is>
      </c>
      <c r="K50" s="39" t="inlineStr">
        <is>
          <t xml:space="preserve">Гроссу Дмитрий &lt;DGrossu@gpm-digital.com&gt;
Белоусова Дарья &lt;DBelousova@gpm-digital.com&gt;
</t>
        </is>
      </c>
      <c r="L50" s="39" t="n">
        <v/>
      </c>
      <c r="M50" s="39" t="inlineStr">
        <is>
          <t>500 000 показов</t>
        </is>
      </c>
      <c r="N50" s="39" t="n">
        <v/>
      </c>
      <c r="O50" s="39" t="inlineStr">
        <is>
          <t>аналог ТВ</t>
        </is>
      </c>
      <c r="P50" s="39" t="inlineStr">
        <is>
          <t>GPMD</t>
        </is>
      </c>
      <c r="Q50" s="39" t="n">
        <v>38</v>
      </c>
      <c r="R50" s="39">
        <f>S50</f>
        <v/>
      </c>
      <c r="S50" s="39" t="inlineStr">
        <is>
          <t>Smart TV
GPMD</t>
        </is>
      </c>
      <c r="T50" s="39" t="inlineStr">
        <is>
          <t xml:space="preserve">Видеоплеер в IPTV приставках и приложениях SmartTV </t>
        </is>
      </c>
      <c r="U50" s="39" t="inlineStr">
        <is>
          <t>Видео
Пре-ролл (до 20 секунд)</t>
        </is>
      </c>
      <c r="V50" s="39" t="inlineStr">
        <is>
          <t>20</t>
        </is>
      </c>
      <c r="W50" s="39" t="inlineStr">
        <is>
          <t>Динамика</t>
        </is>
      </c>
      <c r="X50" s="39" t="inlineStr">
        <is>
          <t>1000 показов</t>
        </is>
      </c>
      <c r="Y50" s="39">
        <f>COUNT(BF50:CK50)</f>
        <v/>
      </c>
      <c r="Z50" s="39" t="inlineStr">
        <is>
          <t>недель</t>
        </is>
      </c>
      <c r="AA50" s="39">
        <f>AB50/Y50</f>
        <v/>
      </c>
      <c r="AB50" s="39" t="n">
        <v>440</v>
      </c>
      <c r="AC50" s="40" t="n">
        <v>750</v>
      </c>
      <c r="AD50" s="39" t="n">
        <v>0.8</v>
      </c>
      <c r="AE50" s="39" t="n">
        <v>0.3</v>
      </c>
      <c r="AF50" s="39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50" s="4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50" s="40">
        <f>AG50*1.2</f>
        <v/>
      </c>
      <c r="AI50" s="39">
        <f>AM50/AL50</f>
        <v/>
      </c>
      <c r="AJ50" s="39" t="n">
        <v>4</v>
      </c>
      <c r="AK50" s="39">
        <f>AI50/AJ50</f>
        <v/>
      </c>
      <c r="AL50" s="39" t="inlineStr"/>
      <c r="AM50" s="39">
        <f>AB50</f>
        <v/>
      </c>
      <c r="AN50" s="39" t="inlineStr"/>
      <c r="AO50" s="39">
        <f>AI50*AN50</f>
        <v/>
      </c>
      <c r="AP50" s="40">
        <f>AG50/AI50*1000</f>
        <v/>
      </c>
      <c r="AQ50" s="40">
        <f>AG50/AK50*1000</f>
        <v/>
      </c>
      <c r="AR50" s="40">
        <f>AG50/AM50</f>
        <v/>
      </c>
      <c r="AS50" s="40">
        <f>AG50/AO50</f>
        <v/>
      </c>
      <c r="AT50" s="39" t="n">
        <v>-0.4151462170925309</v>
      </c>
      <c r="AU50" s="40">
        <f>AG50/AT50</f>
        <v/>
      </c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  <c r="CC50" s="39" t="n"/>
      <c r="CD50" s="39" t="n"/>
      <c r="CE50" s="39" t="n"/>
      <c r="CF50" s="39" t="n"/>
      <c r="CG50" s="39" t="n"/>
      <c r="CH50" s="39" t="n"/>
      <c r="CI50" s="39" t="n"/>
      <c r="CJ50" s="39" t="n"/>
      <c r="CK50" s="39" t="n"/>
      <c r="CL50" s="39" t="n"/>
      <c r="CM50" s="39" t="n"/>
      <c r="CN50" s="39" t="n"/>
      <c r="CO50" s="39" t="n"/>
      <c r="CP50" s="39" t="n"/>
      <c r="CQ50" s="39" t="n"/>
      <c r="CR50" s="39" t="n"/>
      <c r="CS50" s="39" t="n"/>
      <c r="CT50" s="39" t="n"/>
      <c r="CU50" s="39" t="n"/>
      <c r="CV50" s="39" t="n"/>
      <c r="CW50" s="39" t="n"/>
      <c r="CX50" s="39" t="n"/>
      <c r="CY50" s="39" t="n"/>
      <c r="CZ50" s="39" t="n"/>
      <c r="DA50" s="39" t="n"/>
      <c r="DB50" s="39" t="n"/>
      <c r="DC50" s="39" t="n"/>
      <c r="DD50" s="39" t="n"/>
      <c r="DE50" s="39" t="n"/>
      <c r="DF50" s="39" t="n"/>
      <c r="DG50" s="39" t="n"/>
      <c r="DH50" s="39" t="n"/>
      <c r="DI50" s="39" t="n"/>
      <c r="DJ50" s="39" t="n"/>
      <c r="DK50" s="39" t="n"/>
      <c r="DL50" s="39" t="n"/>
      <c r="DM50" s="39" t="n"/>
      <c r="DN50" s="39" t="n"/>
      <c r="DO50" s="39" t="n"/>
    </row>
    <row r="51">
      <c r="A51" s="39" t="inlineStr">
        <is>
          <t>Все</t>
        </is>
      </c>
      <c r="B51" s="39" t="inlineStr">
        <is>
          <t>Все</t>
        </is>
      </c>
      <c r="C51" s="39" t="inlineStr">
        <is>
          <t>SMART TV</t>
        </is>
      </c>
      <c r="D51" s="39" t="inlineStr">
        <is>
          <t>охват</t>
        </is>
      </c>
      <c r="E51" s="39" t="n">
        <v/>
      </c>
      <c r="F51" s="39" t="inlineStr">
        <is>
          <t>нет</t>
        </is>
      </c>
      <c r="G51" s="39" t="n">
        <v/>
      </c>
      <c r="H51" s="39" t="n">
        <v/>
      </c>
      <c r="I51" s="39" t="inlineStr">
        <is>
          <t>нет перехода на сайт
нет dcm
нет BL</t>
        </is>
      </c>
      <c r="J51" s="39" t="inlineStr">
        <is>
          <t>\\DOCS\Public\_Подрядчики (прайсы, презентации, ТТ)\GPMD</t>
        </is>
      </c>
      <c r="K51" s="39" t="inlineStr">
        <is>
          <t xml:space="preserve">Гроссу Дмитрий &lt;DGrossu@gpm-digital.com&gt;
Белоусова Дарья &lt;DBelousova@gpm-digital.com&gt;
</t>
        </is>
      </c>
      <c r="L51" s="39" t="n">
        <v/>
      </c>
      <c r="M51" s="39" t="inlineStr">
        <is>
          <t>500 000 показов</t>
        </is>
      </c>
      <c r="N51" s="39" t="n">
        <v/>
      </c>
      <c r="O51" s="39" t="inlineStr">
        <is>
          <t>аналог ТВ</t>
        </is>
      </c>
      <c r="P51" s="39" t="inlineStr">
        <is>
          <t>GPMD</t>
        </is>
      </c>
      <c r="Q51" s="39" t="n">
        <v>39</v>
      </c>
      <c r="R51" s="39">
        <f>S51</f>
        <v/>
      </c>
      <c r="S51" s="39" t="inlineStr">
        <is>
          <t>Smart TV
GPMD</t>
        </is>
      </c>
      <c r="T51" s="39" t="inlineStr">
        <is>
          <t xml:space="preserve">Видеоплеер в IPTV приставках и приложениях SmartTV </t>
        </is>
      </c>
      <c r="U51" s="39" t="inlineStr">
        <is>
          <t>Видео
Пре-ролл (до 20 секунд)</t>
        </is>
      </c>
      <c r="V51" s="39" t="inlineStr">
        <is>
          <t>20</t>
        </is>
      </c>
      <c r="W51" s="39" t="inlineStr">
        <is>
          <t>Динамика</t>
        </is>
      </c>
      <c r="X51" s="39" t="inlineStr">
        <is>
          <t>1000 показов</t>
        </is>
      </c>
      <c r="Y51" s="39">
        <f>COUNT(BF51:CK51)</f>
        <v/>
      </c>
      <c r="Z51" s="39" t="inlineStr">
        <is>
          <t>недель</t>
        </is>
      </c>
      <c r="AA51" s="39">
        <f>AB51/Y51</f>
        <v/>
      </c>
      <c r="AB51" s="39" t="n">
        <v>440</v>
      </c>
      <c r="AC51" s="40" t="n">
        <v>750</v>
      </c>
      <c r="AD51" s="39" t="n">
        <v>1.2</v>
      </c>
      <c r="AE51" s="39" t="n">
        <v>0.3</v>
      </c>
      <c r="AF51" s="39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51" s="4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51" s="40">
        <f>AG51*1.2</f>
        <v/>
      </c>
      <c r="AI51" s="39">
        <f>AM51/AL51</f>
        <v/>
      </c>
      <c r="AJ51" s="39" t="n">
        <v>4</v>
      </c>
      <c r="AK51" s="39">
        <f>AI51/AJ51</f>
        <v/>
      </c>
      <c r="AL51" s="39" t="inlineStr"/>
      <c r="AM51" s="39">
        <f>AB51</f>
        <v/>
      </c>
      <c r="AN51" s="39" t="inlineStr"/>
      <c r="AO51" s="39">
        <f>AI51*AN51</f>
        <v/>
      </c>
      <c r="AP51" s="40">
        <f>AG51/AI51*1000</f>
        <v/>
      </c>
      <c r="AQ51" s="40">
        <f>AG51/AK51*1000</f>
        <v/>
      </c>
      <c r="AR51" s="40">
        <f>AG51/AM51</f>
        <v/>
      </c>
      <c r="AS51" s="40">
        <f>AG51/AO51</f>
        <v/>
      </c>
      <c r="AT51" s="39" t="n">
        <v>-0.4151462170925309</v>
      </c>
      <c r="AU51" s="40">
        <f>AG51/AT51</f>
        <v/>
      </c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  <c r="CC51" s="39" t="n"/>
      <c r="CD51" s="39" t="n"/>
      <c r="CE51" s="39" t="n"/>
      <c r="CF51" s="39" t="n"/>
      <c r="CG51" s="39" t="n"/>
      <c r="CH51" s="39" t="n"/>
      <c r="CI51" s="39" t="n"/>
      <c r="CJ51" s="39" t="n"/>
      <c r="CK51" s="39" t="n"/>
      <c r="CL51" s="39" t="n"/>
      <c r="CM51" s="39" t="n"/>
      <c r="CN51" s="39" t="n"/>
      <c r="CO51" s="39" t="n"/>
      <c r="CP51" s="39" t="n"/>
      <c r="CQ51" s="39" t="n"/>
      <c r="CR51" s="39" t="n"/>
      <c r="CS51" s="39" t="n"/>
      <c r="CT51" s="39" t="n"/>
      <c r="CU51" s="39" t="n"/>
      <c r="CV51" s="39" t="n"/>
      <c r="CW51" s="39" t="n"/>
      <c r="CX51" s="39" t="n"/>
      <c r="CY51" s="39" t="n"/>
      <c r="CZ51" s="39" t="n"/>
      <c r="DA51" s="39" t="n"/>
      <c r="DB51" s="39" t="n"/>
      <c r="DC51" s="39" t="n"/>
      <c r="DD51" s="39" t="n"/>
      <c r="DE51" s="39" t="n"/>
      <c r="DF51" s="39" t="n"/>
      <c r="DG51" s="39" t="n"/>
      <c r="DH51" s="39" t="n"/>
      <c r="DI51" s="39" t="n"/>
      <c r="DJ51" s="39" t="n"/>
      <c r="DK51" s="39" t="n"/>
      <c r="DL51" s="39" t="n"/>
      <c r="DM51" s="39" t="n"/>
      <c r="DN51" s="39" t="n"/>
      <c r="DO51" s="39" t="n"/>
    </row>
    <row r="52">
      <c r="A52" s="39" t="inlineStr">
        <is>
          <t>Все</t>
        </is>
      </c>
      <c r="B52" s="39" t="inlineStr">
        <is>
          <t>Все</t>
        </is>
      </c>
      <c r="C52" s="39" t="inlineStr">
        <is>
          <t>SMART TV</t>
        </is>
      </c>
      <c r="D52" s="39" t="inlineStr">
        <is>
          <t>охват</t>
        </is>
      </c>
      <c r="E52" s="39" t="n">
        <v/>
      </c>
      <c r="F52" s="39" t="inlineStr">
        <is>
          <t>нет</t>
        </is>
      </c>
      <c r="G52" s="39" t="n">
        <v/>
      </c>
      <c r="H52" s="39" t="n">
        <v/>
      </c>
      <c r="I52" s="39" t="inlineStr">
        <is>
          <t>нет перехода на сайт
нет dcm
нет BL</t>
        </is>
      </c>
      <c r="J52" s="39" t="inlineStr">
        <is>
          <t>\\DOCS\Public\_Подрядчики (прайсы, презентации, ТТ)\GPMD</t>
        </is>
      </c>
      <c r="K52" s="39" t="inlineStr">
        <is>
          <t xml:space="preserve">Гроссу Дмитрий &lt;DGrossu@gpm-digital.com&gt;
Белоусова Дарья &lt;DBelousova@gpm-digital.com&gt;
</t>
        </is>
      </c>
      <c r="L52" s="39" t="n">
        <v/>
      </c>
      <c r="M52" s="39" t="inlineStr">
        <is>
          <t>500 000 показов</t>
        </is>
      </c>
      <c r="N52" s="39" t="n">
        <v/>
      </c>
      <c r="O52" s="39" t="inlineStr">
        <is>
          <t>аналог ТВ</t>
        </is>
      </c>
      <c r="P52" s="39" t="inlineStr">
        <is>
          <t>GPMD</t>
        </is>
      </c>
      <c r="Q52" s="39" t="n">
        <v>40</v>
      </c>
      <c r="R52" s="39">
        <f>S52</f>
        <v/>
      </c>
      <c r="S52" s="39" t="inlineStr">
        <is>
          <t>Smart TV
GPMD</t>
        </is>
      </c>
      <c r="T52" s="39" t="inlineStr">
        <is>
          <t xml:space="preserve">Видеоплеер в IPTV приставках и приложениях SmartTV </t>
        </is>
      </c>
      <c r="U52" s="39" t="inlineStr">
        <is>
          <t>Видео
Пре-ролл (до 20 секунд)</t>
        </is>
      </c>
      <c r="V52" s="39" t="inlineStr">
        <is>
          <t>20</t>
        </is>
      </c>
      <c r="W52" s="39" t="inlineStr">
        <is>
          <t>Динамика</t>
        </is>
      </c>
      <c r="X52" s="39" t="inlineStr">
        <is>
          <t>1000 показов</t>
        </is>
      </c>
      <c r="Y52" s="39">
        <f>COUNT(BF52:CK52)</f>
        <v/>
      </c>
      <c r="Z52" s="39" t="inlineStr">
        <is>
          <t>недель</t>
        </is>
      </c>
      <c r="AA52" s="39">
        <f>AB52/Y52</f>
        <v/>
      </c>
      <c r="AB52" s="39" t="n">
        <v>440</v>
      </c>
      <c r="AC52" s="40" t="n">
        <v>750</v>
      </c>
      <c r="AD52" s="39" t="n">
        <v>1.2</v>
      </c>
      <c r="AE52" s="39" t="n">
        <v>0.3</v>
      </c>
      <c r="AF52" s="39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52" s="4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52" s="40">
        <f>AG52*1.2</f>
        <v/>
      </c>
      <c r="AI52" s="39">
        <f>AM52/AL52</f>
        <v/>
      </c>
      <c r="AJ52" s="39" t="n">
        <v>4</v>
      </c>
      <c r="AK52" s="39">
        <f>AI52/AJ52</f>
        <v/>
      </c>
      <c r="AL52" s="39" t="inlineStr"/>
      <c r="AM52" s="39">
        <f>AB52</f>
        <v/>
      </c>
      <c r="AN52" s="39" t="inlineStr"/>
      <c r="AO52" s="39">
        <f>AI52*AN52</f>
        <v/>
      </c>
      <c r="AP52" s="40">
        <f>AG52/AI52*1000</f>
        <v/>
      </c>
      <c r="AQ52" s="40">
        <f>AG52/AK52*1000</f>
        <v/>
      </c>
      <c r="AR52" s="40">
        <f>AG52/AM52</f>
        <v/>
      </c>
      <c r="AS52" s="40">
        <f>AG52/AO52</f>
        <v/>
      </c>
      <c r="AT52" s="39" t="n">
        <v>-0.4151462170925309</v>
      </c>
      <c r="AU52" s="40">
        <f>AG52/AT52</f>
        <v/>
      </c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  <c r="CC52" s="39" t="n"/>
      <c r="CD52" s="39" t="n"/>
      <c r="CE52" s="39" t="n"/>
      <c r="CF52" s="39" t="n"/>
      <c r="CG52" s="39" t="n"/>
      <c r="CH52" s="39" t="n"/>
      <c r="CI52" s="39" t="n"/>
      <c r="CJ52" s="39" t="n"/>
      <c r="CK52" s="39" t="n"/>
      <c r="CL52" s="39" t="n"/>
      <c r="CM52" s="39" t="n"/>
      <c r="CN52" s="39" t="n"/>
      <c r="CO52" s="39" t="n"/>
      <c r="CP52" s="39" t="n"/>
      <c r="CQ52" s="39" t="n"/>
      <c r="CR52" s="39" t="n"/>
      <c r="CS52" s="39" t="n"/>
      <c r="CT52" s="39" t="n"/>
      <c r="CU52" s="39" t="n"/>
      <c r="CV52" s="39" t="n"/>
      <c r="CW52" s="39" t="n"/>
      <c r="CX52" s="39" t="n"/>
      <c r="CY52" s="39" t="n"/>
      <c r="CZ52" s="39" t="n"/>
      <c r="DA52" s="39" t="n"/>
      <c r="DB52" s="39" t="n"/>
      <c r="DC52" s="39" t="n"/>
      <c r="DD52" s="39" t="n"/>
      <c r="DE52" s="39" t="n"/>
      <c r="DF52" s="39" t="n"/>
      <c r="DG52" s="39" t="n"/>
      <c r="DH52" s="39" t="n"/>
      <c r="DI52" s="39" t="n"/>
      <c r="DJ52" s="39" t="n"/>
      <c r="DK52" s="39" t="n"/>
      <c r="DL52" s="39" t="n"/>
      <c r="DM52" s="39" t="n"/>
      <c r="DN52" s="39" t="n"/>
      <c r="DO52" s="39" t="n"/>
    </row>
    <row r="53">
      <c r="A53" s="39" t="inlineStr">
        <is>
          <t>Все</t>
        </is>
      </c>
      <c r="B53" s="39" t="inlineStr">
        <is>
          <t>Все</t>
        </is>
      </c>
      <c r="C53" s="39" t="inlineStr">
        <is>
          <t>SMART TV</t>
        </is>
      </c>
      <c r="D53" s="39" t="inlineStr">
        <is>
          <t>охват</t>
        </is>
      </c>
      <c r="E53" s="39" t="n">
        <v/>
      </c>
      <c r="F53" s="39" t="inlineStr">
        <is>
          <t>нет</t>
        </is>
      </c>
      <c r="G53" s="39" t="n">
        <v/>
      </c>
      <c r="H53" s="39" t="n">
        <v/>
      </c>
      <c r="I53" s="39" t="inlineStr">
        <is>
          <t>нет перехода на сайт
нет dcm
нет BL</t>
        </is>
      </c>
      <c r="J53" s="39" t="inlineStr">
        <is>
          <t>\\DOCS\Public\_Подрядчики (прайсы, презентации, ТТ)\GPMD</t>
        </is>
      </c>
      <c r="K53" s="39" t="inlineStr">
        <is>
          <t xml:space="preserve">Гроссу Дмитрий &lt;DGrossu@gpm-digital.com&gt;
Белоусова Дарья &lt;DBelousova@gpm-digital.com&gt;
</t>
        </is>
      </c>
      <c r="L53" s="39" t="n">
        <v/>
      </c>
      <c r="M53" s="39" t="inlineStr">
        <is>
          <t>500 000 показов</t>
        </is>
      </c>
      <c r="N53" s="39" t="n">
        <v/>
      </c>
      <c r="O53" s="39" t="inlineStr">
        <is>
          <t>аналог ТВ</t>
        </is>
      </c>
      <c r="P53" s="39" t="inlineStr">
        <is>
          <t>GPMD</t>
        </is>
      </c>
      <c r="Q53" s="39" t="n">
        <v>41</v>
      </c>
      <c r="R53" s="39">
        <f>S53</f>
        <v/>
      </c>
      <c r="S53" s="39" t="inlineStr">
        <is>
          <t>Smart TV
GPMD</t>
        </is>
      </c>
      <c r="T53" s="39" t="inlineStr">
        <is>
          <t xml:space="preserve">Видеоплеер в IPTV приставках и приложениях SmartTV </t>
        </is>
      </c>
      <c r="U53" s="39" t="inlineStr">
        <is>
          <t>Видео
Пре-ролл (до 20 секунд)</t>
        </is>
      </c>
      <c r="V53" s="39" t="inlineStr">
        <is>
          <t>20</t>
        </is>
      </c>
      <c r="W53" s="39" t="inlineStr">
        <is>
          <t>Динамика</t>
        </is>
      </c>
      <c r="X53" s="39" t="inlineStr">
        <is>
          <t>1000 показов</t>
        </is>
      </c>
      <c r="Y53" s="39">
        <f>COUNT(BF53:CK53)</f>
        <v/>
      </c>
      <c r="Z53" s="39" t="inlineStr">
        <is>
          <t>недель</t>
        </is>
      </c>
      <c r="AA53" s="39">
        <f>AB53/Y53</f>
        <v/>
      </c>
      <c r="AB53" s="39" t="n">
        <v>440</v>
      </c>
      <c r="AC53" s="40" t="n">
        <v>750</v>
      </c>
      <c r="AD53" s="39" t="n">
        <v>1.2</v>
      </c>
      <c r="AE53" s="39" t="n">
        <v>0.3</v>
      </c>
      <c r="AF53" s="39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53" s="4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53" s="40">
        <f>AG53*1.2</f>
        <v/>
      </c>
      <c r="AI53" s="39">
        <f>AM53/AL53</f>
        <v/>
      </c>
      <c r="AJ53" s="39" t="n">
        <v>4</v>
      </c>
      <c r="AK53" s="39">
        <f>AI53/AJ53</f>
        <v/>
      </c>
      <c r="AL53" s="39" t="inlineStr"/>
      <c r="AM53" s="39">
        <f>AB53</f>
        <v/>
      </c>
      <c r="AN53" s="39" t="inlineStr"/>
      <c r="AO53" s="39">
        <f>AI53*AN53</f>
        <v/>
      </c>
      <c r="AP53" s="40">
        <f>AG53/AI53*1000</f>
        <v/>
      </c>
      <c r="AQ53" s="40">
        <f>AG53/AK53*1000</f>
        <v/>
      </c>
      <c r="AR53" s="40">
        <f>AG53/AM53</f>
        <v/>
      </c>
      <c r="AS53" s="40">
        <f>AG53/AO53</f>
        <v/>
      </c>
      <c r="AT53" s="39" t="n">
        <v>-0.4151462170925309</v>
      </c>
      <c r="AU53" s="40">
        <f>AG53/AT53</f>
        <v/>
      </c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  <c r="CC53" s="39" t="n"/>
      <c r="CD53" s="39" t="n"/>
      <c r="CE53" s="39" t="n"/>
      <c r="CF53" s="39" t="n"/>
      <c r="CG53" s="39" t="n"/>
      <c r="CH53" s="39" t="n"/>
      <c r="CI53" s="39" t="n"/>
      <c r="CJ53" s="39" t="n"/>
      <c r="CK53" s="39" t="n"/>
      <c r="CL53" s="39" t="n"/>
      <c r="CM53" s="39" t="n"/>
      <c r="CN53" s="39" t="n"/>
      <c r="CO53" s="39" t="n"/>
      <c r="CP53" s="39" t="n"/>
      <c r="CQ53" s="39" t="n"/>
      <c r="CR53" s="39" t="n"/>
      <c r="CS53" s="39" t="n"/>
      <c r="CT53" s="39" t="n"/>
      <c r="CU53" s="39" t="n"/>
      <c r="CV53" s="39" t="n"/>
      <c r="CW53" s="39" t="n"/>
      <c r="CX53" s="39" t="n"/>
      <c r="CY53" s="39" t="n"/>
      <c r="CZ53" s="39" t="n"/>
      <c r="DA53" s="39" t="n"/>
      <c r="DB53" s="39" t="n"/>
      <c r="DC53" s="39" t="n"/>
      <c r="DD53" s="39" t="n"/>
      <c r="DE53" s="39" t="n"/>
      <c r="DF53" s="39" t="n"/>
      <c r="DG53" s="39" t="n"/>
      <c r="DH53" s="39" t="n"/>
      <c r="DI53" s="39" t="n"/>
      <c r="DJ53" s="39" t="n"/>
      <c r="DK53" s="39" t="n"/>
      <c r="DL53" s="39" t="n"/>
      <c r="DM53" s="39" t="n"/>
      <c r="DN53" s="39" t="n"/>
      <c r="DO53" s="39" t="n"/>
    </row>
    <row r="54">
      <c r="A54" s="39" t="inlineStr">
        <is>
          <t>Все</t>
        </is>
      </c>
      <c r="B54" s="39" t="inlineStr">
        <is>
          <t>Все</t>
        </is>
      </c>
      <c r="C54" s="39" t="inlineStr">
        <is>
          <t>SMART TV</t>
        </is>
      </c>
      <c r="D54" s="39" t="inlineStr">
        <is>
          <t>охват</t>
        </is>
      </c>
      <c r="E54" s="39" t="n">
        <v/>
      </c>
      <c r="F54" s="39" t="inlineStr">
        <is>
          <t>нет</t>
        </is>
      </c>
      <c r="G54" s="39" t="n">
        <v/>
      </c>
      <c r="H54" s="39" t="n">
        <v/>
      </c>
      <c r="I54" s="39" t="inlineStr">
        <is>
          <t>нет перехода на сайт
нет dcm
нет BL</t>
        </is>
      </c>
      <c r="J54" s="39" t="inlineStr">
        <is>
          <t>\\DOCS\Public\_Подрядчики (прайсы, презентации, ТТ)\GPMD</t>
        </is>
      </c>
      <c r="K54" s="39" t="inlineStr">
        <is>
          <t xml:space="preserve">Гроссу Дмитрий &lt;DGrossu@gpm-digital.com&gt;
Белоусова Дарья &lt;DBelousova@gpm-digital.com&gt;
</t>
        </is>
      </c>
      <c r="L54" s="39" t="n">
        <v/>
      </c>
      <c r="M54" s="39" t="inlineStr">
        <is>
          <t>500 000 показов</t>
        </is>
      </c>
      <c r="N54" s="39" t="n">
        <v/>
      </c>
      <c r="O54" s="39" t="inlineStr">
        <is>
          <t>аналог ТВ</t>
        </is>
      </c>
      <c r="P54" s="39" t="inlineStr">
        <is>
          <t>GPMD</t>
        </is>
      </c>
      <c r="Q54" s="39" t="n">
        <v>42</v>
      </c>
      <c r="R54" s="39">
        <f>S54</f>
        <v/>
      </c>
      <c r="S54" s="39" t="inlineStr">
        <is>
          <t>Smart TV
GPMD</t>
        </is>
      </c>
      <c r="T54" s="39" t="inlineStr">
        <is>
          <t xml:space="preserve">Видеоплеер в IPTV приставках и приложениях SmartTV </t>
        </is>
      </c>
      <c r="U54" s="39" t="inlineStr">
        <is>
          <t>Видео
Пре-ролл (до 20 секунд)</t>
        </is>
      </c>
      <c r="V54" s="39" t="inlineStr">
        <is>
          <t>20</t>
        </is>
      </c>
      <c r="W54" s="39" t="inlineStr">
        <is>
          <t>Динамика</t>
        </is>
      </c>
      <c r="X54" s="39" t="inlineStr">
        <is>
          <t>1000 показов</t>
        </is>
      </c>
      <c r="Y54" s="39">
        <f>COUNT(BF54:CK54)</f>
        <v/>
      </c>
      <c r="Z54" s="39" t="inlineStr">
        <is>
          <t>недель</t>
        </is>
      </c>
      <c r="AA54" s="39">
        <f>AB54/Y54</f>
        <v/>
      </c>
      <c r="AB54" s="39" t="n">
        <v>440</v>
      </c>
      <c r="AC54" s="40" t="n">
        <v>750</v>
      </c>
      <c r="AD54" s="39" t="n">
        <v>1.2</v>
      </c>
      <c r="AE54" s="39" t="n">
        <v>0.3</v>
      </c>
      <c r="AF54" s="39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54" s="40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54" s="40">
        <f>AG54*1.2</f>
        <v/>
      </c>
      <c r="AI54" s="39">
        <f>AM54/AL54</f>
        <v/>
      </c>
      <c r="AJ54" s="39" t="n">
        <v>4</v>
      </c>
      <c r="AK54" s="39">
        <f>AI54/AJ54</f>
        <v/>
      </c>
      <c r="AL54" s="39" t="inlineStr"/>
      <c r="AM54" s="39">
        <f>AB54</f>
        <v/>
      </c>
      <c r="AN54" s="39" t="inlineStr"/>
      <c r="AO54" s="39">
        <f>AI54*AN54</f>
        <v/>
      </c>
      <c r="AP54" s="40">
        <f>AG54/AI54*1000</f>
        <v/>
      </c>
      <c r="AQ54" s="40">
        <f>AG54/AK54*1000</f>
        <v/>
      </c>
      <c r="AR54" s="40">
        <f>AG54/AM54</f>
        <v/>
      </c>
      <c r="AS54" s="40">
        <f>AG54/AO54</f>
        <v/>
      </c>
      <c r="AT54" s="39" t="n">
        <v>-0.4151462170925309</v>
      </c>
      <c r="AU54" s="40">
        <f>AG54/AT54</f>
        <v/>
      </c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  <c r="CC54" s="39" t="n"/>
      <c r="CD54" s="39" t="n"/>
      <c r="CE54" s="39" t="n"/>
      <c r="CF54" s="39" t="n"/>
      <c r="CG54" s="39" t="n"/>
      <c r="CH54" s="39" t="n"/>
      <c r="CI54" s="39" t="n"/>
      <c r="CJ54" s="39" t="n"/>
      <c r="CK54" s="39" t="n"/>
      <c r="CL54" s="39" t="n"/>
      <c r="CM54" s="39" t="n"/>
      <c r="CN54" s="39" t="n"/>
      <c r="CO54" s="39" t="n"/>
      <c r="CP54" s="39" t="n"/>
      <c r="CQ54" s="39" t="n"/>
      <c r="CR54" s="39" t="n"/>
      <c r="CS54" s="39" t="n"/>
      <c r="CT54" s="39" t="n"/>
      <c r="CU54" s="39" t="n"/>
      <c r="CV54" s="39" t="n"/>
      <c r="CW54" s="39" t="n"/>
      <c r="CX54" s="39" t="n"/>
      <c r="CY54" s="39" t="n"/>
      <c r="CZ54" s="39" t="n"/>
      <c r="DA54" s="39" t="n"/>
      <c r="DB54" s="39" t="n"/>
      <c r="DC54" s="39" t="n"/>
      <c r="DD54" s="39" t="n"/>
      <c r="DE54" s="39" t="n"/>
      <c r="DF54" s="39" t="n"/>
      <c r="DG54" s="39" t="n"/>
      <c r="DH54" s="39" t="n"/>
      <c r="DI54" s="39" t="n"/>
      <c r="DJ54" s="39" t="n"/>
      <c r="DK54" s="39" t="n"/>
      <c r="DL54" s="39" t="n"/>
      <c r="DM54" s="39" t="n"/>
      <c r="DN54" s="39" t="n"/>
      <c r="DO54" s="39" t="n"/>
    </row>
    <row r="55">
      <c r="A55" s="39" t="inlineStr">
        <is>
          <t>Все</t>
        </is>
      </c>
      <c r="B55" s="39" t="inlineStr">
        <is>
          <t>Все</t>
        </is>
      </c>
      <c r="C55" s="39" t="inlineStr">
        <is>
          <t>SMART TV</t>
        </is>
      </c>
      <c r="D55" s="39" t="inlineStr">
        <is>
          <t>охват</t>
        </is>
      </c>
      <c r="E55" s="39" t="n">
        <v/>
      </c>
      <c r="F55" s="39" t="inlineStr">
        <is>
          <t>нет</t>
        </is>
      </c>
      <c r="G55" s="39" t="n">
        <v/>
      </c>
      <c r="H55" s="39" t="n">
        <v/>
      </c>
      <c r="I55" s="39" t="inlineStr">
        <is>
          <t>нет перехода на сайт
нет dcm
нет BL</t>
        </is>
      </c>
      <c r="J55" s="39" t="inlineStr">
        <is>
          <t>\\DOCS\Public\_Подрядчики (прайсы, презентации, ТТ)\ИМХО</t>
        </is>
      </c>
      <c r="K55" s="39" t="inlineStr">
        <is>
          <t>Kurganova Ludmila N. &lt;LNKurganova@imho.ru&gt;</t>
        </is>
      </c>
      <c r="L55" s="39" t="n">
        <v/>
      </c>
      <c r="M55" s="39" t="n">
        <v/>
      </c>
      <c r="N55" s="39" t="n">
        <v/>
      </c>
      <c r="O55" s="39" t="inlineStr">
        <is>
          <t>аналог ТВ</t>
        </is>
      </c>
      <c r="P55" s="39" t="n">
        <v/>
      </c>
      <c r="Q55" s="39" t="n">
        <v>43</v>
      </c>
      <c r="R55" s="39">
        <f>S55</f>
        <v/>
      </c>
      <c r="S55" s="39" t="inlineStr">
        <is>
          <t>Smart TV
ИМХО</t>
        </is>
      </c>
      <c r="T55" s="39" t="inlineStr">
        <is>
          <t>SMART TV, Динамика, Недельный охват "All", Multi-roll, ролик до 20 сек., F=3/сутки</t>
        </is>
      </c>
      <c r="U55" s="39" t="inlineStr">
        <is>
          <t>Видео, 20 сек</t>
        </is>
      </c>
      <c r="V55" s="39" t="inlineStr">
        <is>
          <t>20</t>
        </is>
      </c>
      <c r="W55" s="39" t="inlineStr">
        <is>
          <t>Динамика</t>
        </is>
      </c>
      <c r="X55" s="39" t="inlineStr">
        <is>
          <t>1000 показов</t>
        </is>
      </c>
      <c r="Y55" s="39">
        <f>COUNT(BF55:CK55)</f>
        <v/>
      </c>
      <c r="Z55" s="39" t="inlineStr">
        <is>
          <t>неделя</t>
        </is>
      </c>
      <c r="AA55" s="39">
        <f>AB55/Y55</f>
        <v/>
      </c>
      <c r="AB55" s="39" t="n">
        <v>1</v>
      </c>
      <c r="AC55" s="40" t="n">
        <v>845000</v>
      </c>
      <c r="AD55" s="39" t="n">
        <v>1</v>
      </c>
      <c r="AE55" s="39" t="n">
        <v>0</v>
      </c>
      <c r="AF55" s="39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55" s="40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55" s="40">
        <f>AG55*1.2</f>
        <v/>
      </c>
      <c r="AI55" s="39">
        <f>AM55/AL55</f>
        <v/>
      </c>
      <c r="AJ55" s="39" t="n">
        <v>4</v>
      </c>
      <c r="AK55" s="39">
        <f>AI55/AJ55</f>
        <v/>
      </c>
      <c r="AL55" s="39" t="inlineStr"/>
      <c r="AM55" s="39">
        <f>AB55</f>
        <v/>
      </c>
      <c r="AN55" s="39" t="inlineStr"/>
      <c r="AO55" s="39">
        <f>AI55*AN55</f>
        <v/>
      </c>
      <c r="AP55" s="40">
        <f>AG55/AI55*1000</f>
        <v/>
      </c>
      <c r="AQ55" s="40">
        <f>AG55/AK55*1000</f>
        <v/>
      </c>
      <c r="AR55" s="40">
        <f>AG55/AM55</f>
        <v/>
      </c>
      <c r="AS55" s="40">
        <f>AG55/AO55</f>
        <v/>
      </c>
      <c r="AT55" s="39" t="inlineStr"/>
      <c r="AU55" s="40">
        <f>AG55/AT55</f>
        <v/>
      </c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  <c r="CC55" s="39" t="n"/>
      <c r="CD55" s="39" t="n"/>
      <c r="CE55" s="39" t="n"/>
      <c r="CF55" s="39" t="n"/>
      <c r="CG55" s="39" t="n"/>
      <c r="CH55" s="39" t="n"/>
      <c r="CI55" s="39" t="n"/>
      <c r="CJ55" s="39" t="n"/>
      <c r="CK55" s="39" t="n"/>
      <c r="CL55" s="39" t="n"/>
      <c r="CM55" s="39" t="n"/>
      <c r="CN55" s="39" t="n"/>
      <c r="CO55" s="39" t="n"/>
      <c r="CP55" s="39" t="n"/>
      <c r="CQ55" s="39" t="n"/>
      <c r="CR55" s="39" t="n"/>
      <c r="CS55" s="39" t="n"/>
      <c r="CT55" s="39" t="n"/>
      <c r="CU55" s="39" t="n"/>
      <c r="CV55" s="39" t="n"/>
      <c r="CW55" s="39" t="n"/>
      <c r="CX55" s="39" t="n"/>
      <c r="CY55" s="39" t="n"/>
      <c r="CZ55" s="39" t="n"/>
      <c r="DA55" s="39" t="n"/>
      <c r="DB55" s="39" t="n"/>
      <c r="DC55" s="39" t="n"/>
      <c r="DD55" s="39" t="n"/>
      <c r="DE55" s="39" t="n"/>
      <c r="DF55" s="39" t="n"/>
      <c r="DG55" s="39" t="n"/>
      <c r="DH55" s="39" t="n"/>
      <c r="DI55" s="39" t="n"/>
      <c r="DJ55" s="39" t="n"/>
      <c r="DK55" s="39" t="n"/>
      <c r="DL55" s="39" t="n"/>
      <c r="DM55" s="39" t="n"/>
      <c r="DN55" s="39" t="n"/>
      <c r="DO55" s="39" t="n"/>
    </row>
    <row r="56">
      <c r="A56" s="39" t="inlineStr">
        <is>
          <t>Все</t>
        </is>
      </c>
      <c r="B56" s="39" t="inlineStr">
        <is>
          <t>Все</t>
        </is>
      </c>
      <c r="C56" s="39" t="inlineStr">
        <is>
          <t>Блоггерская платформа</t>
        </is>
      </c>
      <c r="D56" s="39" t="inlineStr">
        <is>
          <t>охват</t>
        </is>
      </c>
      <c r="E56" s="39" t="n">
        <v/>
      </c>
      <c r="F56" s="39" t="n">
        <v/>
      </c>
      <c r="G56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6" s="39" t="n">
        <v/>
      </c>
      <c r="I56" s="39" t="n">
        <v/>
      </c>
      <c r="J56" s="39" t="inlineStr">
        <is>
          <t>\\DOCS\Public\_Подрядчики (прайсы, презентации, ТТ)\Яндекс.Дзен</t>
        </is>
      </c>
      <c r="K56" s="39" t="inlineStr">
        <is>
          <t>Egor &lt;e.kham@yandex-team.ru&gt;</t>
        </is>
      </c>
      <c r="L56" s="39" t="n">
        <v/>
      </c>
      <c r="M56" s="39" t="inlineStr">
        <is>
          <t>75т.р</t>
        </is>
      </c>
      <c r="N56" s="39" t="inlineStr">
        <is>
          <t>ДА!</t>
        </is>
      </c>
      <c r="O56" s="39" t="n">
        <v/>
      </c>
      <c r="P56" s="39" t="n">
        <v/>
      </c>
      <c r="Q56" s="39" t="n">
        <v>44</v>
      </c>
      <c r="R56" s="39">
        <f>S56</f>
        <v/>
      </c>
      <c r="S56" s="39" t="inlineStr">
        <is>
          <t>Яндекс Дзен</t>
        </is>
      </c>
      <c r="T56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56" s="39" t="inlineStr">
        <is>
          <t>Видео</t>
        </is>
      </c>
      <c r="V56" s="39" t="inlineStr">
        <is>
          <t>20</t>
        </is>
      </c>
      <c r="W56" s="39" t="inlineStr">
        <is>
          <t>Динамика</t>
        </is>
      </c>
      <c r="X56" s="39" t="inlineStr">
        <is>
          <t>1000 показов</t>
        </is>
      </c>
      <c r="Y56" s="39">
        <f>COUNT(BF56:CK56)</f>
        <v/>
      </c>
      <c r="Z56" s="39" t="inlineStr">
        <is>
          <t>недели</t>
        </is>
      </c>
      <c r="AA56" s="39">
        <f>AB56/Y56</f>
        <v/>
      </c>
      <c r="AB56" s="39" t="n">
        <v>100000</v>
      </c>
      <c r="AC56" s="40" t="n">
        <v>1</v>
      </c>
      <c r="AD56" s="39" t="n">
        <v>1</v>
      </c>
      <c r="AE56" s="39" t="n">
        <v>0</v>
      </c>
      <c r="AF56" s="39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56" s="40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56" s="40">
        <f>AG56*1.2</f>
        <v/>
      </c>
      <c r="AI56" s="39">
        <f>AM56/AL56</f>
        <v/>
      </c>
      <c r="AJ56" s="39" t="n">
        <v/>
      </c>
      <c r="AK56" s="39">
        <f>AI56/AJ56</f>
        <v/>
      </c>
      <c r="AL56" s="39" t="inlineStr"/>
      <c r="AM56" s="39">
        <f>AB56</f>
        <v/>
      </c>
      <c r="AN56" s="39" t="inlineStr"/>
      <c r="AO56" s="39">
        <f>AI56*AN56</f>
        <v/>
      </c>
      <c r="AP56" s="40">
        <f>AG56/AI56*1000</f>
        <v/>
      </c>
      <c r="AQ56" s="40">
        <f>AG56/AK56*1000</f>
        <v/>
      </c>
      <c r="AR56" s="40">
        <f>AG56/AM56</f>
        <v/>
      </c>
      <c r="AS56" s="40">
        <f>AG56/AO56</f>
        <v/>
      </c>
      <c r="AT56" s="39" t="n">
        <v>-0.4151462170925309</v>
      </c>
      <c r="AU56" s="40">
        <f>AG56/AT56</f>
        <v/>
      </c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  <c r="CC56" s="39" t="n"/>
      <c r="CD56" s="39" t="n"/>
      <c r="CE56" s="39" t="n"/>
      <c r="CF56" s="39" t="n"/>
      <c r="CG56" s="39" t="n"/>
      <c r="CH56" s="39" t="n"/>
      <c r="CI56" s="39" t="n"/>
      <c r="CJ56" s="39" t="n"/>
      <c r="CK56" s="39" t="n"/>
      <c r="CL56" s="39" t="n"/>
      <c r="CM56" s="39" t="n"/>
      <c r="CN56" s="39" t="n"/>
      <c r="CO56" s="39" t="n"/>
      <c r="CP56" s="39" t="n"/>
      <c r="CQ56" s="39" t="n"/>
      <c r="CR56" s="39" t="n"/>
      <c r="CS56" s="39" t="n"/>
      <c r="CT56" s="39" t="n"/>
      <c r="CU56" s="39" t="n"/>
      <c r="CV56" s="39" t="n"/>
      <c r="CW56" s="39" t="n"/>
      <c r="CX56" s="39" t="n"/>
      <c r="CY56" s="39" t="n"/>
      <c r="CZ56" s="39" t="n"/>
      <c r="DA56" s="39" t="n"/>
      <c r="DB56" s="39" t="n"/>
      <c r="DC56" s="39" t="n"/>
      <c r="DD56" s="39" t="n"/>
      <c r="DE56" s="39" t="n"/>
      <c r="DF56" s="39" t="n"/>
      <c r="DG56" s="39" t="n"/>
      <c r="DH56" s="39" t="n"/>
      <c r="DI56" s="39" t="n"/>
      <c r="DJ56" s="39" t="n"/>
      <c r="DK56" s="39" t="n"/>
      <c r="DL56" s="39" t="n"/>
      <c r="DM56" s="39" t="n"/>
      <c r="DN56" s="39" t="n"/>
      <c r="DO56" s="39" t="n"/>
    </row>
    <row r="57">
      <c r="A57" s="39" t="inlineStr">
        <is>
          <t>Все</t>
        </is>
      </c>
      <c r="B57" s="39" t="inlineStr">
        <is>
          <t>Все</t>
        </is>
      </c>
      <c r="C57" s="39" t="inlineStr">
        <is>
          <t>Блоггерская платформа</t>
        </is>
      </c>
      <c r="D57" s="39" t="inlineStr">
        <is>
          <t>охват</t>
        </is>
      </c>
      <c r="E57" s="39" t="n">
        <v/>
      </c>
      <c r="F57" s="39" t="n">
        <v/>
      </c>
      <c r="G57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7" s="39" t="n">
        <v/>
      </c>
      <c r="I57" s="39" t="n">
        <v/>
      </c>
      <c r="J57" s="39" t="inlineStr">
        <is>
          <t>\\DOCS\Public\_Подрядчики (прайсы, презентации, ТТ)\Яндекс.Дзен</t>
        </is>
      </c>
      <c r="K57" s="39" t="inlineStr">
        <is>
          <t>Egor &lt;e.kham@yandex-team.ru&gt;</t>
        </is>
      </c>
      <c r="L57" s="39" t="n">
        <v/>
      </c>
      <c r="M57" s="39" t="inlineStr">
        <is>
          <t>75т.р</t>
        </is>
      </c>
      <c r="N57" s="39" t="inlineStr">
        <is>
          <t>ДА!</t>
        </is>
      </c>
      <c r="O57" s="39" t="inlineStr">
        <is>
          <t>при закупке на 200т.р. 3 статьи бонусом</t>
        </is>
      </c>
      <c r="P57" s="39" t="n">
        <v/>
      </c>
      <c r="Q57" s="39" t="n">
        <v>45</v>
      </c>
      <c r="R57" s="39">
        <f>S57</f>
        <v/>
      </c>
      <c r="S57" s="39" t="inlineStr">
        <is>
          <t>Яндекс Дзен</t>
        </is>
      </c>
      <c r="T57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57" s="39" t="inlineStr">
        <is>
          <t>Статья</t>
        </is>
      </c>
      <c r="V57" s="39" t="inlineStr">
        <is>
          <t>20</t>
        </is>
      </c>
      <c r="W57" s="39" t="inlineStr">
        <is>
          <t>Динамика</t>
        </is>
      </c>
      <c r="X57" s="39" t="inlineStr">
        <is>
          <t>1000 показов</t>
        </is>
      </c>
      <c r="Y57" s="39">
        <f>COUNT(BF57:CK57)</f>
        <v/>
      </c>
      <c r="Z57" s="39" t="inlineStr">
        <is>
          <t>недель</t>
        </is>
      </c>
      <c r="AA57" s="39">
        <f>AB57/Y57</f>
        <v/>
      </c>
      <c r="AB57" s="39" t="n">
        <v>31250</v>
      </c>
      <c r="AC57" s="40" t="n">
        <v>8</v>
      </c>
      <c r="AD57" s="39" t="n">
        <v>1</v>
      </c>
      <c r="AE57" s="39" t="n">
        <v>0</v>
      </c>
      <c r="AF57" s="39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57" s="40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57" s="40">
        <f>AG57*1.2</f>
        <v/>
      </c>
      <c r="AI57" s="39">
        <f>AM57/AL57</f>
        <v/>
      </c>
      <c r="AJ57" s="39" t="n">
        <v/>
      </c>
      <c r="AK57" s="39">
        <f>AI57/AJ57</f>
        <v/>
      </c>
      <c r="AL57" s="39" t="inlineStr"/>
      <c r="AM57" s="39">
        <f>AB57</f>
        <v/>
      </c>
      <c r="AN57" s="39" t="inlineStr"/>
      <c r="AO57" s="39">
        <f>AI57*AN57</f>
        <v/>
      </c>
      <c r="AP57" s="40">
        <f>AG57/AI57*1000</f>
        <v/>
      </c>
      <c r="AQ57" s="40">
        <f>AG57/AK57*1000</f>
        <v/>
      </c>
      <c r="AR57" s="40">
        <f>AG57/AM57</f>
        <v/>
      </c>
      <c r="AS57" s="40">
        <f>AG57/AO57</f>
        <v/>
      </c>
      <c r="AT57" s="39" t="n">
        <v>-0.4151462170925309</v>
      </c>
      <c r="AU57" s="40">
        <f>AG57/AT57</f>
        <v/>
      </c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  <c r="CC57" s="39" t="n"/>
      <c r="CD57" s="39" t="n"/>
      <c r="CE57" s="39" t="n"/>
      <c r="CF57" s="39" t="n"/>
      <c r="CG57" s="39" t="n"/>
      <c r="CH57" s="39" t="n"/>
      <c r="CI57" s="39" t="n"/>
      <c r="CJ57" s="39" t="n"/>
      <c r="CK57" s="39" t="n"/>
      <c r="CL57" s="39" t="n"/>
      <c r="CM57" s="39" t="n"/>
      <c r="CN57" s="39" t="n"/>
      <c r="CO57" s="39" t="n"/>
      <c r="CP57" s="39" t="n"/>
      <c r="CQ57" s="39" t="n"/>
      <c r="CR57" s="39" t="n"/>
      <c r="CS57" s="39" t="n"/>
      <c r="CT57" s="39" t="n"/>
      <c r="CU57" s="39" t="n"/>
      <c r="CV57" s="39" t="n"/>
      <c r="CW57" s="39" t="n"/>
      <c r="CX57" s="39" t="n"/>
      <c r="CY57" s="39" t="n"/>
      <c r="CZ57" s="39" t="n"/>
      <c r="DA57" s="39" t="n"/>
      <c r="DB57" s="39" t="n"/>
      <c r="DC57" s="39" t="n"/>
      <c r="DD57" s="39" t="n"/>
      <c r="DE57" s="39" t="n"/>
      <c r="DF57" s="39" t="n"/>
      <c r="DG57" s="39" t="n"/>
      <c r="DH57" s="39" t="n"/>
      <c r="DI57" s="39" t="n"/>
      <c r="DJ57" s="39" t="n"/>
      <c r="DK57" s="39" t="n"/>
      <c r="DL57" s="39" t="n"/>
      <c r="DM57" s="39" t="n"/>
      <c r="DN57" s="39" t="n"/>
      <c r="DO57" s="39" t="n"/>
    </row>
    <row r="58">
      <c r="A58" s="39" t="inlineStr">
        <is>
          <t>Все</t>
        </is>
      </c>
      <c r="B58" s="39" t="inlineStr">
        <is>
          <t>Все</t>
        </is>
      </c>
      <c r="C58" s="39" t="inlineStr">
        <is>
          <t>Услуга</t>
        </is>
      </c>
      <c r="D58" s="39" t="inlineStr">
        <is>
          <t>охват</t>
        </is>
      </c>
      <c r="E58" s="39" t="n">
        <v/>
      </c>
      <c r="F58" s="39" t="n">
        <v/>
      </c>
      <c r="G58" s="39" t="n">
        <v/>
      </c>
      <c r="H58" s="39" t="n">
        <v/>
      </c>
      <c r="I58" s="39" t="n">
        <v/>
      </c>
      <c r="J58" s="39" t="n">
        <v/>
      </c>
      <c r="K58" s="39" t="inlineStr">
        <is>
          <t>через ТГ/битрикс
Жуковская Елена
ZhukovskayaEG@sbermarketing.ru
79067970262</t>
        </is>
      </c>
      <c r="L58" s="39" t="n">
        <v/>
      </c>
      <c r="M58" s="39" t="n">
        <v/>
      </c>
      <c r="N58" s="39" t="n">
        <v/>
      </c>
      <c r="O58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58" s="39" t="n">
        <v/>
      </c>
      <c r="Q58" s="39" t="n">
        <v>46</v>
      </c>
      <c r="R58" s="39">
        <f>S58</f>
        <v/>
      </c>
      <c r="S58" s="39" t="inlineStr">
        <is>
          <t>Репутационный маркетинг</t>
        </is>
      </c>
      <c r="T58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58" s="39" t="n">
        <v/>
      </c>
      <c r="V58" s="39" t="inlineStr">
        <is>
          <t>20</t>
        </is>
      </c>
      <c r="W58" s="39" t="n">
        <v/>
      </c>
      <c r="X58" s="39" t="inlineStr">
        <is>
          <t>1000 показов</t>
        </is>
      </c>
      <c r="Y58" s="39">
        <f>COUNT(BF58:CK58)</f>
        <v/>
      </c>
      <c r="Z58" s="39" t="inlineStr">
        <is>
          <t>месяца</t>
        </is>
      </c>
      <c r="AA58" s="39">
        <f>AB58/Y58</f>
        <v/>
      </c>
      <c r="AB58" s="39" t="n">
        <v>3</v>
      </c>
      <c r="AC58" s="40" t="n">
        <v>30000</v>
      </c>
      <c r="AD58" s="39" t="n">
        <v>1</v>
      </c>
      <c r="AE58" s="39" t="n">
        <v>0</v>
      </c>
      <c r="AF58" s="39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58" s="40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58" s="40">
        <f>AG58*1.2</f>
        <v/>
      </c>
      <c r="AI58" s="39">
        <f>AM58/AL58</f>
        <v/>
      </c>
      <c r="AJ58" s="39" t="n">
        <v/>
      </c>
      <c r="AK58" s="39">
        <f>AI58/AJ58</f>
        <v/>
      </c>
      <c r="AL58" s="39" t="inlineStr"/>
      <c r="AM58" s="39">
        <f>AB58</f>
        <v/>
      </c>
      <c r="AN58" s="39" t="inlineStr"/>
      <c r="AO58" s="39">
        <f>AI58*AN58</f>
        <v/>
      </c>
      <c r="AP58" s="40">
        <f>AG58/AI58*1000</f>
        <v/>
      </c>
      <c r="AQ58" s="40">
        <f>AG58/AK58*1000</f>
        <v/>
      </c>
      <c r="AR58" s="40">
        <f>AG58/AM58</f>
        <v/>
      </c>
      <c r="AS58" s="40">
        <f>AG58/AO58</f>
        <v/>
      </c>
      <c r="AT58" s="39" t="inlineStr"/>
      <c r="AU58" s="40">
        <f>AG58/AT58</f>
        <v/>
      </c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  <c r="CC58" s="39" t="n"/>
      <c r="CD58" s="39" t="n"/>
      <c r="CE58" s="39" t="n"/>
      <c r="CF58" s="39" t="n"/>
      <c r="CG58" s="39" t="n"/>
      <c r="CH58" s="39" t="n"/>
      <c r="CI58" s="39" t="n"/>
      <c r="CJ58" s="39" t="n"/>
      <c r="CK58" s="39" t="n"/>
      <c r="CL58" s="39" t="n"/>
      <c r="CM58" s="39" t="n"/>
      <c r="CN58" s="39" t="n"/>
      <c r="CO58" s="39" t="n"/>
      <c r="CP58" s="39" t="n"/>
      <c r="CQ58" s="39" t="n"/>
      <c r="CR58" s="39" t="n"/>
      <c r="CS58" s="39" t="n"/>
      <c r="CT58" s="39" t="n"/>
      <c r="CU58" s="39" t="n"/>
      <c r="CV58" s="39" t="n"/>
      <c r="CW58" s="39" t="n"/>
      <c r="CX58" s="39" t="n"/>
      <c r="CY58" s="39" t="n"/>
      <c r="CZ58" s="39" t="n"/>
      <c r="DA58" s="39" t="n"/>
      <c r="DB58" s="39" t="n"/>
      <c r="DC58" s="39" t="n"/>
      <c r="DD58" s="39" t="n"/>
      <c r="DE58" s="39" t="n"/>
      <c r="DF58" s="39" t="n"/>
      <c r="DG58" s="39" t="n"/>
      <c r="DH58" s="39" t="n"/>
      <c r="DI58" s="39" t="n"/>
      <c r="DJ58" s="39" t="n"/>
      <c r="DK58" s="39" t="n"/>
      <c r="DL58" s="39" t="n"/>
      <c r="DM58" s="39" t="n"/>
      <c r="DN58" s="39" t="n"/>
      <c r="DO58" s="39" t="n"/>
    </row>
    <row r="59">
      <c r="A59" s="39" t="inlineStr">
        <is>
          <t>Все</t>
        </is>
      </c>
      <c r="B59" s="39" t="inlineStr">
        <is>
          <t>Все</t>
        </is>
      </c>
      <c r="C59" s="39" t="inlineStr">
        <is>
          <t>Услуга</t>
        </is>
      </c>
      <c r="D59" s="39" t="inlineStr">
        <is>
          <t>охват</t>
        </is>
      </c>
      <c r="E59" s="39" t="n">
        <v/>
      </c>
      <c r="F59" s="39" t="n">
        <v/>
      </c>
      <c r="G59" s="39" t="n">
        <v/>
      </c>
      <c r="H59" s="39" t="n">
        <v/>
      </c>
      <c r="I59" s="39" t="n">
        <v/>
      </c>
      <c r="J59" s="39" t="n">
        <v/>
      </c>
      <c r="K59" s="39" t="inlineStr">
        <is>
          <t>через ТГ/битрикс
Иванов Илья
+79360000066
IvanovIA@sbermarketing.ru</t>
        </is>
      </c>
      <c r="L59" s="39" t="n">
        <v/>
      </c>
      <c r="M59" s="39" t="n">
        <v/>
      </c>
      <c r="N59" s="39" t="n">
        <v/>
      </c>
      <c r="O59" s="39" t="inlineStr">
        <is>
          <t>добавляем отдельно как рекомендация (отдельным файлом)</t>
        </is>
      </c>
      <c r="P59" s="39" t="n">
        <v/>
      </c>
      <c r="Q59" s="39" t="n">
        <v>47</v>
      </c>
      <c r="R59" s="39">
        <f>S59</f>
        <v/>
      </c>
      <c r="S59" s="39" t="inlineStr">
        <is>
          <t>Блоггеры</t>
        </is>
      </c>
      <c r="T59" s="39" t="n">
        <v/>
      </c>
      <c r="U59" s="39" t="n">
        <v/>
      </c>
      <c r="V59" s="39" t="inlineStr">
        <is>
          <t>20</t>
        </is>
      </c>
      <c r="W59" s="39" t="n">
        <v/>
      </c>
      <c r="X59" s="39" t="inlineStr">
        <is>
          <t>1000 показов</t>
        </is>
      </c>
      <c r="Y59" s="39">
        <f>COUNT(BF59:CK59)</f>
        <v/>
      </c>
      <c r="Z59" s="39" t="n">
        <v/>
      </c>
      <c r="AA59" s="39">
        <f>AB59/Y59</f>
        <v/>
      </c>
      <c r="AB59" s="39" t="n">
        <v/>
      </c>
      <c r="AC59" s="40" t="n">
        <v/>
      </c>
      <c r="AD59" s="39" t="n">
        <v/>
      </c>
      <c r="AE59" s="39" t="n">
        <v>0</v>
      </c>
      <c r="AF59" s="39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59" s="40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59" s="40">
        <f>AG59*1.2</f>
        <v/>
      </c>
      <c r="AI59" s="39">
        <f>AM59/AL59</f>
        <v/>
      </c>
      <c r="AJ59" s="39" t="n">
        <v/>
      </c>
      <c r="AK59" s="39">
        <f>AI59/AJ59</f>
        <v/>
      </c>
      <c r="AL59" s="39" t="inlineStr"/>
      <c r="AM59" s="39">
        <f>AB59</f>
        <v/>
      </c>
      <c r="AN59" s="39" t="inlineStr"/>
      <c r="AO59" s="39">
        <f>AI59*AN59</f>
        <v/>
      </c>
      <c r="AP59" s="40">
        <f>AG59/AI59*1000</f>
        <v/>
      </c>
      <c r="AQ59" s="40">
        <f>AG59/AK59*1000</f>
        <v/>
      </c>
      <c r="AR59" s="40">
        <f>AG59/AM59</f>
        <v/>
      </c>
      <c r="AS59" s="40">
        <f>AG59/AO59</f>
        <v/>
      </c>
      <c r="AT59" s="39" t="inlineStr"/>
      <c r="AU59" s="40">
        <f>AG59/AT59</f>
        <v/>
      </c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  <c r="CC59" s="39" t="n"/>
      <c r="CD59" s="39" t="n"/>
      <c r="CE59" s="39" t="n"/>
      <c r="CF59" s="39" t="n"/>
      <c r="CG59" s="39" t="n"/>
      <c r="CH59" s="39" t="n"/>
      <c r="CI59" s="39" t="n"/>
      <c r="CJ59" s="39" t="n"/>
      <c r="CK59" s="39" t="n"/>
      <c r="CL59" s="39" t="n"/>
      <c r="CM59" s="39" t="n"/>
      <c r="CN59" s="39" t="n"/>
      <c r="CO59" s="39" t="n"/>
      <c r="CP59" s="39" t="n"/>
      <c r="CQ59" s="39" t="n"/>
      <c r="CR59" s="39" t="n"/>
      <c r="CS59" s="39" t="n"/>
      <c r="CT59" s="39" t="n"/>
      <c r="CU59" s="39" t="n"/>
      <c r="CV59" s="39" t="n"/>
      <c r="CW59" s="39" t="n"/>
      <c r="CX59" s="39" t="n"/>
      <c r="CY59" s="39" t="n"/>
      <c r="CZ59" s="39" t="n"/>
      <c r="DA59" s="39" t="n"/>
      <c r="DB59" s="39" t="n"/>
      <c r="DC59" s="39" t="n"/>
      <c r="DD59" s="39" t="n"/>
      <c r="DE59" s="39" t="n"/>
      <c r="DF59" s="39" t="n"/>
      <c r="DG59" s="39" t="n"/>
      <c r="DH59" s="39" t="n"/>
      <c r="DI59" s="39" t="n"/>
      <c r="DJ59" s="39" t="n"/>
      <c r="DK59" s="39" t="n"/>
      <c r="DL59" s="39" t="n"/>
      <c r="DM59" s="39" t="n"/>
      <c r="DN59" s="39" t="n"/>
      <c r="DO59" s="39" t="n"/>
    </row>
    <row r="60">
      <c r="A60" s="39" t="inlineStr">
        <is>
          <t>Все</t>
        </is>
      </c>
      <c r="B60" s="39" t="inlineStr">
        <is>
          <t>Все</t>
        </is>
      </c>
      <c r="C60" s="39" t="inlineStr">
        <is>
          <t>PROGRAMMATIC</t>
        </is>
      </c>
      <c r="D60" s="39" t="inlineStr">
        <is>
          <t>охват</t>
        </is>
      </c>
      <c r="E60" s="39" t="inlineStr">
        <is>
          <t>\\DOCS\Public\_Подрядчики (прайсы, презентации, ТТ)\OTM (programmatic)</t>
        </is>
      </c>
      <c r="F60" s="39" t="n">
        <v/>
      </c>
      <c r="G60" s="39" t="n">
        <v/>
      </c>
      <c r="H60" s="39" t="n">
        <v/>
      </c>
      <c r="I60" s="39" t="inlineStr">
        <is>
          <t>входит в soloway</t>
        </is>
      </c>
      <c r="J60" s="39" t="inlineStr">
        <is>
          <t>\\DOCS\Public\_Подрядчики (прайсы, презентации, ТТ)\OTM (programmatic)</t>
        </is>
      </c>
      <c r="K60" s="39" t="inlineStr">
        <is>
          <t>Olga Shataeva &lt;os@otm-r.com&gt;</t>
        </is>
      </c>
      <c r="L60" s="39" t="inlineStr">
        <is>
          <t>BL - 50 000 р без НДС</t>
        </is>
      </c>
      <c r="M60" s="39" t="n">
        <v/>
      </c>
      <c r="N60" s="39" t="n">
        <v/>
      </c>
      <c r="O60" s="39" t="n">
        <v/>
      </c>
      <c r="P60" s="39" t="n">
        <v/>
      </c>
      <c r="Q60" s="39" t="n">
        <v>48</v>
      </c>
      <c r="R60" s="39">
        <f>S60</f>
        <v/>
      </c>
      <c r="S60" s="39" t="inlineStr">
        <is>
          <t>ОТМ Network</t>
        </is>
      </c>
      <c r="T60" s="39" t="inlineStr">
        <is>
          <t>ЦА - МЖ 35-50 В+, есть дети
Гео - РФ
Таргетинг по аудиторным сегментам (см. Вкладку "Сегменты OTM")</t>
        </is>
      </c>
      <c r="U60" s="39" t="inlineStr">
        <is>
          <t>Video all-roll 
(15 секунд)</t>
        </is>
      </c>
      <c r="V60" s="39" t="inlineStr">
        <is>
          <t>20</t>
        </is>
      </c>
      <c r="W60" s="39" t="inlineStr">
        <is>
          <t>Динамика</t>
        </is>
      </c>
      <c r="X60" s="39" t="inlineStr">
        <is>
          <t>1000 показов</t>
        </is>
      </c>
      <c r="Y60" s="39">
        <f>COUNT(BF60:CK60)</f>
        <v/>
      </c>
      <c r="Z60" s="39" t="inlineStr">
        <is>
          <t>недель</t>
        </is>
      </c>
      <c r="AA60" s="39">
        <f>AB60/Y60</f>
        <v/>
      </c>
      <c r="AB60" s="39" t="n">
        <v>1429</v>
      </c>
      <c r="AC60" s="40" t="n">
        <v>350</v>
      </c>
      <c r="AD60" s="39" t="n">
        <v>1</v>
      </c>
      <c r="AE60" s="39" t="n">
        <v>0</v>
      </c>
      <c r="AF60" s="39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60" s="40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60" s="40">
        <f>AG60*1.2</f>
        <v/>
      </c>
      <c r="AI60" s="39">
        <f>AM60/AL60</f>
        <v/>
      </c>
      <c r="AJ60" s="39" t="n">
        <v>3</v>
      </c>
      <c r="AK60" s="39">
        <f>AI60/AJ60</f>
        <v/>
      </c>
      <c r="AL60" s="39" t="inlineStr"/>
      <c r="AM60" s="39">
        <f>AB60</f>
        <v/>
      </c>
      <c r="AN60" s="39" t="inlineStr"/>
      <c r="AO60" s="39">
        <f>AI60*AN60</f>
        <v/>
      </c>
      <c r="AP60" s="40">
        <f>AG60/AI60*1000</f>
        <v/>
      </c>
      <c r="AQ60" s="40">
        <f>AG60/AK60*1000</f>
        <v/>
      </c>
      <c r="AR60" s="40">
        <f>AG60/AM60</f>
        <v/>
      </c>
      <c r="AS60" s="40">
        <f>AG60/AO60</f>
        <v/>
      </c>
      <c r="AT60" s="39" t="inlineStr"/>
      <c r="AU60" s="40">
        <f>AG60/AT60</f>
        <v/>
      </c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  <c r="CC60" s="39" t="n"/>
      <c r="CD60" s="39" t="n"/>
      <c r="CE60" s="39" t="n"/>
      <c r="CF60" s="39" t="n"/>
      <c r="CG60" s="39" t="n"/>
      <c r="CH60" s="39" t="n"/>
      <c r="CI60" s="39" t="n"/>
      <c r="CJ60" s="39" t="n"/>
      <c r="CK60" s="39" t="n"/>
      <c r="CL60" s="39" t="n"/>
      <c r="CM60" s="39" t="n"/>
      <c r="CN60" s="39" t="n"/>
      <c r="CO60" s="39" t="n"/>
      <c r="CP60" s="39" t="n"/>
      <c r="CQ60" s="39" t="n"/>
      <c r="CR60" s="39" t="n"/>
      <c r="CS60" s="39" t="n"/>
      <c r="CT60" s="39" t="n"/>
      <c r="CU60" s="39" t="n"/>
      <c r="CV60" s="39" t="n"/>
      <c r="CW60" s="39" t="n"/>
      <c r="CX60" s="39" t="n"/>
      <c r="CY60" s="39" t="n"/>
      <c r="CZ60" s="39" t="n"/>
      <c r="DA60" s="39" t="n"/>
      <c r="DB60" s="39" t="n"/>
      <c r="DC60" s="39" t="n"/>
      <c r="DD60" s="39" t="n"/>
      <c r="DE60" s="39" t="n"/>
      <c r="DF60" s="39" t="n"/>
      <c r="DG60" s="39" t="n"/>
      <c r="DH60" s="39" t="n"/>
      <c r="DI60" s="39" t="n"/>
      <c r="DJ60" s="39" t="n"/>
      <c r="DK60" s="39" t="n"/>
      <c r="DL60" s="39" t="n"/>
      <c r="DM60" s="39" t="n"/>
      <c r="DN60" s="39" t="n"/>
      <c r="DO60" s="39" t="n"/>
    </row>
    <row r="61">
      <c r="A61" s="39" t="inlineStr">
        <is>
          <t>Все</t>
        </is>
      </c>
      <c r="B61" s="39" t="inlineStr">
        <is>
          <t>Все</t>
        </is>
      </c>
      <c r="C61" s="39" t="inlineStr">
        <is>
          <t>Сеть</t>
        </is>
      </c>
      <c r="D61" s="39" t="inlineStr">
        <is>
          <t>охват</t>
        </is>
      </c>
      <c r="E61" s="39" t="inlineStr">
        <is>
          <t>\\DOCS\Public\_Подрядчики (прайсы, презентации, ТТ)\NativeRoll</t>
        </is>
      </c>
      <c r="F61" s="39" t="inlineStr">
        <is>
          <t>да</t>
        </is>
      </c>
      <c r="G61" s="39" t="n">
        <v/>
      </c>
      <c r="H61" s="39" t="n">
        <v/>
      </c>
      <c r="I61" s="39" t="n">
        <v/>
      </c>
      <c r="J61" s="39" t="inlineStr">
        <is>
          <t>\\DOCS\Public\_Подрядчики (прайсы, презентации, ТТ)\NativeRoll</t>
        </is>
      </c>
      <c r="K61" s="39" t="inlineStr">
        <is>
          <t>Sabina Ternovykh &lt;sabina@nativeroll.tv&gt;
Алексей Серьянов &lt;alex@nativeroll.tv&gt;</t>
        </is>
      </c>
      <c r="L61" s="39" t="n">
        <v/>
      </c>
      <c r="M61" s="39" t="inlineStr">
        <is>
          <t>Минимальный бюджет закупки - 300 000 руб до НДС</t>
        </is>
      </c>
      <c r="N61" s="39" t="inlineStr">
        <is>
          <t>нет</t>
        </is>
      </c>
      <c r="O61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61" s="39" t="n">
        <v/>
      </c>
      <c r="Q61" s="39" t="n">
        <v>49</v>
      </c>
      <c r="R61" s="39">
        <f>S61</f>
        <v/>
      </c>
      <c r="S61" s="39" t="inlineStr">
        <is>
          <t>Native Roll</t>
        </is>
      </c>
      <c r="T61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61" s="39" t="inlineStr">
        <is>
          <t>Rewarded Video
Видео с вознаграждением
10 секунд</t>
        </is>
      </c>
      <c r="V61" s="39" t="inlineStr">
        <is>
          <t>20</t>
        </is>
      </c>
      <c r="W61" s="39" t="inlineStr">
        <is>
          <t>Динамика</t>
        </is>
      </c>
      <c r="X61" s="39" t="inlineStr">
        <is>
          <t>1000 показов</t>
        </is>
      </c>
      <c r="Y61" s="39">
        <f>COUNT(BF61:CK61)</f>
        <v/>
      </c>
      <c r="Z61" s="39" t="inlineStr">
        <is>
          <t>недели</t>
        </is>
      </c>
      <c r="AA61" s="39">
        <f>AB61/Y61</f>
        <v/>
      </c>
      <c r="AB61" s="39" t="n">
        <v>153846</v>
      </c>
      <c r="AC61" s="40" t="n">
        <v>0.5</v>
      </c>
      <c r="AD61" s="39" t="n">
        <v>1.3</v>
      </c>
      <c r="AE61" s="39" t="n">
        <v>0</v>
      </c>
      <c r="AF61" s="39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61" s="40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61" s="40">
        <f>AG61*1.2</f>
        <v/>
      </c>
      <c r="AI61" s="39">
        <f>AM61/AL61</f>
        <v/>
      </c>
      <c r="AJ61" s="39" t="n">
        <v>1.3</v>
      </c>
      <c r="AK61" s="39">
        <f>AI61/AJ61</f>
        <v/>
      </c>
      <c r="AL61" s="39" t="inlineStr"/>
      <c r="AM61" s="39">
        <f>AB61</f>
        <v/>
      </c>
      <c r="AN61" s="39" t="inlineStr"/>
      <c r="AO61" s="39">
        <f>AI61*AN61</f>
        <v/>
      </c>
      <c r="AP61" s="40">
        <f>AG61/AI61*1000</f>
        <v/>
      </c>
      <c r="AQ61" s="40">
        <f>AG61/AK61*1000</f>
        <v/>
      </c>
      <c r="AR61" s="40">
        <f>AG61/AM61</f>
        <v/>
      </c>
      <c r="AS61" s="40">
        <f>AG61/AO61</f>
        <v/>
      </c>
      <c r="AT61" s="39" t="inlineStr"/>
      <c r="AU61" s="40">
        <f>AG61/AT61</f>
        <v/>
      </c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  <c r="CC61" s="39" t="n"/>
      <c r="CD61" s="39" t="n"/>
      <c r="CE61" s="39" t="n"/>
      <c r="CF61" s="39" t="n"/>
      <c r="CG61" s="39" t="n"/>
      <c r="CH61" s="39" t="n"/>
      <c r="CI61" s="39" t="n"/>
      <c r="CJ61" s="39" t="n"/>
      <c r="CK61" s="39" t="n"/>
      <c r="CL61" s="39" t="n"/>
      <c r="CM61" s="39" t="n"/>
      <c r="CN61" s="39" t="n"/>
      <c r="CO61" s="39" t="n"/>
      <c r="CP61" s="39" t="n"/>
      <c r="CQ61" s="39" t="n"/>
      <c r="CR61" s="39" t="n"/>
      <c r="CS61" s="39" t="n"/>
      <c r="CT61" s="39" t="n"/>
      <c r="CU61" s="39" t="n"/>
      <c r="CV61" s="39" t="n"/>
      <c r="CW61" s="39" t="n"/>
      <c r="CX61" s="39" t="n"/>
      <c r="CY61" s="39" t="n"/>
      <c r="CZ61" s="39" t="n"/>
      <c r="DA61" s="39" t="n"/>
      <c r="DB61" s="39" t="n"/>
      <c r="DC61" s="39" t="n"/>
      <c r="DD61" s="39" t="n"/>
      <c r="DE61" s="39" t="n"/>
      <c r="DF61" s="39" t="n"/>
      <c r="DG61" s="39" t="n"/>
      <c r="DH61" s="39" t="n"/>
      <c r="DI61" s="39" t="n"/>
      <c r="DJ61" s="39" t="n"/>
      <c r="DK61" s="39" t="n"/>
      <c r="DL61" s="39" t="n"/>
      <c r="DM61" s="39" t="n"/>
      <c r="DN61" s="39" t="n"/>
      <c r="DO61" s="39" t="n"/>
    </row>
    <row r="62">
      <c r="A62" s="39" t="inlineStr">
        <is>
          <t>Все</t>
        </is>
      </c>
      <c r="B62" s="39" t="inlineStr">
        <is>
          <t>Все</t>
        </is>
      </c>
      <c r="C62" s="39" t="inlineStr">
        <is>
          <t>wi-fi</t>
        </is>
      </c>
      <c r="D62" s="39" t="inlineStr">
        <is>
          <t>охват</t>
        </is>
      </c>
      <c r="E62" s="39" t="inlineStr">
        <is>
          <t>\\DOCS\Public\_Подрядчики (прайсы, презентации, ТТ)\ИМХО</t>
        </is>
      </c>
      <c r="F62" s="39" t="inlineStr">
        <is>
          <t>надо протестировать, однозначно коллеги не могут ответить</t>
        </is>
      </c>
      <c r="G62" s="39" t="n">
        <v/>
      </c>
      <c r="H62" s="39" t="inlineStr">
        <is>
          <t>возвратная СК 25%</t>
        </is>
      </c>
      <c r="I62" s="39" t="n">
        <v/>
      </c>
      <c r="J62" s="39" t="inlineStr">
        <is>
          <t>\\DOCS\Public\_Подрядчики (прайсы, презентации, ТТ)\Квант</t>
        </is>
      </c>
      <c r="K62" s="39" t="inlineStr">
        <is>
          <t>Smolenkova Ekaterina &lt;e.smolenkova@qvant.ru&gt;
Stepanova Mariya &lt;m.stepanova@qvant.ru&gt;</t>
        </is>
      </c>
      <c r="L62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62" s="39" t="inlineStr">
        <is>
          <t xml:space="preserve">200000р. до ндс после скидок </t>
        </is>
      </c>
      <c r="N62" s="39" t="inlineStr">
        <is>
          <t>да</t>
        </is>
      </c>
      <c r="O62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62" s="39" t="inlineStr">
        <is>
          <t>Закупка только напрямую (без ИМХО)</t>
        </is>
      </c>
      <c r="Q62" s="39" t="n">
        <v>50</v>
      </c>
      <c r="R62" s="39">
        <f>S62</f>
        <v/>
      </c>
      <c r="S62" s="39" t="inlineStr">
        <is>
          <t>Максима Телеком ( Qvant)
wi-fi.ru</t>
        </is>
      </c>
      <c r="T62" s="39" t="inlineStr">
        <is>
          <t xml:space="preserve">ГЕО РФ, АLL до 24 лет (школьники, студенты) </t>
        </is>
      </c>
      <c r="U62" s="39" t="inlineStr">
        <is>
          <t>Графический баннер</t>
        </is>
      </c>
      <c r="V62" s="39" t="inlineStr">
        <is>
          <t>20</t>
        </is>
      </c>
      <c r="W62" s="39" t="inlineStr">
        <is>
          <t>Динамика</t>
        </is>
      </c>
      <c r="X62" s="39" t="inlineStr">
        <is>
          <t>1000 показов</t>
        </is>
      </c>
      <c r="Y62" s="39">
        <f>COUNT(BF62:CK62)</f>
        <v/>
      </c>
      <c r="Z62" s="39" t="inlineStr">
        <is>
          <t>неделя</t>
        </is>
      </c>
      <c r="AA62" s="39">
        <f>AB62/Y62</f>
        <v/>
      </c>
      <c r="AB62" s="39" t="n">
        <v>1200</v>
      </c>
      <c r="AC62" s="40" t="n">
        <v>250</v>
      </c>
      <c r="AD62" s="39" t="n">
        <v>1.3</v>
      </c>
      <c r="AE62" s="39" t="n">
        <v>0.3</v>
      </c>
      <c r="AF62" s="39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62" s="40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62" s="40">
        <f>AG62*1.2</f>
        <v/>
      </c>
      <c r="AI62" s="39">
        <f>AM62/AL62</f>
        <v/>
      </c>
      <c r="AJ62" s="39" t="n">
        <v>2</v>
      </c>
      <c r="AK62" s="39">
        <f>AI62/AJ62</f>
        <v/>
      </c>
      <c r="AL62" s="39" t="inlineStr"/>
      <c r="AM62" s="39">
        <f>AB62</f>
        <v/>
      </c>
      <c r="AN62" s="39" t="inlineStr"/>
      <c r="AO62" s="39">
        <f>AI62*AN62</f>
        <v/>
      </c>
      <c r="AP62" s="40">
        <f>AG62/AI62*1000</f>
        <v/>
      </c>
      <c r="AQ62" s="40">
        <f>AG62/AK62*1000</f>
        <v/>
      </c>
      <c r="AR62" s="40">
        <f>AG62/AM62</f>
        <v/>
      </c>
      <c r="AS62" s="40">
        <f>AG62/AO62</f>
        <v/>
      </c>
      <c r="AT62" s="39" t="inlineStr"/>
      <c r="AU62" s="40">
        <f>AG62/AT62</f>
        <v/>
      </c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  <c r="CC62" s="39" t="n"/>
      <c r="CD62" s="39" t="n"/>
      <c r="CE62" s="39" t="n"/>
      <c r="CF62" s="39" t="n"/>
      <c r="CG62" s="39" t="n"/>
      <c r="CH62" s="39" t="n"/>
      <c r="CI62" s="39" t="n"/>
      <c r="CJ62" s="39" t="n"/>
      <c r="CK62" s="39" t="n"/>
      <c r="CL62" s="39" t="n"/>
      <c r="CM62" s="39" t="n"/>
      <c r="CN62" s="39" t="n"/>
      <c r="CO62" s="39" t="n"/>
      <c r="CP62" s="39" t="n"/>
      <c r="CQ62" s="39" t="n"/>
      <c r="CR62" s="39" t="n"/>
      <c r="CS62" s="39" t="n"/>
      <c r="CT62" s="39" t="n"/>
      <c r="CU62" s="39" t="n"/>
      <c r="CV62" s="39" t="n"/>
      <c r="CW62" s="39" t="n"/>
      <c r="CX62" s="39" t="n"/>
      <c r="CY62" s="39" t="n"/>
      <c r="CZ62" s="39" t="n"/>
      <c r="DA62" s="39" t="n"/>
      <c r="DB62" s="39" t="n"/>
      <c r="DC62" s="39" t="n"/>
      <c r="DD62" s="39" t="n"/>
      <c r="DE62" s="39" t="n"/>
      <c r="DF62" s="39" t="n"/>
      <c r="DG62" s="39" t="n"/>
      <c r="DH62" s="39" t="n"/>
      <c r="DI62" s="39" t="n"/>
      <c r="DJ62" s="39" t="n"/>
      <c r="DK62" s="39" t="n"/>
      <c r="DL62" s="39" t="n"/>
      <c r="DM62" s="39" t="n"/>
      <c r="DN62" s="39" t="n"/>
      <c r="DO62" s="39" t="n"/>
    </row>
    <row r="63">
      <c r="A63" s="39" t="inlineStr">
        <is>
          <t>Все</t>
        </is>
      </c>
      <c r="B63" s="39" t="inlineStr">
        <is>
          <t>Все</t>
        </is>
      </c>
      <c r="C63" s="39" t="inlineStr">
        <is>
          <t>Сеть</t>
        </is>
      </c>
      <c r="D63" s="39" t="inlineStr">
        <is>
          <t>охват</t>
        </is>
      </c>
      <c r="E63" s="39" t="n">
        <v/>
      </c>
      <c r="F63" s="39" t="n">
        <v/>
      </c>
      <c r="G63" s="39" t="n">
        <v/>
      </c>
      <c r="H63" s="39" t="n">
        <v/>
      </c>
      <c r="I63" s="39" t="n">
        <v/>
      </c>
      <c r="J63" s="39" t="inlineStr">
        <is>
          <t>\\DOCS\Public\_Подрядчики (прайсы, презентации, ТТ)\ИМХО</t>
        </is>
      </c>
      <c r="K63" s="39" t="inlineStr">
        <is>
          <t>Kurganova Ludmila N. &lt;LNKurganova@imho.ru&gt;</t>
        </is>
      </c>
      <c r="L63" s="39" t="n">
        <v/>
      </c>
      <c r="M63" s="39" t="n">
        <v/>
      </c>
      <c r="N63" s="39" t="n">
        <v/>
      </c>
      <c r="O63" s="39" t="n">
        <v/>
      </c>
      <c r="P63" s="39" t="inlineStr">
        <is>
          <t>IMHO*</t>
        </is>
      </c>
      <c r="Q63" s="39" t="n">
        <v>51</v>
      </c>
      <c r="R63" s="39">
        <f>S63</f>
        <v/>
      </c>
      <c r="S63" s="39" t="inlineStr">
        <is>
          <t>ВидеоСеть ИМХО</t>
        </is>
      </c>
      <c r="T63" s="39" t="inlineStr">
        <is>
          <t>Динамика, Video Mix, Multi-roll+read-roll, ролик до 20 сек., F=3/сутки</t>
        </is>
      </c>
      <c r="U63" s="39" t="inlineStr">
        <is>
          <t>Видео, 20 сек</t>
        </is>
      </c>
      <c r="V63" s="39" t="inlineStr">
        <is>
          <t>20</t>
        </is>
      </c>
      <c r="W63" s="39" t="inlineStr">
        <is>
          <t>Динамика</t>
        </is>
      </c>
      <c r="X63" s="39" t="inlineStr">
        <is>
          <t>1000 показов</t>
        </is>
      </c>
      <c r="Y63" s="39">
        <f>COUNT(BF63:CK63)</f>
        <v/>
      </c>
      <c r="Z63" s="39" t="inlineStr">
        <is>
          <t>недель</t>
        </is>
      </c>
      <c r="AA63" s="39">
        <f>AB63/Y63</f>
        <v/>
      </c>
      <c r="AB63" s="39" t="n">
        <v>1130</v>
      </c>
      <c r="AC63" s="40" t="n">
        <v>750</v>
      </c>
      <c r="AD63" s="39" t="n">
        <v>1</v>
      </c>
      <c r="AE63" s="39" t="n">
        <v>0.25</v>
      </c>
      <c r="AF63" s="39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63" s="40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63" s="40">
        <f>AG63*1.2</f>
        <v/>
      </c>
      <c r="AI63" s="39">
        <f>AM63/AL63</f>
        <v/>
      </c>
      <c r="AJ63" s="39" t="n">
        <v>4</v>
      </c>
      <c r="AK63" s="39">
        <f>AI63/AJ63</f>
        <v/>
      </c>
      <c r="AL63" s="39" t="inlineStr"/>
      <c r="AM63" s="39">
        <f>AB63</f>
        <v/>
      </c>
      <c r="AN63" s="39" t="inlineStr"/>
      <c r="AO63" s="39">
        <f>AI63*AN63</f>
        <v/>
      </c>
      <c r="AP63" s="40">
        <f>AG63/AI63*1000</f>
        <v/>
      </c>
      <c r="AQ63" s="40">
        <f>AG63/AK63*1000</f>
        <v/>
      </c>
      <c r="AR63" s="40">
        <f>AG63/AM63</f>
        <v/>
      </c>
      <c r="AS63" s="40">
        <f>AG63/AO63</f>
        <v/>
      </c>
      <c r="AT63" s="39" t="inlineStr"/>
      <c r="AU63" s="40">
        <f>AG63/AT63</f>
        <v/>
      </c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  <c r="CC63" s="39" t="n"/>
      <c r="CD63" s="39" t="n"/>
      <c r="CE63" s="39" t="n"/>
      <c r="CF63" s="39" t="n"/>
      <c r="CG63" s="39" t="n"/>
      <c r="CH63" s="39" t="n"/>
      <c r="CI63" s="39" t="n"/>
      <c r="CJ63" s="39" t="n"/>
      <c r="CK63" s="39" t="n"/>
      <c r="CL63" s="39" t="n"/>
      <c r="CM63" s="39" t="n"/>
      <c r="CN63" s="39" t="n"/>
      <c r="CO63" s="39" t="n"/>
      <c r="CP63" s="39" t="n"/>
      <c r="CQ63" s="39" t="n"/>
      <c r="CR63" s="39" t="n"/>
      <c r="CS63" s="39" t="n"/>
      <c r="CT63" s="39" t="n"/>
      <c r="CU63" s="39" t="n"/>
      <c r="CV63" s="39" t="n"/>
      <c r="CW63" s="39" t="n"/>
      <c r="CX63" s="39" t="n"/>
      <c r="CY63" s="39" t="n"/>
      <c r="CZ63" s="39" t="n"/>
      <c r="DA63" s="39" t="n"/>
      <c r="DB63" s="39" t="n"/>
      <c r="DC63" s="39" t="n"/>
      <c r="DD63" s="39" t="n"/>
      <c r="DE63" s="39" t="n"/>
      <c r="DF63" s="39" t="n"/>
      <c r="DG63" s="39" t="n"/>
      <c r="DH63" s="39" t="n"/>
      <c r="DI63" s="39" t="n"/>
      <c r="DJ63" s="39" t="n"/>
      <c r="DK63" s="39" t="n"/>
      <c r="DL63" s="39" t="n"/>
      <c r="DM63" s="39" t="n"/>
      <c r="DN63" s="39" t="n"/>
      <c r="DO63" s="39" t="n"/>
    </row>
    <row r="64">
      <c r="A64" s="39" t="inlineStr">
        <is>
          <t>Все</t>
        </is>
      </c>
      <c r="B64" s="39" t="inlineStr">
        <is>
          <t>Все</t>
        </is>
      </c>
      <c r="C64" s="39" t="inlineStr">
        <is>
          <t>Видеохостинг</t>
        </is>
      </c>
      <c r="D64" s="39" t="inlineStr">
        <is>
          <t>охват</t>
        </is>
      </c>
      <c r="E64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64" s="39" t="inlineStr">
        <is>
          <t>да</t>
        </is>
      </c>
      <c r="G6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64" s="39" t="n">
        <v/>
      </c>
      <c r="I64" s="39" t="n">
        <v/>
      </c>
      <c r="J64" s="39" t="inlineStr">
        <is>
          <t>https://support.google.com/google-ads/answer/2375464?hl=ru</t>
        </is>
      </c>
      <c r="K64" s="39" t="inlineStr">
        <is>
          <t>отдел performance</t>
        </is>
      </c>
      <c r="L64" s="39" t="inlineStr">
        <is>
          <t>Brand Lift 
5000 долл. США (~400т.р.) в неделю (1 вопрос)
https://support.google.com/google-ads/answer/9049373?hl=ru</t>
        </is>
      </c>
      <c r="M64" s="39" t="inlineStr">
        <is>
          <t>нет</t>
        </is>
      </c>
      <c r="N64" s="39" t="inlineStr">
        <is>
          <t>нет</t>
        </is>
      </c>
      <c r="O64" s="39" t="n">
        <v/>
      </c>
      <c r="P64" s="39" t="n">
        <v/>
      </c>
      <c r="Q64" s="39" t="n">
        <v>1</v>
      </c>
      <c r="R64" s="39">
        <f>S13</f>
        <v/>
      </c>
      <c r="S64" s="39" t="inlineStr">
        <is>
          <t>YouTube+GDN</t>
        </is>
      </c>
      <c r="T64" s="39" t="inlineStr">
        <is>
          <t>ГЕО РФ, см. закладку "STA Таргетинги"</t>
        </is>
      </c>
      <c r="U64" s="39" t="inlineStr">
        <is>
          <t>Видео
In-stream (30 секунд)</t>
        </is>
      </c>
      <c r="V64" s="39" t="inlineStr">
        <is>
          <t>30</t>
        </is>
      </c>
      <c r="W64" s="39" t="inlineStr">
        <is>
          <t>Динамика</t>
        </is>
      </c>
      <c r="X64" s="39" t="inlineStr">
        <is>
          <t>1000 показов</t>
        </is>
      </c>
      <c r="Y64" s="39">
        <f>COUNT(BF13:CK13)</f>
        <v/>
      </c>
      <c r="Z64" s="39" t="inlineStr">
        <is>
          <t>месяц</t>
        </is>
      </c>
      <c r="AA64" s="39">
        <f>AB13/Y13</f>
        <v/>
      </c>
      <c r="AB64" s="39" t="n">
        <v>3313399.776744186</v>
      </c>
      <c r="AC64" s="40" t="n">
        <v>0.5375</v>
      </c>
      <c r="AD64" s="39" t="n">
        <v>1</v>
      </c>
      <c r="AE64" s="39" t="n">
        <v>0</v>
      </c>
      <c r="AF64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64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64" s="40">
        <f>AG13*1.2</f>
        <v/>
      </c>
      <c r="AI64" s="39">
        <f>AM13/AL13</f>
        <v/>
      </c>
      <c r="AJ64" s="39" t="n">
        <v>2</v>
      </c>
      <c r="AK64" s="39">
        <f>AI13/AJ13</f>
        <v/>
      </c>
      <c r="AL64" s="39" t="inlineStr"/>
      <c r="AM64" s="39">
        <f>AB13</f>
        <v/>
      </c>
      <c r="AN64" s="39" t="inlineStr"/>
      <c r="AO64" s="39">
        <f>AI13*AN13</f>
        <v/>
      </c>
      <c r="AP64" s="40">
        <f>AG13/AI13*1000</f>
        <v/>
      </c>
      <c r="AQ64" s="40">
        <f>AG13/AK13*1000</f>
        <v/>
      </c>
      <c r="AR64" s="40">
        <f>AG13/AM13</f>
        <v/>
      </c>
      <c r="AS64" s="40">
        <f>AG13/AO13</f>
        <v/>
      </c>
      <c r="AT64" s="39" t="n">
        <v>0.7245499959570951</v>
      </c>
      <c r="AU64" s="40">
        <f>AG13/AT13</f>
        <v/>
      </c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  <c r="CC64" s="39" t="n"/>
      <c r="CD64" s="39" t="n"/>
      <c r="CE64" s="39" t="n"/>
      <c r="CF64" s="39" t="n"/>
      <c r="CG64" s="39" t="n"/>
      <c r="CH64" s="39" t="n"/>
      <c r="CI64" s="39" t="n"/>
      <c r="CJ64" s="39" t="n"/>
      <c r="CK64" s="39" t="n"/>
      <c r="CL64" s="39" t="n"/>
      <c r="CM64" s="39" t="n"/>
      <c r="CN64" s="39" t="n"/>
      <c r="CO64" s="39" t="n"/>
      <c r="CP64" s="39" t="n"/>
      <c r="CQ64" s="39" t="n"/>
      <c r="CR64" s="39" t="n"/>
      <c r="CS64" s="39" t="n"/>
      <c r="CT64" s="39" t="n"/>
      <c r="CU64" s="39" t="n"/>
      <c r="CV64" s="39" t="n"/>
      <c r="CW64" s="39" t="n"/>
      <c r="CX64" s="39" t="n"/>
      <c r="CY64" s="39" t="n"/>
      <c r="CZ64" s="39" t="n"/>
      <c r="DA64" s="39" t="n"/>
      <c r="DB64" s="39" t="n"/>
      <c r="DC64" s="39" t="n"/>
      <c r="DD64" s="39" t="n"/>
      <c r="DE64" s="39" t="n"/>
      <c r="DF64" s="39" t="n"/>
      <c r="DG64" s="39" t="n"/>
      <c r="DH64" s="39" t="n"/>
      <c r="DI64" s="39" t="n"/>
      <c r="DJ64" s="39" t="n"/>
      <c r="DK64" s="39" t="n"/>
      <c r="DL64" s="39" t="n"/>
      <c r="DM64" s="39" t="n"/>
      <c r="DN64" s="39" t="n"/>
      <c r="DO64" s="39" t="n"/>
    </row>
    <row r="65">
      <c r="A65" s="39" t="inlineStr">
        <is>
          <t>Все</t>
        </is>
      </c>
      <c r="B65" s="39" t="inlineStr">
        <is>
          <t>Все</t>
        </is>
      </c>
      <c r="C65" s="39" t="inlineStr">
        <is>
          <t>Видеохостинг</t>
        </is>
      </c>
      <c r="D65" s="39" t="inlineStr">
        <is>
          <t>охват</t>
        </is>
      </c>
      <c r="E65" s="39" t="n">
        <v/>
      </c>
      <c r="F65" s="39" t="inlineStr">
        <is>
          <t>да</t>
        </is>
      </c>
      <c r="G6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65" s="39" t="n">
        <v/>
      </c>
      <c r="I65" s="39" t="n">
        <v/>
      </c>
      <c r="J65" s="39" t="inlineStr">
        <is>
          <t>https://support.google.com/google-ads/answer/2375464?hl=ru</t>
        </is>
      </c>
      <c r="K65" s="39" t="inlineStr">
        <is>
          <t>отдел performance</t>
        </is>
      </c>
      <c r="L65" s="39" t="inlineStr">
        <is>
          <t>Brand Lift 
5000 долл. США (~400т.р.) в неделю (1 вопрос)
https://support.google.com/google-ads/answer/9049373?hl=ru</t>
        </is>
      </c>
      <c r="M65" s="39" t="inlineStr">
        <is>
          <t>нет</t>
        </is>
      </c>
      <c r="N65" s="39" t="inlineStr">
        <is>
          <t>нет</t>
        </is>
      </c>
      <c r="O65" s="39" t="n">
        <v/>
      </c>
      <c r="P65" s="39" t="n">
        <v/>
      </c>
      <c r="Q65" s="39" t="n">
        <v>2</v>
      </c>
      <c r="R65" s="39">
        <f>S14</f>
        <v/>
      </c>
      <c r="S65" s="39" t="inlineStr">
        <is>
          <t>YouTube+GDN</t>
        </is>
      </c>
      <c r="T65" s="39" t="inlineStr">
        <is>
          <t>ГЕО РФ, см. закладку "STA Таргетинги"</t>
        </is>
      </c>
      <c r="U65" s="39" t="inlineStr">
        <is>
          <t>Видео
TrueView Unskippable, 20 секунд</t>
        </is>
      </c>
      <c r="V65" s="39" t="inlineStr">
        <is>
          <t>30</t>
        </is>
      </c>
      <c r="W65" s="39" t="inlineStr">
        <is>
          <t>Динамика</t>
        </is>
      </c>
      <c r="X65" s="39" t="inlineStr">
        <is>
          <t>1000 показов</t>
        </is>
      </c>
      <c r="Y65" s="39">
        <f>COUNT(BF14:CK14)</f>
        <v/>
      </c>
      <c r="Z65" s="39" t="inlineStr">
        <is>
          <t>недель</t>
        </is>
      </c>
      <c r="AA65" s="39">
        <f>AB14/Y14</f>
        <v/>
      </c>
      <c r="AB65" s="39" t="n">
        <v>18809.09786880694</v>
      </c>
      <c r="AC65" s="40" t="n">
        <v>139.75</v>
      </c>
      <c r="AD65" s="39" t="n">
        <v>1</v>
      </c>
      <c r="AE65" s="39" t="n">
        <v>0</v>
      </c>
      <c r="AF65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65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65" s="40">
        <f>AG14*1.2</f>
        <v/>
      </c>
      <c r="AI65" s="39">
        <f>AM14/AL14</f>
        <v/>
      </c>
      <c r="AJ65" s="39" t="n">
        <v>2</v>
      </c>
      <c r="AK65" s="39">
        <f>AI14/AJ14</f>
        <v/>
      </c>
      <c r="AL65" s="39" t="inlineStr"/>
      <c r="AM65" s="39">
        <f>AB14</f>
        <v/>
      </c>
      <c r="AN65" s="39" t="inlineStr"/>
      <c r="AO65" s="39">
        <f>AI14*AN14</f>
        <v/>
      </c>
      <c r="AP65" s="40">
        <f>AG14/AI14*1000</f>
        <v/>
      </c>
      <c r="AQ65" s="40">
        <f>AG14/AK14*1000</f>
        <v/>
      </c>
      <c r="AR65" s="40">
        <f>AG14/AM14</f>
        <v/>
      </c>
      <c r="AS65" s="40">
        <f>AG14/AO14</f>
        <v/>
      </c>
      <c r="AT65" s="39" t="n">
        <v>0.7245499959570951</v>
      </c>
      <c r="AU65" s="40">
        <f>AG14/AT14</f>
        <v/>
      </c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  <c r="CC65" s="39" t="n"/>
      <c r="CD65" s="39" t="n"/>
      <c r="CE65" s="39" t="n"/>
      <c r="CF65" s="39" t="n"/>
      <c r="CG65" s="39" t="n"/>
      <c r="CH65" s="39" t="n"/>
      <c r="CI65" s="39" t="n"/>
      <c r="CJ65" s="39" t="n"/>
      <c r="CK65" s="39" t="n"/>
      <c r="CL65" s="39" t="n"/>
      <c r="CM65" s="39" t="n"/>
      <c r="CN65" s="39" t="n"/>
      <c r="CO65" s="39" t="n"/>
      <c r="CP65" s="39" t="n"/>
      <c r="CQ65" s="39" t="n"/>
      <c r="CR65" s="39" t="n"/>
      <c r="CS65" s="39" t="n"/>
      <c r="CT65" s="39" t="n"/>
      <c r="CU65" s="39" t="n"/>
      <c r="CV65" s="39" t="n"/>
      <c r="CW65" s="39" t="n"/>
      <c r="CX65" s="39" t="n"/>
      <c r="CY65" s="39" t="n"/>
      <c r="CZ65" s="39" t="n"/>
      <c r="DA65" s="39" t="n"/>
      <c r="DB65" s="39" t="n"/>
      <c r="DC65" s="39" t="n"/>
      <c r="DD65" s="39" t="n"/>
      <c r="DE65" s="39" t="n"/>
      <c r="DF65" s="39" t="n"/>
      <c r="DG65" s="39" t="n"/>
      <c r="DH65" s="39" t="n"/>
      <c r="DI65" s="39" t="n"/>
      <c r="DJ65" s="39" t="n"/>
      <c r="DK65" s="39" t="n"/>
      <c r="DL65" s="39" t="n"/>
      <c r="DM65" s="39" t="n"/>
      <c r="DN65" s="39" t="n"/>
      <c r="DO65" s="39" t="n"/>
    </row>
    <row r="66">
      <c r="A66" s="39" t="inlineStr">
        <is>
          <t>Все</t>
        </is>
      </c>
      <c r="B66" s="39" t="inlineStr">
        <is>
          <t>Все</t>
        </is>
      </c>
      <c r="C66" s="39" t="inlineStr">
        <is>
          <t>Видеохостинг</t>
        </is>
      </c>
      <c r="D66" s="39" t="inlineStr">
        <is>
          <t>охват</t>
        </is>
      </c>
      <c r="E66" s="39" t="n">
        <v/>
      </c>
      <c r="F66" s="39" t="inlineStr">
        <is>
          <t>да</t>
        </is>
      </c>
      <c r="G66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66" s="39" t="n">
        <v/>
      </c>
      <c r="I66" s="39" t="inlineStr">
        <is>
          <t>целевое касание будет не долгим и не качественным
Только на YT, без GDN</t>
        </is>
      </c>
      <c r="J66" s="39" t="inlineStr">
        <is>
          <t>https://support.google.com/google-ads/answer/2375464?hl=ru</t>
        </is>
      </c>
      <c r="K66" s="39" t="inlineStr">
        <is>
          <t>отдел performance</t>
        </is>
      </c>
      <c r="L66" s="39" t="inlineStr">
        <is>
          <t>Brand Lift 
5000 долл. США (~400т.р.) в неделю (1 вопрос)
https://support.google.com/google-ads/answer/9049373?hl=ru</t>
        </is>
      </c>
      <c r="M66" s="39" t="inlineStr">
        <is>
          <t>нет</t>
        </is>
      </c>
      <c r="N66" s="39" t="inlineStr">
        <is>
          <t>нет</t>
        </is>
      </c>
      <c r="O66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66" s="39" t="n">
        <v/>
      </c>
      <c r="Q66" s="39" t="n">
        <v>3</v>
      </c>
      <c r="R66" s="39">
        <f>S15</f>
        <v/>
      </c>
      <c r="S66" s="39" t="inlineStr">
        <is>
          <t>YouTube</t>
        </is>
      </c>
      <c r="T66" s="39" t="inlineStr">
        <is>
          <t>ГЕО РФ, см. закладку "STA Таргетинги"</t>
        </is>
      </c>
      <c r="U66" s="39" t="inlineStr">
        <is>
          <t>Видео
TrueView Discovery</t>
        </is>
      </c>
      <c r="V66" s="39" t="inlineStr">
        <is>
          <t>30</t>
        </is>
      </c>
      <c r="W66" s="39" t="inlineStr">
        <is>
          <t>Динамика</t>
        </is>
      </c>
      <c r="X66" s="39" t="inlineStr">
        <is>
          <t>1000 показов</t>
        </is>
      </c>
      <c r="Y66" s="39">
        <f>COUNT(BF15:CK15)</f>
        <v/>
      </c>
      <c r="Z66" s="39" t="inlineStr">
        <is>
          <t>месяцев</t>
        </is>
      </c>
      <c r="AA66" s="39">
        <f>AB15/Y15</f>
        <v/>
      </c>
      <c r="AB66" s="39" t="n">
        <v>913195.3313116423</v>
      </c>
      <c r="AC66" s="40" t="n">
        <v>1.3975</v>
      </c>
      <c r="AD66" s="39" t="n">
        <v>1</v>
      </c>
      <c r="AE66" s="39" t="n">
        <v>0</v>
      </c>
      <c r="AF66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66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66" s="40">
        <f>AG15*1.2</f>
        <v/>
      </c>
      <c r="AI66" s="39">
        <f>AM15/AL15</f>
        <v/>
      </c>
      <c r="AJ66" s="39" t="n">
        <v>2</v>
      </c>
      <c r="AK66" s="39">
        <f>AI15/AJ15</f>
        <v/>
      </c>
      <c r="AL66" s="39" t="inlineStr"/>
      <c r="AM66" s="39">
        <f>AB15</f>
        <v/>
      </c>
      <c r="AN66" s="39" t="inlineStr"/>
      <c r="AO66" s="39">
        <f>AI15*AN15</f>
        <v/>
      </c>
      <c r="AP66" s="40">
        <f>AG15/AI15*1000</f>
        <v/>
      </c>
      <c r="AQ66" s="40">
        <f>AG15/AK15*1000</f>
        <v/>
      </c>
      <c r="AR66" s="40">
        <f>AG15/AM15</f>
        <v/>
      </c>
      <c r="AS66" s="40">
        <f>AG15/AO15</f>
        <v/>
      </c>
      <c r="AT66" s="39" t="inlineStr"/>
      <c r="AU66" s="40">
        <f>AG15/AT15</f>
        <v/>
      </c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  <c r="CC66" s="39" t="n"/>
      <c r="CD66" s="39" t="n"/>
      <c r="CE66" s="39" t="n"/>
      <c r="CF66" s="39" t="n"/>
      <c r="CG66" s="39" t="n"/>
      <c r="CH66" s="39" t="n"/>
      <c r="CI66" s="39" t="n"/>
      <c r="CJ66" s="39" t="n"/>
      <c r="CK66" s="39" t="n"/>
      <c r="CL66" s="39" t="n"/>
      <c r="CM66" s="39" t="n"/>
      <c r="CN66" s="39" t="n"/>
      <c r="CO66" s="39" t="n"/>
      <c r="CP66" s="39" t="n"/>
      <c r="CQ66" s="39" t="n"/>
      <c r="CR66" s="39" t="n"/>
      <c r="CS66" s="39" t="n"/>
      <c r="CT66" s="39" t="n"/>
      <c r="CU66" s="39" t="n"/>
      <c r="CV66" s="39" t="n"/>
      <c r="CW66" s="39" t="n"/>
      <c r="CX66" s="39" t="n"/>
      <c r="CY66" s="39" t="n"/>
      <c r="CZ66" s="39" t="n"/>
      <c r="DA66" s="39" t="n"/>
      <c r="DB66" s="39" t="n"/>
      <c r="DC66" s="39" t="n"/>
      <c r="DD66" s="39" t="n"/>
      <c r="DE66" s="39" t="n"/>
      <c r="DF66" s="39" t="n"/>
      <c r="DG66" s="39" t="n"/>
      <c r="DH66" s="39" t="n"/>
      <c r="DI66" s="39" t="n"/>
      <c r="DJ66" s="39" t="n"/>
      <c r="DK66" s="39" t="n"/>
      <c r="DL66" s="39" t="n"/>
      <c r="DM66" s="39" t="n"/>
      <c r="DN66" s="39" t="n"/>
      <c r="DO66" s="39" t="n"/>
    </row>
    <row r="67">
      <c r="A67" s="39" t="inlineStr">
        <is>
          <t>Все</t>
        </is>
      </c>
      <c r="B67" s="39" t="inlineStr">
        <is>
          <t>Все</t>
        </is>
      </c>
      <c r="C67" s="39" t="inlineStr">
        <is>
          <t>PROGRAMMATIC</t>
        </is>
      </c>
      <c r="D67" s="39" t="inlineStr">
        <is>
          <t>охват</t>
        </is>
      </c>
      <c r="E67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67" s="39" t="inlineStr">
        <is>
          <t>да</t>
        </is>
      </c>
      <c r="G67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67" s="39" t="n">
        <v>0.25</v>
      </c>
      <c r="I67" s="39" t="inlineStr">
        <is>
          <t>политические проблемы в марте 2021 (не берем)</t>
        </is>
      </c>
      <c r="J67" s="39" t="inlineStr">
        <is>
          <t>\\DOCS\Public\_Подрядчики (прайсы, презентации, ТТ)\Segmento</t>
        </is>
      </c>
      <c r="K67" s="39" t="inlineStr">
        <is>
          <t>miroshnik@segmento.ru
babushkina@segmento.ru
eliseeva@segmento.ru
aramisov@segmento.ru</t>
        </is>
      </c>
      <c r="L67" s="39" t="inlineStr">
        <is>
          <t>Brand Lift 
бесплатно, при достижении 700 тыс. уников</t>
        </is>
      </c>
      <c r="M67" s="39" t="inlineStr">
        <is>
          <t>баннеры 250т.р, 
видео 500т.р.мес</t>
        </is>
      </c>
      <c r="N67" s="39" t="inlineStr">
        <is>
          <t>нет</t>
        </is>
      </c>
      <c r="O67" s="39" t="inlineStr">
        <is>
          <t>бесплатное изготовление креатива:
https://prnt.sc/10skash</t>
        </is>
      </c>
      <c r="P67" s="39" t="n">
        <v/>
      </c>
      <c r="Q67" s="39" t="n">
        <v>4</v>
      </c>
      <c r="R67" s="39">
        <f>S16</f>
        <v/>
      </c>
      <c r="S67" s="39" t="inlineStr">
        <is>
          <t>Segmento</t>
        </is>
      </c>
      <c r="T67" s="39" t="inlineStr">
        <is>
          <t>ГЕО ____, таргетинг по аудиторным сегментам, см. закладку "Segmento"</t>
        </is>
      </c>
      <c r="U67" s="39" t="inlineStr">
        <is>
          <t>Ролик 30 сек
Видео: in-stream: preroll, in-stream: mid-roll, in-stream: post-roll
Видео: in-article: preroll, in-article: mid-roll, in-article: post-roll</t>
        </is>
      </c>
      <c r="V67" s="39" t="inlineStr">
        <is>
          <t>30</t>
        </is>
      </c>
      <c r="W67" s="39" t="inlineStr">
        <is>
          <t>Динамика</t>
        </is>
      </c>
      <c r="X67" s="39" t="inlineStr">
        <is>
          <t>1000 показов</t>
        </is>
      </c>
      <c r="Y67" s="39">
        <f>COUNT(BF16:CK16)</f>
        <v/>
      </c>
      <c r="Z67" s="39" t="inlineStr">
        <is>
          <t>недель</t>
        </is>
      </c>
      <c r="AA67" s="39">
        <f>AB16/Y16</f>
        <v/>
      </c>
      <c r="AB67" s="39" t="n">
        <v>1600000</v>
      </c>
      <c r="AC67" s="40" t="n">
        <v>0.5</v>
      </c>
      <c r="AD67" s="39" t="n">
        <v>1</v>
      </c>
      <c r="AE67" s="39" t="n">
        <v>0</v>
      </c>
      <c r="AF67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67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67" s="40">
        <f>AG16*1.2</f>
        <v/>
      </c>
      <c r="AI67" s="39">
        <f>AM16/AL16</f>
        <v/>
      </c>
      <c r="AJ67" s="39" t="n">
        <v>4</v>
      </c>
      <c r="AK67" s="39">
        <f>AI16/AJ16</f>
        <v/>
      </c>
      <c r="AL67" s="39" t="inlineStr"/>
      <c r="AM67" s="39">
        <f>AB16</f>
        <v/>
      </c>
      <c r="AN67" s="39" t="inlineStr"/>
      <c r="AO67" s="39">
        <f>AI16*AN16</f>
        <v/>
      </c>
      <c r="AP67" s="40">
        <f>AG16/AI16*1000</f>
        <v/>
      </c>
      <c r="AQ67" s="40">
        <f>AG16/AK16*1000</f>
        <v/>
      </c>
      <c r="AR67" s="40">
        <f>AG16/AM16</f>
        <v/>
      </c>
      <c r="AS67" s="40">
        <f>AG16/AO16</f>
        <v/>
      </c>
      <c r="AT67" s="39" t="n">
        <v>-0.2617046191691729</v>
      </c>
      <c r="AU67" s="40">
        <f>AG16/AT16</f>
        <v/>
      </c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  <c r="CC67" s="39" t="n"/>
      <c r="CD67" s="39" t="n"/>
      <c r="CE67" s="39" t="n"/>
      <c r="CF67" s="39" t="n"/>
      <c r="CG67" s="39" t="n"/>
      <c r="CH67" s="39" t="n"/>
      <c r="CI67" s="39" t="n"/>
      <c r="CJ67" s="39" t="n"/>
      <c r="CK67" s="39" t="n"/>
      <c r="CL67" s="39" t="n"/>
      <c r="CM67" s="39" t="n"/>
      <c r="CN67" s="39" t="n"/>
      <c r="CO67" s="39" t="n"/>
      <c r="CP67" s="39" t="n"/>
      <c r="CQ67" s="39" t="n"/>
      <c r="CR67" s="39" t="n"/>
      <c r="CS67" s="39" t="n"/>
      <c r="CT67" s="39" t="n"/>
      <c r="CU67" s="39" t="n"/>
      <c r="CV67" s="39" t="n"/>
      <c r="CW67" s="39" t="n"/>
      <c r="CX67" s="39" t="n"/>
      <c r="CY67" s="39" t="n"/>
      <c r="CZ67" s="39" t="n"/>
      <c r="DA67" s="39" t="n"/>
      <c r="DB67" s="39" t="n"/>
      <c r="DC67" s="39" t="n"/>
      <c r="DD67" s="39" t="n"/>
      <c r="DE67" s="39" t="n"/>
      <c r="DF67" s="39" t="n"/>
      <c r="DG67" s="39" t="n"/>
      <c r="DH67" s="39" t="n"/>
      <c r="DI67" s="39" t="n"/>
      <c r="DJ67" s="39" t="n"/>
      <c r="DK67" s="39" t="n"/>
      <c r="DL67" s="39" t="n"/>
      <c r="DM67" s="39" t="n"/>
      <c r="DN67" s="39" t="n"/>
      <c r="DO67" s="39" t="n"/>
    </row>
    <row r="68">
      <c r="A68" s="39" t="inlineStr">
        <is>
          <t>Все</t>
        </is>
      </c>
      <c r="B68" s="39" t="inlineStr">
        <is>
          <t>Все</t>
        </is>
      </c>
      <c r="C68" s="39" t="inlineStr">
        <is>
          <t>PROGRAMMATIC</t>
        </is>
      </c>
      <c r="D68" s="39" t="inlineStr">
        <is>
          <t>охват</t>
        </is>
      </c>
      <c r="E68" s="39" t="inlineStr">
        <is>
          <t>https://reklama.ramblergroup.com/tt/</t>
        </is>
      </c>
      <c r="F68" s="39" t="inlineStr">
        <is>
          <t>да</t>
        </is>
      </c>
      <c r="G68" s="39" t="n">
        <v/>
      </c>
      <c r="H68" s="39" t="n">
        <v/>
      </c>
      <c r="I68" s="39" t="inlineStr">
        <is>
          <t>входной бюджет</t>
        </is>
      </c>
      <c r="J68" s="39" t="inlineStr">
        <is>
          <t>\\DOCS\Public\_Подрядчики (прайсы, презентации, ТТ)\Rambler</t>
        </is>
      </c>
      <c r="K68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68" s="39" t="n">
        <v/>
      </c>
      <c r="M68" s="39" t="inlineStr">
        <is>
          <t>Не менее 250 000 руб. без учета НДС (после скидки) при первом размещении.
Потом 500тр.</t>
        </is>
      </c>
      <c r="N68" s="39" t="inlineStr">
        <is>
          <t>нет</t>
        </is>
      </c>
      <c r="O68" s="39" t="inlineStr">
        <is>
          <t xml:space="preserve"> - НЕТ сезонников
 - интересы без наценок
- низкий CPM (при сравнении с программатик)</t>
        </is>
      </c>
      <c r="P68" s="39" t="n">
        <v/>
      </c>
      <c r="Q68" s="39" t="n">
        <v>5</v>
      </c>
      <c r="R68" s="39">
        <f>S17</f>
        <v/>
      </c>
      <c r="S68" s="39" t="inlineStr">
        <is>
          <t>Пакет XL Flex Rambler&amp;Сo 
Desktop+Mobile Reach Video PMP</t>
        </is>
      </c>
      <c r="T68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68" s="39" t="inlineStr">
        <is>
          <t>Видео (15 секунд)</t>
        </is>
      </c>
      <c r="V68" s="39" t="inlineStr">
        <is>
          <t>30</t>
        </is>
      </c>
      <c r="W68" s="39" t="inlineStr">
        <is>
          <t>Динамика</t>
        </is>
      </c>
      <c r="X68" s="39" t="inlineStr">
        <is>
          <t>1000 показов</t>
        </is>
      </c>
      <c r="Y68" s="39">
        <f>COUNT(BF17:CK17)</f>
        <v/>
      </c>
      <c r="Z68" s="39" t="inlineStr">
        <is>
          <t>недели</t>
        </is>
      </c>
      <c r="AA68" s="39">
        <f>AB17/Y17</f>
        <v/>
      </c>
      <c r="AB68" s="39" t="n">
        <v>1111.2</v>
      </c>
      <c r="AC68" s="40" t="n">
        <v>450</v>
      </c>
      <c r="AD68" s="39" t="n">
        <v>1</v>
      </c>
      <c r="AE68" s="39" t="n">
        <v>0</v>
      </c>
      <c r="AF68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68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68" s="40">
        <f>AG17*1.2</f>
        <v/>
      </c>
      <c r="AI68" s="39">
        <f>AM17/AL17</f>
        <v/>
      </c>
      <c r="AJ68" s="39" t="n">
        <v>3</v>
      </c>
      <c r="AK68" s="39">
        <f>AI17/AJ17</f>
        <v/>
      </c>
      <c r="AL68" s="39" t="inlineStr"/>
      <c r="AM68" s="39">
        <f>AB17</f>
        <v/>
      </c>
      <c r="AN68" s="39" t="inlineStr"/>
      <c r="AO68" s="39">
        <f>AI17*AN17</f>
        <v/>
      </c>
      <c r="AP68" s="40">
        <f>AG17/AI17*1000</f>
        <v/>
      </c>
      <c r="AQ68" s="40">
        <f>AG17/AK17*1000</f>
        <v/>
      </c>
      <c r="AR68" s="40">
        <f>AG17/AM17</f>
        <v/>
      </c>
      <c r="AS68" s="40">
        <f>AG17/AO17</f>
        <v/>
      </c>
      <c r="AT68" s="39" t="inlineStr"/>
      <c r="AU68" s="40">
        <f>AG17/AT17</f>
        <v/>
      </c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  <c r="CC68" s="39" t="n"/>
      <c r="CD68" s="39" t="n"/>
      <c r="CE68" s="39" t="n"/>
      <c r="CF68" s="39" t="n"/>
      <c r="CG68" s="39" t="n"/>
      <c r="CH68" s="39" t="n"/>
      <c r="CI68" s="39" t="n"/>
      <c r="CJ68" s="39" t="n"/>
      <c r="CK68" s="39" t="n"/>
      <c r="CL68" s="39" t="n"/>
      <c r="CM68" s="39" t="n"/>
      <c r="CN68" s="39" t="n"/>
      <c r="CO68" s="39" t="n"/>
      <c r="CP68" s="39" t="n"/>
      <c r="CQ68" s="39" t="n"/>
      <c r="CR68" s="39" t="n"/>
      <c r="CS68" s="39" t="n"/>
      <c r="CT68" s="39" t="n"/>
      <c r="CU68" s="39" t="n"/>
      <c r="CV68" s="39" t="n"/>
      <c r="CW68" s="39" t="n"/>
      <c r="CX68" s="39" t="n"/>
      <c r="CY68" s="39" t="n"/>
      <c r="CZ68" s="39" t="n"/>
      <c r="DA68" s="39" t="n"/>
      <c r="DB68" s="39" t="n"/>
      <c r="DC68" s="39" t="n"/>
      <c r="DD68" s="39" t="n"/>
      <c r="DE68" s="39" t="n"/>
      <c r="DF68" s="39" t="n"/>
      <c r="DG68" s="39" t="n"/>
      <c r="DH68" s="39" t="n"/>
      <c r="DI68" s="39" t="n"/>
      <c r="DJ68" s="39" t="n"/>
      <c r="DK68" s="39" t="n"/>
      <c r="DL68" s="39" t="n"/>
      <c r="DM68" s="39" t="n"/>
      <c r="DN68" s="39" t="n"/>
      <c r="DO68" s="39" t="n"/>
    </row>
    <row r="69">
      <c r="A69" s="39" t="inlineStr">
        <is>
          <t>Все</t>
        </is>
      </c>
      <c r="B69" s="39" t="inlineStr">
        <is>
          <t>Все</t>
        </is>
      </c>
      <c r="C69" s="39" t="inlineStr">
        <is>
          <t>PROGRAMMATIC</t>
        </is>
      </c>
      <c r="D69" s="39" t="inlineStr">
        <is>
          <t>охват</t>
        </is>
      </c>
      <c r="E69" s="39" t="inlineStr">
        <is>
          <t xml:space="preserve">https://dsp.soloway.ru/doc/requirements.html </t>
        </is>
      </c>
      <c r="F69" s="39" t="inlineStr">
        <is>
          <t>да</t>
        </is>
      </c>
      <c r="G69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69" s="39" t="inlineStr">
        <is>
          <t>270р.</t>
        </is>
      </c>
      <c r="I69" s="39" t="n">
        <v/>
      </c>
      <c r="J69" s="39" t="inlineStr">
        <is>
          <t>\\DOCS\Public\_Подрядчики (прайсы, презентации, ТТ)\Soloway</t>
        </is>
      </c>
      <c r="K69" s="39" t="inlineStr">
        <is>
          <t>Julia Garafieva &lt;sales@soloway.ru&gt;</t>
        </is>
      </c>
      <c r="L69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69" s="39" t="inlineStr">
        <is>
          <t>100 тысяч рублей до НДС на месяц</t>
        </is>
      </c>
      <c r="N69" s="39" t="inlineStr">
        <is>
          <t>нет</t>
        </is>
      </c>
      <c r="O69" s="39" t="n">
        <v/>
      </c>
      <c r="P69" s="39" t="n">
        <v>1</v>
      </c>
      <c r="Q69" s="39" t="n">
        <v>6</v>
      </c>
      <c r="R69" s="39">
        <f>S18</f>
        <v/>
      </c>
      <c r="S69" s="39" t="inlineStr">
        <is>
          <t>Soloway</t>
        </is>
      </c>
      <c r="T69" s="39" t="inlineStr">
        <is>
          <t>Гео - РФ
Таргетинг по аудиторным сегментам</t>
        </is>
      </c>
      <c r="U69" s="39" t="inlineStr">
        <is>
          <t xml:space="preserve">Видео
Allroll (InStream) + 
Native (InPage) - </t>
        </is>
      </c>
      <c r="V69" s="39" t="inlineStr">
        <is>
          <t>30</t>
        </is>
      </c>
      <c r="W69" s="39" t="inlineStr">
        <is>
          <t>Динамика</t>
        </is>
      </c>
      <c r="X69" s="39" t="inlineStr">
        <is>
          <t>1000 показов</t>
        </is>
      </c>
      <c r="Y69" s="39">
        <f>COUNT(BF18:CK18)</f>
        <v/>
      </c>
      <c r="Z69" s="39" t="inlineStr">
        <is>
          <t>недель</t>
        </is>
      </c>
      <c r="AA69" s="39">
        <f>AB18/Y18</f>
        <v/>
      </c>
      <c r="AB69" s="39" t="n">
        <v>1852</v>
      </c>
      <c r="AC69" s="40" t="n">
        <v>324</v>
      </c>
      <c r="AD69" s="39" t="n">
        <v>1</v>
      </c>
      <c r="AE69" s="39" t="n">
        <v>0</v>
      </c>
      <c r="AF69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69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69" s="40">
        <f>AG18*1.2</f>
        <v/>
      </c>
      <c r="AI69" s="39">
        <f>AM18/AL18</f>
        <v/>
      </c>
      <c r="AJ69" s="39" t="n">
        <v>2</v>
      </c>
      <c r="AK69" s="39">
        <f>AI18/AJ18</f>
        <v/>
      </c>
      <c r="AL69" s="39" t="inlineStr"/>
      <c r="AM69" s="39">
        <f>AB18</f>
        <v/>
      </c>
      <c r="AN69" s="39" t="inlineStr"/>
      <c r="AO69" s="39">
        <f>AI18*AN18</f>
        <v/>
      </c>
      <c r="AP69" s="40">
        <f>AG18/AI18*1000</f>
        <v/>
      </c>
      <c r="AQ69" s="40">
        <f>AG18/AK18*1000</f>
        <v/>
      </c>
      <c r="AR69" s="40">
        <f>AG18/AM18</f>
        <v/>
      </c>
      <c r="AS69" s="40">
        <f>AG18/AO18</f>
        <v/>
      </c>
      <c r="AT69" s="39" t="inlineStr"/>
      <c r="AU69" s="40">
        <f>AG18/AT18</f>
        <v/>
      </c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  <c r="CC69" s="39" t="n"/>
      <c r="CD69" s="39" t="n"/>
      <c r="CE69" s="39" t="n"/>
      <c r="CF69" s="39" t="n"/>
      <c r="CG69" s="39" t="n"/>
      <c r="CH69" s="39" t="n"/>
      <c r="CI69" s="39" t="n"/>
      <c r="CJ69" s="39" t="n"/>
      <c r="CK69" s="39" t="n"/>
      <c r="CL69" s="39" t="n"/>
      <c r="CM69" s="39" t="n"/>
      <c r="CN69" s="39" t="n"/>
      <c r="CO69" s="39" t="n"/>
      <c r="CP69" s="39" t="n"/>
      <c r="CQ69" s="39" t="n"/>
      <c r="CR69" s="39" t="n"/>
      <c r="CS69" s="39" t="n"/>
      <c r="CT69" s="39" t="n"/>
      <c r="CU69" s="39" t="n"/>
      <c r="CV69" s="39" t="n"/>
      <c r="CW69" s="39" t="n"/>
      <c r="CX69" s="39" t="n"/>
      <c r="CY69" s="39" t="n"/>
      <c r="CZ69" s="39" t="n"/>
      <c r="DA69" s="39" t="n"/>
      <c r="DB69" s="39" t="n"/>
      <c r="DC69" s="39" t="n"/>
      <c r="DD69" s="39" t="n"/>
      <c r="DE69" s="39" t="n"/>
      <c r="DF69" s="39" t="n"/>
      <c r="DG69" s="39" t="n"/>
      <c r="DH69" s="39" t="n"/>
      <c r="DI69" s="39" t="n"/>
      <c r="DJ69" s="39" t="n"/>
      <c r="DK69" s="39" t="n"/>
      <c r="DL69" s="39" t="n"/>
      <c r="DM69" s="39" t="n"/>
      <c r="DN69" s="39" t="n"/>
      <c r="DO69" s="39" t="n"/>
    </row>
    <row r="70">
      <c r="A70" s="39" t="inlineStr">
        <is>
          <t>Все</t>
        </is>
      </c>
      <c r="B70" s="39" t="inlineStr">
        <is>
          <t>Все</t>
        </is>
      </c>
      <c r="C70" s="39" t="inlineStr">
        <is>
          <t>Портал</t>
        </is>
      </c>
      <c r="D70" s="39" t="inlineStr">
        <is>
          <t>охват</t>
        </is>
      </c>
      <c r="E70" s="39" t="inlineStr">
        <is>
          <t>https://yandex.ru/legal/banner_adv_rules/</t>
        </is>
      </c>
      <c r="F70" s="39" t="inlineStr">
        <is>
          <t>да</t>
        </is>
      </c>
      <c r="G70" s="39" t="inlineStr">
        <is>
          <t>Материалы за 2 недели до старта, т.к. с первого раза не проходят модерацию, жесткие требования</t>
        </is>
      </c>
      <c r="H70" s="39" t="n">
        <v/>
      </c>
      <c r="I70" s="39" t="inlineStr">
        <is>
          <t>входной бюджет 1млн.р.</t>
        </is>
      </c>
      <c r="J70" s="39" t="inlineStr">
        <is>
          <t>https://yandex.ru/adv/products/display/mainpage</t>
        </is>
      </c>
      <c r="K70" s="39" t="inlineStr">
        <is>
          <t>закупка через DX</t>
        </is>
      </c>
      <c r="L7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0" s="39" t="n">
        <v>1150000</v>
      </c>
      <c r="N70" s="39" t="inlineStr">
        <is>
          <t>нет</t>
        </is>
      </c>
      <c r="O70" s="39" t="inlineStr">
        <is>
          <t>CPT 345р.</t>
        </is>
      </c>
      <c r="P70" s="39" t="inlineStr">
        <is>
          <t xml:space="preserve">Закупка через DAN </t>
        </is>
      </c>
      <c r="Q70" s="39" t="n">
        <v>7</v>
      </c>
      <c r="R70" s="39">
        <f>S19</f>
        <v/>
      </c>
      <c r="S70" s="39" t="inlineStr">
        <is>
          <t>Yandex.ru</t>
        </is>
      </c>
      <c r="T70" s="39" t="inlineStr">
        <is>
          <t>"Начинающий", Главные страницы, Desktop+Mobile, Динамика, РФ</t>
        </is>
      </c>
      <c r="U70" s="39" t="inlineStr">
        <is>
          <t>728×90/ 320×67</t>
        </is>
      </c>
      <c r="V70" s="39" t="inlineStr">
        <is>
          <t>30</t>
        </is>
      </c>
      <c r="W70" s="39" t="inlineStr">
        <is>
          <t>Динамика</t>
        </is>
      </c>
      <c r="X70" s="39" t="inlineStr">
        <is>
          <t>1000 показов</t>
        </is>
      </c>
      <c r="Y70" s="39">
        <f>COUNT(BF19:CK19)</f>
        <v/>
      </c>
      <c r="Z70" s="39" t="inlineStr">
        <is>
          <t>неделя</t>
        </is>
      </c>
      <c r="AA70" s="39">
        <f>AB19/Y19</f>
        <v/>
      </c>
      <c r="AB70" s="39" t="n">
        <v>1</v>
      </c>
      <c r="AC70" s="40" t="n">
        <v>1150000</v>
      </c>
      <c r="AD70" s="39" t="n">
        <v>0.7</v>
      </c>
      <c r="AE70" s="39" t="n">
        <v>0</v>
      </c>
      <c r="AF70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70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70" s="40">
        <f>AG19*1.2</f>
        <v/>
      </c>
      <c r="AI70" s="39">
        <f>AM19/AL19</f>
        <v/>
      </c>
      <c r="AJ70" s="39" t="n">
        <v>1.5</v>
      </c>
      <c r="AK70" s="39">
        <f>AI19/AJ19</f>
        <v/>
      </c>
      <c r="AL70" s="39" t="inlineStr"/>
      <c r="AM70" s="39">
        <f>AB19</f>
        <v/>
      </c>
      <c r="AN70" s="39" t="inlineStr"/>
      <c r="AO70" s="39">
        <f>AI19*AN19</f>
        <v/>
      </c>
      <c r="AP70" s="40">
        <f>AG19/AI19*1000</f>
        <v/>
      </c>
      <c r="AQ70" s="40">
        <f>AG19/AK19*1000</f>
        <v/>
      </c>
      <c r="AR70" s="40">
        <f>AG19/AM19</f>
        <v/>
      </c>
      <c r="AS70" s="40">
        <f>AG19/AO19</f>
        <v/>
      </c>
      <c r="AT70" s="39" t="n">
        <v>0.9037500000000002</v>
      </c>
      <c r="AU70" s="40">
        <f>AG19/AT19</f>
        <v/>
      </c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  <c r="CC70" s="39" t="n"/>
      <c r="CD70" s="39" t="n"/>
      <c r="CE70" s="39" t="n"/>
      <c r="CF70" s="39" t="n"/>
      <c r="CG70" s="39" t="n"/>
      <c r="CH70" s="39" t="n"/>
      <c r="CI70" s="39" t="n"/>
      <c r="CJ70" s="39" t="n"/>
      <c r="CK70" s="39" t="n"/>
      <c r="CL70" s="39" t="n"/>
      <c r="CM70" s="39" t="n"/>
      <c r="CN70" s="39" t="n"/>
      <c r="CO70" s="39" t="n"/>
      <c r="CP70" s="39" t="n"/>
      <c r="CQ70" s="39" t="n"/>
      <c r="CR70" s="39" t="n"/>
      <c r="CS70" s="39" t="n"/>
      <c r="CT70" s="39" t="n"/>
      <c r="CU70" s="39" t="n"/>
      <c r="CV70" s="39" t="n"/>
      <c r="CW70" s="39" t="n"/>
      <c r="CX70" s="39" t="n"/>
      <c r="CY70" s="39" t="n"/>
      <c r="CZ70" s="39" t="n"/>
      <c r="DA70" s="39" t="n"/>
      <c r="DB70" s="39" t="n"/>
      <c r="DC70" s="39" t="n"/>
      <c r="DD70" s="39" t="n"/>
      <c r="DE70" s="39" t="n"/>
      <c r="DF70" s="39" t="n"/>
      <c r="DG70" s="39" t="n"/>
      <c r="DH70" s="39" t="n"/>
      <c r="DI70" s="39" t="n"/>
      <c r="DJ70" s="39" t="n"/>
      <c r="DK70" s="39" t="n"/>
      <c r="DL70" s="39" t="n"/>
      <c r="DM70" s="39" t="n"/>
      <c r="DN70" s="39" t="n"/>
      <c r="DO70" s="39" t="n"/>
    </row>
    <row r="71">
      <c r="A71" s="39" t="inlineStr">
        <is>
          <t>Все</t>
        </is>
      </c>
      <c r="B71" s="39" t="inlineStr">
        <is>
          <t>Все</t>
        </is>
      </c>
      <c r="C71" s="39" t="inlineStr">
        <is>
          <t>Портал</t>
        </is>
      </c>
      <c r="D71" s="39" t="inlineStr">
        <is>
          <t>охват</t>
        </is>
      </c>
      <c r="E71" s="39" t="inlineStr">
        <is>
          <t>https://yandex.ru/legal/banner_adv_rules/</t>
        </is>
      </c>
      <c r="F71" s="39" t="inlineStr">
        <is>
          <t>да</t>
        </is>
      </c>
      <c r="G71" s="39" t="inlineStr">
        <is>
          <t>Материалы за 2 недели до старта, т.к. с первого раза не проходят модерацию, жесткие требования</t>
        </is>
      </c>
      <c r="H71" s="39" t="n">
        <v/>
      </c>
      <c r="I71" s="39" t="inlineStr">
        <is>
          <t>входной бюджет 1млн.р.</t>
        </is>
      </c>
      <c r="J71" s="39" t="inlineStr">
        <is>
          <t>https://yandex.ru/adv/products/display/mainpage</t>
        </is>
      </c>
      <c r="K71" s="39" t="inlineStr">
        <is>
          <t>закупка через DX</t>
        </is>
      </c>
      <c r="L7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1" s="39" t="n">
        <v>1150000</v>
      </c>
      <c r="N71" s="39" t="inlineStr">
        <is>
          <t>нет</t>
        </is>
      </c>
      <c r="O71" s="39" t="inlineStr">
        <is>
          <t>CPT 345р.</t>
        </is>
      </c>
      <c r="P71" s="39" t="inlineStr">
        <is>
          <t xml:space="preserve">Закупка через DAN </t>
        </is>
      </c>
      <c r="Q71" s="39" t="n">
        <v>8</v>
      </c>
      <c r="R71" s="39">
        <f>S20</f>
        <v/>
      </c>
      <c r="S71" s="39" t="inlineStr">
        <is>
          <t>Yandex.ru</t>
        </is>
      </c>
      <c r="T71" s="39" t="inlineStr">
        <is>
          <t>"Начинающий", Главные страницы, Desktop+Mobile, Динамика, РФ</t>
        </is>
      </c>
      <c r="U71" s="39" t="inlineStr">
        <is>
          <t>728×90/ 320×67</t>
        </is>
      </c>
      <c r="V71" s="39" t="inlineStr">
        <is>
          <t>30</t>
        </is>
      </c>
      <c r="W71" s="39" t="inlineStr">
        <is>
          <t>Динамика</t>
        </is>
      </c>
      <c r="X71" s="39" t="inlineStr">
        <is>
          <t>1000 показов</t>
        </is>
      </c>
      <c r="Y71" s="39">
        <f>COUNT(BF20:CK20)</f>
        <v/>
      </c>
      <c r="Z71" s="39" t="inlineStr">
        <is>
          <t>неделя</t>
        </is>
      </c>
      <c r="AA71" s="39">
        <f>AB20/Y20</f>
        <v/>
      </c>
      <c r="AB71" s="39" t="n">
        <v>1</v>
      </c>
      <c r="AC71" s="40" t="n">
        <v>1150000</v>
      </c>
      <c r="AD71" s="39" t="n">
        <v>0.8</v>
      </c>
      <c r="AE71" s="39" t="n">
        <v>0</v>
      </c>
      <c r="AF71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71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71" s="40">
        <f>AG20*1.2</f>
        <v/>
      </c>
      <c r="AI71" s="39">
        <f>AM20/AL20</f>
        <v/>
      </c>
      <c r="AJ71" s="39" t="n">
        <v>1.5</v>
      </c>
      <c r="AK71" s="39">
        <f>AI20/AJ20</f>
        <v/>
      </c>
      <c r="AL71" s="39" t="inlineStr"/>
      <c r="AM71" s="39">
        <f>AB20</f>
        <v/>
      </c>
      <c r="AN71" s="39" t="inlineStr"/>
      <c r="AO71" s="39">
        <f>AI20*AN20</f>
        <v/>
      </c>
      <c r="AP71" s="40">
        <f>AG20/AI20*1000</f>
        <v/>
      </c>
      <c r="AQ71" s="40">
        <f>AG20/AK20*1000</f>
        <v/>
      </c>
      <c r="AR71" s="40">
        <f>AG20/AM20</f>
        <v/>
      </c>
      <c r="AS71" s="40">
        <f>AG20/AO20</f>
        <v/>
      </c>
      <c r="AT71" s="39" t="n">
        <v>0.9037500000000002</v>
      </c>
      <c r="AU71" s="40">
        <f>AG20/AT20</f>
        <v/>
      </c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  <c r="CC71" s="39" t="n"/>
      <c r="CD71" s="39" t="n"/>
      <c r="CE71" s="39" t="n"/>
      <c r="CF71" s="39" t="n"/>
      <c r="CG71" s="39" t="n"/>
      <c r="CH71" s="39" t="n"/>
      <c r="CI71" s="39" t="n"/>
      <c r="CJ71" s="39" t="n"/>
      <c r="CK71" s="39" t="n"/>
      <c r="CL71" s="39" t="n"/>
      <c r="CM71" s="39" t="n"/>
      <c r="CN71" s="39" t="n"/>
      <c r="CO71" s="39" t="n"/>
      <c r="CP71" s="39" t="n"/>
      <c r="CQ71" s="39" t="n"/>
      <c r="CR71" s="39" t="n"/>
      <c r="CS71" s="39" t="n"/>
      <c r="CT71" s="39" t="n"/>
      <c r="CU71" s="39" t="n"/>
      <c r="CV71" s="39" t="n"/>
      <c r="CW71" s="39" t="n"/>
      <c r="CX71" s="39" t="n"/>
      <c r="CY71" s="39" t="n"/>
      <c r="CZ71" s="39" t="n"/>
      <c r="DA71" s="39" t="n"/>
      <c r="DB71" s="39" t="n"/>
      <c r="DC71" s="39" t="n"/>
      <c r="DD71" s="39" t="n"/>
      <c r="DE71" s="39" t="n"/>
      <c r="DF71" s="39" t="n"/>
      <c r="DG71" s="39" t="n"/>
      <c r="DH71" s="39" t="n"/>
      <c r="DI71" s="39" t="n"/>
      <c r="DJ71" s="39" t="n"/>
      <c r="DK71" s="39" t="n"/>
      <c r="DL71" s="39" t="n"/>
      <c r="DM71" s="39" t="n"/>
      <c r="DN71" s="39" t="n"/>
      <c r="DO71" s="39" t="n"/>
    </row>
    <row r="72">
      <c r="A72" s="39" t="inlineStr">
        <is>
          <t>Все</t>
        </is>
      </c>
      <c r="B72" s="39" t="inlineStr">
        <is>
          <t>Все</t>
        </is>
      </c>
      <c r="C72" s="39" t="inlineStr">
        <is>
          <t>Портал</t>
        </is>
      </c>
      <c r="D72" s="39" t="inlineStr">
        <is>
          <t>охват</t>
        </is>
      </c>
      <c r="E72" s="39" t="inlineStr">
        <is>
          <t>https://yandex.ru/legal/banner_adv_rules/</t>
        </is>
      </c>
      <c r="F72" s="39" t="inlineStr">
        <is>
          <t>да</t>
        </is>
      </c>
      <c r="G72" s="39" t="inlineStr">
        <is>
          <t>Материалы за 2 недели до старта, т.к. с первого раза не проходят модерацию, жесткие требования</t>
        </is>
      </c>
      <c r="H72" s="39" t="n">
        <v/>
      </c>
      <c r="I72" s="39" t="inlineStr">
        <is>
          <t>входной бюджет 1млн.р.</t>
        </is>
      </c>
      <c r="J72" s="39" t="inlineStr">
        <is>
          <t>https://yandex.ru/adv/products/display/mainpage</t>
        </is>
      </c>
      <c r="K72" s="39" t="inlineStr">
        <is>
          <t>закупка через DX</t>
        </is>
      </c>
      <c r="L72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2" s="39" t="n">
        <v>1150000</v>
      </c>
      <c r="N72" s="39" t="inlineStr">
        <is>
          <t>нет</t>
        </is>
      </c>
      <c r="O72" s="39" t="inlineStr">
        <is>
          <t>CPT 345р.</t>
        </is>
      </c>
      <c r="P72" s="39" t="inlineStr">
        <is>
          <t xml:space="preserve">Закупка через DAN </t>
        </is>
      </c>
      <c r="Q72" s="39" t="n">
        <v>9</v>
      </c>
      <c r="R72" s="39">
        <f>S21</f>
        <v/>
      </c>
      <c r="S72" s="39" t="inlineStr">
        <is>
          <t>Yandex.ru</t>
        </is>
      </c>
      <c r="T72" s="39" t="inlineStr">
        <is>
          <t>"Начинающий", Главные страницы, Desktop+Mobile, Динамика, РФ</t>
        </is>
      </c>
      <c r="U72" s="39" t="inlineStr">
        <is>
          <t>728×90/ 320×67</t>
        </is>
      </c>
      <c r="V72" s="39" t="inlineStr">
        <is>
          <t>30</t>
        </is>
      </c>
      <c r="W72" s="39" t="inlineStr">
        <is>
          <t>Динамика</t>
        </is>
      </c>
      <c r="X72" s="39" t="inlineStr">
        <is>
          <t>1000 показов</t>
        </is>
      </c>
      <c r="Y72" s="39">
        <f>COUNT(BF21:CK21)</f>
        <v/>
      </c>
      <c r="Z72" s="39" t="inlineStr">
        <is>
          <t>неделя</t>
        </is>
      </c>
      <c r="AA72" s="39">
        <f>AB21/Y21</f>
        <v/>
      </c>
      <c r="AB72" s="39" t="n">
        <v>1</v>
      </c>
      <c r="AC72" s="40" t="n">
        <v>1150000</v>
      </c>
      <c r="AD72" s="39" t="n">
        <v>1</v>
      </c>
      <c r="AE72" s="39" t="n">
        <v>0</v>
      </c>
      <c r="AF72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72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72" s="40">
        <f>AG21*1.2</f>
        <v/>
      </c>
      <c r="AI72" s="39">
        <f>AM21/AL21</f>
        <v/>
      </c>
      <c r="AJ72" s="39" t="n">
        <v>1.5</v>
      </c>
      <c r="AK72" s="39">
        <f>AI21/AJ21</f>
        <v/>
      </c>
      <c r="AL72" s="39" t="inlineStr"/>
      <c r="AM72" s="39">
        <f>AB21</f>
        <v/>
      </c>
      <c r="AN72" s="39" t="inlineStr"/>
      <c r="AO72" s="39">
        <f>AI21*AN21</f>
        <v/>
      </c>
      <c r="AP72" s="40">
        <f>AG21/AI21*1000</f>
        <v/>
      </c>
      <c r="AQ72" s="40">
        <f>AG21/AK21*1000</f>
        <v/>
      </c>
      <c r="AR72" s="40">
        <f>AG21/AM21</f>
        <v/>
      </c>
      <c r="AS72" s="40">
        <f>AG21/AO21</f>
        <v/>
      </c>
      <c r="AT72" s="39" t="n">
        <v>0.9037500000000002</v>
      </c>
      <c r="AU72" s="40">
        <f>AG21/AT21</f>
        <v/>
      </c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  <c r="CC72" s="39" t="n"/>
      <c r="CD72" s="39" t="n"/>
      <c r="CE72" s="39" t="n"/>
      <c r="CF72" s="39" t="n"/>
      <c r="CG72" s="39" t="n"/>
      <c r="CH72" s="39" t="n"/>
      <c r="CI72" s="39" t="n"/>
      <c r="CJ72" s="39" t="n"/>
      <c r="CK72" s="39" t="n"/>
      <c r="CL72" s="39" t="n"/>
      <c r="CM72" s="39" t="n"/>
      <c r="CN72" s="39" t="n"/>
      <c r="CO72" s="39" t="n"/>
      <c r="CP72" s="39" t="n"/>
      <c r="CQ72" s="39" t="n"/>
      <c r="CR72" s="39" t="n"/>
      <c r="CS72" s="39" t="n"/>
      <c r="CT72" s="39" t="n"/>
      <c r="CU72" s="39" t="n"/>
      <c r="CV72" s="39" t="n"/>
      <c r="CW72" s="39" t="n"/>
      <c r="CX72" s="39" t="n"/>
      <c r="CY72" s="39" t="n"/>
      <c r="CZ72" s="39" t="n"/>
      <c r="DA72" s="39" t="n"/>
      <c r="DB72" s="39" t="n"/>
      <c r="DC72" s="39" t="n"/>
      <c r="DD72" s="39" t="n"/>
      <c r="DE72" s="39" t="n"/>
      <c r="DF72" s="39" t="n"/>
      <c r="DG72" s="39" t="n"/>
      <c r="DH72" s="39" t="n"/>
      <c r="DI72" s="39" t="n"/>
      <c r="DJ72" s="39" t="n"/>
      <c r="DK72" s="39" t="n"/>
      <c r="DL72" s="39" t="n"/>
      <c r="DM72" s="39" t="n"/>
      <c r="DN72" s="39" t="n"/>
      <c r="DO72" s="39" t="n"/>
    </row>
    <row r="73">
      <c r="A73" s="39" t="inlineStr">
        <is>
          <t>Все</t>
        </is>
      </c>
      <c r="B73" s="39" t="inlineStr">
        <is>
          <t>Все</t>
        </is>
      </c>
      <c r="C73" s="39" t="inlineStr">
        <is>
          <t>Портал</t>
        </is>
      </c>
      <c r="D73" s="39" t="inlineStr">
        <is>
          <t>охват</t>
        </is>
      </c>
      <c r="E73" s="39" t="inlineStr">
        <is>
          <t>https://yandex.ru/legal/banner_adv_rules/</t>
        </is>
      </c>
      <c r="F73" s="39" t="inlineStr">
        <is>
          <t>да</t>
        </is>
      </c>
      <c r="G73" s="39" t="inlineStr">
        <is>
          <t>Материалы за 2 недели до старта, т.к. с первого раза не проходят модерацию, жесткие требования</t>
        </is>
      </c>
      <c r="H73" s="39" t="n">
        <v/>
      </c>
      <c r="I73" s="39" t="inlineStr">
        <is>
          <t>входной бюджет 1млн.р.</t>
        </is>
      </c>
      <c r="J73" s="39" t="inlineStr">
        <is>
          <t>https://yandex.ru/adv/products/display/mainpage</t>
        </is>
      </c>
      <c r="K73" s="39" t="inlineStr">
        <is>
          <t>закупка через DX</t>
        </is>
      </c>
      <c r="L7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3" s="39" t="n">
        <v>1150000</v>
      </c>
      <c r="N73" s="39" t="inlineStr">
        <is>
          <t>нет</t>
        </is>
      </c>
      <c r="O73" s="39" t="inlineStr">
        <is>
          <t>CPT 345р.</t>
        </is>
      </c>
      <c r="P73" s="39" t="inlineStr">
        <is>
          <t xml:space="preserve">Закупка через DAN </t>
        </is>
      </c>
      <c r="Q73" s="39" t="n">
        <v>10</v>
      </c>
      <c r="R73" s="39">
        <f>S22</f>
        <v/>
      </c>
      <c r="S73" s="39" t="inlineStr">
        <is>
          <t>Yandex.ru</t>
        </is>
      </c>
      <c r="T73" s="39" t="inlineStr">
        <is>
          <t>"Начинающий", Главные страницы, Desktop+Mobile, Динамика, РФ</t>
        </is>
      </c>
      <c r="U73" s="39" t="inlineStr">
        <is>
          <t>728×90/ 320×67</t>
        </is>
      </c>
      <c r="V73" s="39" t="inlineStr">
        <is>
          <t>30</t>
        </is>
      </c>
      <c r="W73" s="39" t="inlineStr">
        <is>
          <t>Динамика</t>
        </is>
      </c>
      <c r="X73" s="39" t="inlineStr">
        <is>
          <t>1000 показов</t>
        </is>
      </c>
      <c r="Y73" s="39">
        <f>COUNT(BF22:CK22)</f>
        <v/>
      </c>
      <c r="Z73" s="39" t="inlineStr">
        <is>
          <t>неделя</t>
        </is>
      </c>
      <c r="AA73" s="39">
        <f>AB22/Y22</f>
        <v/>
      </c>
      <c r="AB73" s="39" t="n">
        <v>1</v>
      </c>
      <c r="AC73" s="40" t="n">
        <v>1150000</v>
      </c>
      <c r="AD73" s="39" t="n">
        <v>1</v>
      </c>
      <c r="AE73" s="39" t="n">
        <v>0</v>
      </c>
      <c r="AF73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73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73" s="40">
        <f>AG22*1.2</f>
        <v/>
      </c>
      <c r="AI73" s="39">
        <f>AM22/AL22</f>
        <v/>
      </c>
      <c r="AJ73" s="39" t="n">
        <v>1.5</v>
      </c>
      <c r="AK73" s="39">
        <f>AI22/AJ22</f>
        <v/>
      </c>
      <c r="AL73" s="39" t="inlineStr"/>
      <c r="AM73" s="39">
        <f>AB22</f>
        <v/>
      </c>
      <c r="AN73" s="39" t="inlineStr"/>
      <c r="AO73" s="39">
        <f>AI22*AN22</f>
        <v/>
      </c>
      <c r="AP73" s="40">
        <f>AG22/AI22*1000</f>
        <v/>
      </c>
      <c r="AQ73" s="40">
        <f>AG22/AK22*1000</f>
        <v/>
      </c>
      <c r="AR73" s="40">
        <f>AG22/AM22</f>
        <v/>
      </c>
      <c r="AS73" s="40">
        <f>AG22/AO22</f>
        <v/>
      </c>
      <c r="AT73" s="39" t="n">
        <v>0.9037500000000002</v>
      </c>
      <c r="AU73" s="40">
        <f>AG22/AT22</f>
        <v/>
      </c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  <c r="CC73" s="39" t="n"/>
      <c r="CD73" s="39" t="n"/>
      <c r="CE73" s="39" t="n"/>
      <c r="CF73" s="39" t="n"/>
      <c r="CG73" s="39" t="n"/>
      <c r="CH73" s="39" t="n"/>
      <c r="CI73" s="39" t="n"/>
      <c r="CJ73" s="39" t="n"/>
      <c r="CK73" s="39" t="n"/>
      <c r="CL73" s="39" t="n"/>
      <c r="CM73" s="39" t="n"/>
      <c r="CN73" s="39" t="n"/>
      <c r="CO73" s="39" t="n"/>
      <c r="CP73" s="39" t="n"/>
      <c r="CQ73" s="39" t="n"/>
      <c r="CR73" s="39" t="n"/>
      <c r="CS73" s="39" t="n"/>
      <c r="CT73" s="39" t="n"/>
      <c r="CU73" s="39" t="n"/>
      <c r="CV73" s="39" t="n"/>
      <c r="CW73" s="39" t="n"/>
      <c r="CX73" s="39" t="n"/>
      <c r="CY73" s="39" t="n"/>
      <c r="CZ73" s="39" t="n"/>
      <c r="DA73" s="39" t="n"/>
      <c r="DB73" s="39" t="n"/>
      <c r="DC73" s="39" t="n"/>
      <c r="DD73" s="39" t="n"/>
      <c r="DE73" s="39" t="n"/>
      <c r="DF73" s="39" t="n"/>
      <c r="DG73" s="39" t="n"/>
      <c r="DH73" s="39" t="n"/>
      <c r="DI73" s="39" t="n"/>
      <c r="DJ73" s="39" t="n"/>
      <c r="DK73" s="39" t="n"/>
      <c r="DL73" s="39" t="n"/>
      <c r="DM73" s="39" t="n"/>
      <c r="DN73" s="39" t="n"/>
      <c r="DO73" s="39" t="n"/>
    </row>
    <row r="74">
      <c r="A74" s="39" t="inlineStr">
        <is>
          <t>Все</t>
        </is>
      </c>
      <c r="B74" s="39" t="inlineStr">
        <is>
          <t>Все</t>
        </is>
      </c>
      <c r="C74" s="39" t="inlineStr">
        <is>
          <t>Портал</t>
        </is>
      </c>
      <c r="D74" s="39" t="inlineStr">
        <is>
          <t>охват</t>
        </is>
      </c>
      <c r="E74" s="39" t="inlineStr">
        <is>
          <t>https://yandex.ru/legal/banner_adv_rules/</t>
        </is>
      </c>
      <c r="F74" s="39" t="inlineStr">
        <is>
          <t>да</t>
        </is>
      </c>
      <c r="G74" s="39" t="inlineStr">
        <is>
          <t>Материалы за 2 недели до старта, т.к. с первого раза не проходят модерацию, жесткие требования</t>
        </is>
      </c>
      <c r="H74" s="39" t="n">
        <v/>
      </c>
      <c r="I74" s="39" t="inlineStr">
        <is>
          <t>входной бюджет 1млн.р.</t>
        </is>
      </c>
      <c r="J74" s="39" t="inlineStr">
        <is>
          <t>https://yandex.ru/adv/products/display/mainpage</t>
        </is>
      </c>
      <c r="K74" s="39" t="inlineStr">
        <is>
          <t>закупка через DX</t>
        </is>
      </c>
      <c r="L74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4" s="39" t="n">
        <v>1150000</v>
      </c>
      <c r="N74" s="39" t="inlineStr">
        <is>
          <t>нет</t>
        </is>
      </c>
      <c r="O74" s="39" t="inlineStr">
        <is>
          <t>CPT 345р.</t>
        </is>
      </c>
      <c r="P74" s="39" t="inlineStr">
        <is>
          <t xml:space="preserve">Закупка через DAN </t>
        </is>
      </c>
      <c r="Q74" s="39" t="n">
        <v>11</v>
      </c>
      <c r="R74" s="39">
        <f>S23</f>
        <v/>
      </c>
      <c r="S74" s="39" t="inlineStr">
        <is>
          <t>Yandex.ru</t>
        </is>
      </c>
      <c r="T74" s="39" t="inlineStr">
        <is>
          <t>"Начинающий", Главные страницы, Desktop+Mobile, Динамика, РФ</t>
        </is>
      </c>
      <c r="U74" s="39" t="inlineStr">
        <is>
          <t>728×90/ 320×67</t>
        </is>
      </c>
      <c r="V74" s="39" t="inlineStr">
        <is>
          <t>30</t>
        </is>
      </c>
      <c r="W74" s="39" t="inlineStr">
        <is>
          <t>Динамика</t>
        </is>
      </c>
      <c r="X74" s="39" t="inlineStr">
        <is>
          <t>1000 показов</t>
        </is>
      </c>
      <c r="Y74" s="39">
        <f>COUNT(BF23:CK23)</f>
        <v/>
      </c>
      <c r="Z74" s="39" t="inlineStr">
        <is>
          <t>неделя</t>
        </is>
      </c>
      <c r="AA74" s="39">
        <f>AB23/Y23</f>
        <v/>
      </c>
      <c r="AB74" s="39" t="n">
        <v>1</v>
      </c>
      <c r="AC74" s="40" t="n">
        <v>1150000</v>
      </c>
      <c r="AD74" s="39" t="n">
        <v>1</v>
      </c>
      <c r="AE74" s="39" t="n">
        <v>0</v>
      </c>
      <c r="AF74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74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74" s="40">
        <f>AG23*1.2</f>
        <v/>
      </c>
      <c r="AI74" s="39">
        <f>AM23/AL23</f>
        <v/>
      </c>
      <c r="AJ74" s="39" t="n">
        <v>1.5</v>
      </c>
      <c r="AK74" s="39">
        <f>AI23/AJ23</f>
        <v/>
      </c>
      <c r="AL74" s="39" t="inlineStr"/>
      <c r="AM74" s="39">
        <f>AB23</f>
        <v/>
      </c>
      <c r="AN74" s="39" t="inlineStr"/>
      <c r="AO74" s="39">
        <f>AI23*AN23</f>
        <v/>
      </c>
      <c r="AP74" s="40">
        <f>AG23/AI23*1000</f>
        <v/>
      </c>
      <c r="AQ74" s="40">
        <f>AG23/AK23*1000</f>
        <v/>
      </c>
      <c r="AR74" s="40">
        <f>AG23/AM23</f>
        <v/>
      </c>
      <c r="AS74" s="40">
        <f>AG23/AO23</f>
        <v/>
      </c>
      <c r="AT74" s="39" t="n">
        <v>0.9037500000000002</v>
      </c>
      <c r="AU74" s="40">
        <f>AG23/AT23</f>
        <v/>
      </c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  <c r="CC74" s="39" t="n"/>
      <c r="CD74" s="39" t="n"/>
      <c r="CE74" s="39" t="n"/>
      <c r="CF74" s="39" t="n"/>
      <c r="CG74" s="39" t="n"/>
      <c r="CH74" s="39" t="n"/>
      <c r="CI74" s="39" t="n"/>
      <c r="CJ74" s="39" t="n"/>
      <c r="CK74" s="39" t="n"/>
      <c r="CL74" s="39" t="n"/>
      <c r="CM74" s="39" t="n"/>
      <c r="CN74" s="39" t="n"/>
      <c r="CO74" s="39" t="n"/>
      <c r="CP74" s="39" t="n"/>
      <c r="CQ74" s="39" t="n"/>
      <c r="CR74" s="39" t="n"/>
      <c r="CS74" s="39" t="n"/>
      <c r="CT74" s="39" t="n"/>
      <c r="CU74" s="39" t="n"/>
      <c r="CV74" s="39" t="n"/>
      <c r="CW74" s="39" t="n"/>
      <c r="CX74" s="39" t="n"/>
      <c r="CY74" s="39" t="n"/>
      <c r="CZ74" s="39" t="n"/>
      <c r="DA74" s="39" t="n"/>
      <c r="DB74" s="39" t="n"/>
      <c r="DC74" s="39" t="n"/>
      <c r="DD74" s="39" t="n"/>
      <c r="DE74" s="39" t="n"/>
      <c r="DF74" s="39" t="n"/>
      <c r="DG74" s="39" t="n"/>
      <c r="DH74" s="39" t="n"/>
      <c r="DI74" s="39" t="n"/>
      <c r="DJ74" s="39" t="n"/>
      <c r="DK74" s="39" t="n"/>
      <c r="DL74" s="39" t="n"/>
      <c r="DM74" s="39" t="n"/>
      <c r="DN74" s="39" t="n"/>
      <c r="DO74" s="39" t="n"/>
    </row>
    <row r="75">
      <c r="A75" s="39" t="inlineStr">
        <is>
          <t>Все</t>
        </is>
      </c>
      <c r="B75" s="39" t="inlineStr">
        <is>
          <t>Все</t>
        </is>
      </c>
      <c r="C75" s="39" t="inlineStr">
        <is>
          <t>Портал</t>
        </is>
      </c>
      <c r="D75" s="39" t="inlineStr">
        <is>
          <t>охват</t>
        </is>
      </c>
      <c r="E75" s="39" t="inlineStr">
        <is>
          <t>https://yandex.ru/legal/banner_adv_rules/</t>
        </is>
      </c>
      <c r="F75" s="39" t="inlineStr">
        <is>
          <t>да</t>
        </is>
      </c>
      <c r="G75" s="39" t="inlineStr">
        <is>
          <t>Материалы за 2 недели до старта, т.к. с первого раза не проходят модерацию, жесткие требования</t>
        </is>
      </c>
      <c r="H75" s="39" t="n">
        <v/>
      </c>
      <c r="I75" s="39" t="inlineStr">
        <is>
          <t>входной бюджет 1млн.р.</t>
        </is>
      </c>
      <c r="J75" s="39" t="inlineStr">
        <is>
          <t>https://yandex.ru/adv/products/display/mainpage</t>
        </is>
      </c>
      <c r="K75" s="39" t="inlineStr">
        <is>
          <t>закупка через DX</t>
        </is>
      </c>
      <c r="L75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5" s="39" t="n">
        <v>1150000</v>
      </c>
      <c r="N75" s="39" t="inlineStr">
        <is>
          <t>нет</t>
        </is>
      </c>
      <c r="O75" s="39" t="inlineStr">
        <is>
          <t>CPT 345р.</t>
        </is>
      </c>
      <c r="P75" s="39" t="inlineStr">
        <is>
          <t xml:space="preserve">Закупка через DAN </t>
        </is>
      </c>
      <c r="Q75" s="39" t="n">
        <v>12</v>
      </c>
      <c r="R75" s="39">
        <f>S24</f>
        <v/>
      </c>
      <c r="S75" s="39" t="inlineStr">
        <is>
          <t>Yandex.ru</t>
        </is>
      </c>
      <c r="T75" s="39" t="inlineStr">
        <is>
          <t>"Начинающий", Главные страницы, Desktop+Mobile, Динамика, РФ</t>
        </is>
      </c>
      <c r="U75" s="39" t="inlineStr">
        <is>
          <t>728×90/ 320×67</t>
        </is>
      </c>
      <c r="V75" s="39" t="inlineStr">
        <is>
          <t>30</t>
        </is>
      </c>
      <c r="W75" s="39" t="inlineStr">
        <is>
          <t>Динамика</t>
        </is>
      </c>
      <c r="X75" s="39" t="inlineStr">
        <is>
          <t>1000 показов</t>
        </is>
      </c>
      <c r="Y75" s="39">
        <f>COUNT(BF24:CK24)</f>
        <v/>
      </c>
      <c r="Z75" s="39" t="inlineStr">
        <is>
          <t>неделя</t>
        </is>
      </c>
      <c r="AA75" s="39">
        <f>AB24/Y24</f>
        <v/>
      </c>
      <c r="AB75" s="39" t="n">
        <v>1</v>
      </c>
      <c r="AC75" s="40" t="n">
        <v>1150000</v>
      </c>
      <c r="AD75" s="39" t="n">
        <v>1</v>
      </c>
      <c r="AE75" s="39" t="n">
        <v>0</v>
      </c>
      <c r="AF75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75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75" s="40">
        <f>AG24*1.2</f>
        <v/>
      </c>
      <c r="AI75" s="39">
        <f>AM24/AL24</f>
        <v/>
      </c>
      <c r="AJ75" s="39" t="n">
        <v>1.5</v>
      </c>
      <c r="AK75" s="39">
        <f>AI24/AJ24</f>
        <v/>
      </c>
      <c r="AL75" s="39" t="inlineStr"/>
      <c r="AM75" s="39">
        <f>AB24</f>
        <v/>
      </c>
      <c r="AN75" s="39" t="inlineStr"/>
      <c r="AO75" s="39">
        <f>AI24*AN24</f>
        <v/>
      </c>
      <c r="AP75" s="40">
        <f>AG24/AI24*1000</f>
        <v/>
      </c>
      <c r="AQ75" s="40">
        <f>AG24/AK24*1000</f>
        <v/>
      </c>
      <c r="AR75" s="40">
        <f>AG24/AM24</f>
        <v/>
      </c>
      <c r="AS75" s="40">
        <f>AG24/AO24</f>
        <v/>
      </c>
      <c r="AT75" s="39" t="n">
        <v>0.9037500000000002</v>
      </c>
      <c r="AU75" s="40">
        <f>AG24/AT24</f>
        <v/>
      </c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  <c r="CC75" s="39" t="n"/>
      <c r="CD75" s="39" t="n"/>
      <c r="CE75" s="39" t="n"/>
      <c r="CF75" s="39" t="n"/>
      <c r="CG75" s="39" t="n"/>
      <c r="CH75" s="39" t="n"/>
      <c r="CI75" s="39" t="n"/>
      <c r="CJ75" s="39" t="n"/>
      <c r="CK75" s="39" t="n"/>
      <c r="CL75" s="39" t="n"/>
      <c r="CM75" s="39" t="n"/>
      <c r="CN75" s="39" t="n"/>
      <c r="CO75" s="39" t="n"/>
      <c r="CP75" s="39" t="n"/>
      <c r="CQ75" s="39" t="n"/>
      <c r="CR75" s="39" t="n"/>
      <c r="CS75" s="39" t="n"/>
      <c r="CT75" s="39" t="n"/>
      <c r="CU75" s="39" t="n"/>
      <c r="CV75" s="39" t="n"/>
      <c r="CW75" s="39" t="n"/>
      <c r="CX75" s="39" t="n"/>
      <c r="CY75" s="39" t="n"/>
      <c r="CZ75" s="39" t="n"/>
      <c r="DA75" s="39" t="n"/>
      <c r="DB75" s="39" t="n"/>
      <c r="DC75" s="39" t="n"/>
      <c r="DD75" s="39" t="n"/>
      <c r="DE75" s="39" t="n"/>
      <c r="DF75" s="39" t="n"/>
      <c r="DG75" s="39" t="n"/>
      <c r="DH75" s="39" t="n"/>
      <c r="DI75" s="39" t="n"/>
      <c r="DJ75" s="39" t="n"/>
      <c r="DK75" s="39" t="n"/>
      <c r="DL75" s="39" t="n"/>
      <c r="DM75" s="39" t="n"/>
      <c r="DN75" s="39" t="n"/>
      <c r="DO75" s="39" t="n"/>
    </row>
    <row r="76">
      <c r="A76" s="39" t="inlineStr">
        <is>
          <t>Все</t>
        </is>
      </c>
      <c r="B76" s="39" t="inlineStr">
        <is>
          <t>Все</t>
        </is>
      </c>
      <c r="C76" s="39" t="inlineStr">
        <is>
          <t>Портал</t>
        </is>
      </c>
      <c r="D76" s="39" t="inlineStr">
        <is>
          <t>охват</t>
        </is>
      </c>
      <c r="E76" s="39" t="inlineStr">
        <is>
          <t>https://yandex.ru/legal/banner_adv_rules/</t>
        </is>
      </c>
      <c r="F76" s="39" t="inlineStr">
        <is>
          <t>да</t>
        </is>
      </c>
      <c r="G76" s="39" t="inlineStr">
        <is>
          <t>Материалы за 2 недели до старта, т.к. с первого раза не проходят модерацию, жесткие требования</t>
        </is>
      </c>
      <c r="H76" s="39" t="n">
        <v/>
      </c>
      <c r="I76" s="39" t="inlineStr">
        <is>
          <t>входной бюджет 1млн.р.</t>
        </is>
      </c>
      <c r="J76" s="39" t="inlineStr">
        <is>
          <t>https://yandex.ru/adv/products/display/mainpage</t>
        </is>
      </c>
      <c r="K76" s="39" t="inlineStr">
        <is>
          <t>закупка через DX</t>
        </is>
      </c>
      <c r="L76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6" s="39" t="n">
        <v>1150000</v>
      </c>
      <c r="N76" s="39" t="inlineStr">
        <is>
          <t>нет</t>
        </is>
      </c>
      <c r="O76" s="39" t="inlineStr">
        <is>
          <t>CPT 345р.</t>
        </is>
      </c>
      <c r="P76" s="39" t="inlineStr">
        <is>
          <t xml:space="preserve">Закупка через DAN </t>
        </is>
      </c>
      <c r="Q76" s="39" t="n">
        <v>13</v>
      </c>
      <c r="R76" s="39">
        <f>S25</f>
        <v/>
      </c>
      <c r="S76" s="39" t="inlineStr">
        <is>
          <t>Yandex.ru</t>
        </is>
      </c>
      <c r="T76" s="39" t="inlineStr">
        <is>
          <t>"Начинающий", Главные страницы, Desktop+Mobile, Динамика, РФ</t>
        </is>
      </c>
      <c r="U76" s="39" t="inlineStr">
        <is>
          <t>728×90/ 320×67</t>
        </is>
      </c>
      <c r="V76" s="39" t="inlineStr">
        <is>
          <t>30</t>
        </is>
      </c>
      <c r="W76" s="39" t="inlineStr">
        <is>
          <t>Динамика</t>
        </is>
      </c>
      <c r="X76" s="39" t="inlineStr">
        <is>
          <t>1000 показов</t>
        </is>
      </c>
      <c r="Y76" s="39">
        <f>COUNT(BF25:CK25)</f>
        <v/>
      </c>
      <c r="Z76" s="39" t="inlineStr">
        <is>
          <t>неделя</t>
        </is>
      </c>
      <c r="AA76" s="39">
        <f>AB25/Y25</f>
        <v/>
      </c>
      <c r="AB76" s="39" t="n">
        <v>1</v>
      </c>
      <c r="AC76" s="40" t="n">
        <v>1150000</v>
      </c>
      <c r="AD76" s="39" t="n">
        <v>1</v>
      </c>
      <c r="AE76" s="39" t="n">
        <v>0</v>
      </c>
      <c r="AF76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76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76" s="40">
        <f>AG25*1.2</f>
        <v/>
      </c>
      <c r="AI76" s="39">
        <f>AM25/AL25</f>
        <v/>
      </c>
      <c r="AJ76" s="39" t="n">
        <v>1.5</v>
      </c>
      <c r="AK76" s="39">
        <f>AI25/AJ25</f>
        <v/>
      </c>
      <c r="AL76" s="39" t="inlineStr"/>
      <c r="AM76" s="39">
        <f>AB25</f>
        <v/>
      </c>
      <c r="AN76" s="39" t="inlineStr"/>
      <c r="AO76" s="39">
        <f>AI25*AN25</f>
        <v/>
      </c>
      <c r="AP76" s="40">
        <f>AG25/AI25*1000</f>
        <v/>
      </c>
      <c r="AQ76" s="40">
        <f>AG25/AK25*1000</f>
        <v/>
      </c>
      <c r="AR76" s="40">
        <f>AG25/AM25</f>
        <v/>
      </c>
      <c r="AS76" s="40">
        <f>AG25/AO25</f>
        <v/>
      </c>
      <c r="AT76" s="39" t="n">
        <v>0.9037500000000002</v>
      </c>
      <c r="AU76" s="40">
        <f>AG25/AT25</f>
        <v/>
      </c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  <c r="CC76" s="39" t="n"/>
      <c r="CD76" s="39" t="n"/>
      <c r="CE76" s="39" t="n"/>
      <c r="CF76" s="39" t="n"/>
      <c r="CG76" s="39" t="n"/>
      <c r="CH76" s="39" t="n"/>
      <c r="CI76" s="39" t="n"/>
      <c r="CJ76" s="39" t="n"/>
      <c r="CK76" s="39" t="n"/>
      <c r="CL76" s="39" t="n"/>
      <c r="CM76" s="39" t="n"/>
      <c r="CN76" s="39" t="n"/>
      <c r="CO76" s="39" t="n"/>
      <c r="CP76" s="39" t="n"/>
      <c r="CQ76" s="39" t="n"/>
      <c r="CR76" s="39" t="n"/>
      <c r="CS76" s="39" t="n"/>
      <c r="CT76" s="39" t="n"/>
      <c r="CU76" s="39" t="n"/>
      <c r="CV76" s="39" t="n"/>
      <c r="CW76" s="39" t="n"/>
      <c r="CX76" s="39" t="n"/>
      <c r="CY76" s="39" t="n"/>
      <c r="CZ76" s="39" t="n"/>
      <c r="DA76" s="39" t="n"/>
      <c r="DB76" s="39" t="n"/>
      <c r="DC76" s="39" t="n"/>
      <c r="DD76" s="39" t="n"/>
      <c r="DE76" s="39" t="n"/>
      <c r="DF76" s="39" t="n"/>
      <c r="DG76" s="39" t="n"/>
      <c r="DH76" s="39" t="n"/>
      <c r="DI76" s="39" t="n"/>
      <c r="DJ76" s="39" t="n"/>
      <c r="DK76" s="39" t="n"/>
      <c r="DL76" s="39" t="n"/>
      <c r="DM76" s="39" t="n"/>
      <c r="DN76" s="39" t="n"/>
      <c r="DO76" s="39" t="n"/>
    </row>
    <row r="77">
      <c r="A77" s="39" t="inlineStr">
        <is>
          <t>Все</t>
        </is>
      </c>
      <c r="B77" s="39" t="inlineStr">
        <is>
          <t>Все</t>
        </is>
      </c>
      <c r="C77" s="39" t="inlineStr">
        <is>
          <t>Портал</t>
        </is>
      </c>
      <c r="D77" s="39" t="inlineStr">
        <is>
          <t>охват</t>
        </is>
      </c>
      <c r="E77" s="39" t="inlineStr">
        <is>
          <t>https://yandex.ru/legal/banner_adv_rules/</t>
        </is>
      </c>
      <c r="F77" s="39" t="inlineStr">
        <is>
          <t>да</t>
        </is>
      </c>
      <c r="G77" s="39" t="inlineStr">
        <is>
          <t>Материалы за 2 недели до старта, т.к. с первого раза не проходят модерацию, жесткие требования</t>
        </is>
      </c>
      <c r="H77" s="39" t="n">
        <v/>
      </c>
      <c r="I77" s="39" t="inlineStr">
        <is>
          <t>входной бюджет 1млн.р.</t>
        </is>
      </c>
      <c r="J77" s="39" t="inlineStr">
        <is>
          <t>https://yandex.ru/adv/products/display/mainpage</t>
        </is>
      </c>
      <c r="K77" s="39" t="inlineStr">
        <is>
          <t>закупка через DX</t>
        </is>
      </c>
      <c r="L77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7" s="39" t="n">
        <v>1150000</v>
      </c>
      <c r="N77" s="39" t="inlineStr">
        <is>
          <t>нет</t>
        </is>
      </c>
      <c r="O77" s="39" t="inlineStr">
        <is>
          <t>CPT 345р.</t>
        </is>
      </c>
      <c r="P77" s="39" t="inlineStr">
        <is>
          <t xml:space="preserve">Закупка через DAN </t>
        </is>
      </c>
      <c r="Q77" s="39" t="n">
        <v>14</v>
      </c>
      <c r="R77" s="39">
        <f>S26</f>
        <v/>
      </c>
      <c r="S77" s="39" t="inlineStr">
        <is>
          <t>Yandex.ru</t>
        </is>
      </c>
      <c r="T77" s="39" t="inlineStr">
        <is>
          <t>"Начинающий", Главные страницы, Desktop+Mobile, Динамика, РФ</t>
        </is>
      </c>
      <c r="U77" s="39" t="inlineStr">
        <is>
          <t>728×90/ 320×67</t>
        </is>
      </c>
      <c r="V77" s="39" t="inlineStr">
        <is>
          <t>30</t>
        </is>
      </c>
      <c r="W77" s="39" t="inlineStr">
        <is>
          <t>Динамика</t>
        </is>
      </c>
      <c r="X77" s="39" t="inlineStr">
        <is>
          <t>1000 показов</t>
        </is>
      </c>
      <c r="Y77" s="39">
        <f>COUNT(BF26:CK26)</f>
        <v/>
      </c>
      <c r="Z77" s="39" t="inlineStr">
        <is>
          <t>неделя</t>
        </is>
      </c>
      <c r="AA77" s="39">
        <f>AB26/Y26</f>
        <v/>
      </c>
      <c r="AB77" s="39" t="n">
        <v>1</v>
      </c>
      <c r="AC77" s="40" t="n">
        <v>1150000</v>
      </c>
      <c r="AD77" s="39" t="n">
        <v>1</v>
      </c>
      <c r="AE77" s="39" t="n">
        <v>0</v>
      </c>
      <c r="AF77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77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77" s="40">
        <f>AG26*1.2</f>
        <v/>
      </c>
      <c r="AI77" s="39">
        <f>AM26/AL26</f>
        <v/>
      </c>
      <c r="AJ77" s="39" t="n">
        <v>1.5</v>
      </c>
      <c r="AK77" s="39">
        <f>AI26/AJ26</f>
        <v/>
      </c>
      <c r="AL77" s="39" t="inlineStr"/>
      <c r="AM77" s="39">
        <f>AB26</f>
        <v/>
      </c>
      <c r="AN77" s="39" t="inlineStr"/>
      <c r="AO77" s="39">
        <f>AI26*AN26</f>
        <v/>
      </c>
      <c r="AP77" s="40">
        <f>AG26/AI26*1000</f>
        <v/>
      </c>
      <c r="AQ77" s="40">
        <f>AG26/AK26*1000</f>
        <v/>
      </c>
      <c r="AR77" s="40">
        <f>AG26/AM26</f>
        <v/>
      </c>
      <c r="AS77" s="40">
        <f>AG26/AO26</f>
        <v/>
      </c>
      <c r="AT77" s="39" t="n">
        <v>0.9037500000000002</v>
      </c>
      <c r="AU77" s="40">
        <f>AG26/AT26</f>
        <v/>
      </c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  <c r="CC77" s="39" t="n"/>
      <c r="CD77" s="39" t="n"/>
      <c r="CE77" s="39" t="n"/>
      <c r="CF77" s="39" t="n"/>
      <c r="CG77" s="39" t="n"/>
      <c r="CH77" s="39" t="n"/>
      <c r="CI77" s="39" t="n"/>
      <c r="CJ77" s="39" t="n"/>
      <c r="CK77" s="39" t="n"/>
      <c r="CL77" s="39" t="n"/>
      <c r="CM77" s="39" t="n"/>
      <c r="CN77" s="39" t="n"/>
      <c r="CO77" s="39" t="n"/>
      <c r="CP77" s="39" t="n"/>
      <c r="CQ77" s="39" t="n"/>
      <c r="CR77" s="39" t="n"/>
      <c r="CS77" s="39" t="n"/>
      <c r="CT77" s="39" t="n"/>
      <c r="CU77" s="39" t="n"/>
      <c r="CV77" s="39" t="n"/>
      <c r="CW77" s="39" t="n"/>
      <c r="CX77" s="39" t="n"/>
      <c r="CY77" s="39" t="n"/>
      <c r="CZ77" s="39" t="n"/>
      <c r="DA77" s="39" t="n"/>
      <c r="DB77" s="39" t="n"/>
      <c r="DC77" s="39" t="n"/>
      <c r="DD77" s="39" t="n"/>
      <c r="DE77" s="39" t="n"/>
      <c r="DF77" s="39" t="n"/>
      <c r="DG77" s="39" t="n"/>
      <c r="DH77" s="39" t="n"/>
      <c r="DI77" s="39" t="n"/>
      <c r="DJ77" s="39" t="n"/>
      <c r="DK77" s="39" t="n"/>
      <c r="DL77" s="39" t="n"/>
      <c r="DM77" s="39" t="n"/>
      <c r="DN77" s="39" t="n"/>
      <c r="DO77" s="39" t="n"/>
    </row>
    <row r="78">
      <c r="A78" s="39" t="inlineStr">
        <is>
          <t>Все</t>
        </is>
      </c>
      <c r="B78" s="39" t="inlineStr">
        <is>
          <t>Все</t>
        </is>
      </c>
      <c r="C78" s="39" t="inlineStr">
        <is>
          <t>Портал</t>
        </is>
      </c>
      <c r="D78" s="39" t="inlineStr">
        <is>
          <t>охват</t>
        </is>
      </c>
      <c r="E78" s="39" t="inlineStr">
        <is>
          <t>https://yandex.ru/legal/banner_adv_rules/</t>
        </is>
      </c>
      <c r="F78" s="39" t="inlineStr">
        <is>
          <t>да</t>
        </is>
      </c>
      <c r="G78" s="39" t="inlineStr">
        <is>
          <t>Материалы за 2 недели до старта, т.к. с первого раза не проходят модерацию, жесткие требования</t>
        </is>
      </c>
      <c r="H78" s="39" t="n">
        <v/>
      </c>
      <c r="I78" s="39" t="inlineStr">
        <is>
          <t>входной бюджет 1млн.р.</t>
        </is>
      </c>
      <c r="J78" s="39" t="inlineStr">
        <is>
          <t>https://yandex.ru/adv/products/display/mainpage</t>
        </is>
      </c>
      <c r="K78" s="39" t="inlineStr">
        <is>
          <t>закупка через DX</t>
        </is>
      </c>
      <c r="L78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8" s="39" t="n">
        <v>1150000</v>
      </c>
      <c r="N78" s="39" t="inlineStr">
        <is>
          <t>нет</t>
        </is>
      </c>
      <c r="O78" s="39" t="inlineStr">
        <is>
          <t>CPT 345р.</t>
        </is>
      </c>
      <c r="P78" s="39" t="inlineStr">
        <is>
          <t xml:space="preserve">Закупка через DAN </t>
        </is>
      </c>
      <c r="Q78" s="39" t="n">
        <v>15</v>
      </c>
      <c r="R78" s="39">
        <f>S27</f>
        <v/>
      </c>
      <c r="S78" s="39" t="inlineStr">
        <is>
          <t>Yandex.ru</t>
        </is>
      </c>
      <c r="T78" s="39" t="inlineStr">
        <is>
          <t>"Начинающий", Главные страницы, Desktop+Mobile, Динамика, РФ</t>
        </is>
      </c>
      <c r="U78" s="39" t="inlineStr">
        <is>
          <t>728×90/ 320×67</t>
        </is>
      </c>
      <c r="V78" s="39" t="inlineStr">
        <is>
          <t>30</t>
        </is>
      </c>
      <c r="W78" s="39" t="inlineStr">
        <is>
          <t>Динамика</t>
        </is>
      </c>
      <c r="X78" s="39" t="inlineStr">
        <is>
          <t>1000 показов</t>
        </is>
      </c>
      <c r="Y78" s="39">
        <f>COUNT(BF27:CK27)</f>
        <v/>
      </c>
      <c r="Z78" s="39" t="inlineStr">
        <is>
          <t>неделя</t>
        </is>
      </c>
      <c r="AA78" s="39">
        <f>AB27/Y27</f>
        <v/>
      </c>
      <c r="AB78" s="39" t="n">
        <v>1</v>
      </c>
      <c r="AC78" s="40" t="n">
        <v>1150000</v>
      </c>
      <c r="AD78" s="39" t="n">
        <v>1.3</v>
      </c>
      <c r="AE78" s="39" t="n">
        <v>0</v>
      </c>
      <c r="AF78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78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78" s="40">
        <f>AG27*1.2</f>
        <v/>
      </c>
      <c r="AI78" s="39">
        <f>AM27/AL27</f>
        <v/>
      </c>
      <c r="AJ78" s="39" t="n">
        <v>1.5</v>
      </c>
      <c r="AK78" s="39">
        <f>AI27/AJ27</f>
        <v/>
      </c>
      <c r="AL78" s="39" t="inlineStr"/>
      <c r="AM78" s="39">
        <f>AB27</f>
        <v/>
      </c>
      <c r="AN78" s="39" t="inlineStr"/>
      <c r="AO78" s="39">
        <f>AI27*AN27</f>
        <v/>
      </c>
      <c r="AP78" s="40">
        <f>AG27/AI27*1000</f>
        <v/>
      </c>
      <c r="AQ78" s="40">
        <f>AG27/AK27*1000</f>
        <v/>
      </c>
      <c r="AR78" s="40">
        <f>AG27/AM27</f>
        <v/>
      </c>
      <c r="AS78" s="40">
        <f>AG27/AO27</f>
        <v/>
      </c>
      <c r="AT78" s="39" t="n">
        <v>0.9037500000000002</v>
      </c>
      <c r="AU78" s="40">
        <f>AG27/AT27</f>
        <v/>
      </c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  <c r="CC78" s="39" t="n"/>
      <c r="CD78" s="39" t="n"/>
      <c r="CE78" s="39" t="n"/>
      <c r="CF78" s="39" t="n"/>
      <c r="CG78" s="39" t="n"/>
      <c r="CH78" s="39" t="n"/>
      <c r="CI78" s="39" t="n"/>
      <c r="CJ78" s="39" t="n"/>
      <c r="CK78" s="39" t="n"/>
      <c r="CL78" s="39" t="n"/>
      <c r="CM78" s="39" t="n"/>
      <c r="CN78" s="39" t="n"/>
      <c r="CO78" s="39" t="n"/>
      <c r="CP78" s="39" t="n"/>
      <c r="CQ78" s="39" t="n"/>
      <c r="CR78" s="39" t="n"/>
      <c r="CS78" s="39" t="n"/>
      <c r="CT78" s="39" t="n"/>
      <c r="CU78" s="39" t="n"/>
      <c r="CV78" s="39" t="n"/>
      <c r="CW78" s="39" t="n"/>
      <c r="CX78" s="39" t="n"/>
      <c r="CY78" s="39" t="n"/>
      <c r="CZ78" s="39" t="n"/>
      <c r="DA78" s="39" t="n"/>
      <c r="DB78" s="39" t="n"/>
      <c r="DC78" s="39" t="n"/>
      <c r="DD78" s="39" t="n"/>
      <c r="DE78" s="39" t="n"/>
      <c r="DF78" s="39" t="n"/>
      <c r="DG78" s="39" t="n"/>
      <c r="DH78" s="39" t="n"/>
      <c r="DI78" s="39" t="n"/>
      <c r="DJ78" s="39" t="n"/>
      <c r="DK78" s="39" t="n"/>
      <c r="DL78" s="39" t="n"/>
      <c r="DM78" s="39" t="n"/>
      <c r="DN78" s="39" t="n"/>
      <c r="DO78" s="39" t="n"/>
    </row>
    <row r="79">
      <c r="A79" s="39" t="inlineStr">
        <is>
          <t>Все</t>
        </is>
      </c>
      <c r="B79" s="39" t="inlineStr">
        <is>
          <t>Все</t>
        </is>
      </c>
      <c r="C79" s="39" t="inlineStr">
        <is>
          <t>Портал</t>
        </is>
      </c>
      <c r="D79" s="39" t="inlineStr">
        <is>
          <t>охват</t>
        </is>
      </c>
      <c r="E79" s="39" t="inlineStr">
        <is>
          <t>https://yandex.ru/legal/banner_adv_rules/</t>
        </is>
      </c>
      <c r="F79" s="39" t="inlineStr">
        <is>
          <t>да</t>
        </is>
      </c>
      <c r="G79" s="39" t="inlineStr">
        <is>
          <t>Материалы за 2 недели до старта, т.к. с первого раза не проходят модерацию, жесткие требования</t>
        </is>
      </c>
      <c r="H79" s="39" t="n">
        <v/>
      </c>
      <c r="I79" s="39" t="inlineStr">
        <is>
          <t>входной бюджет 1млн.р.</t>
        </is>
      </c>
      <c r="J79" s="39" t="inlineStr">
        <is>
          <t>https://yandex.ru/adv/products/display/mainpage</t>
        </is>
      </c>
      <c r="K79" s="39" t="inlineStr">
        <is>
          <t>закупка через DX</t>
        </is>
      </c>
      <c r="L7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9" s="39" t="n">
        <v>1150000</v>
      </c>
      <c r="N79" s="39" t="inlineStr">
        <is>
          <t>нет</t>
        </is>
      </c>
      <c r="O79" s="39" t="inlineStr">
        <is>
          <t>CPT 345р.</t>
        </is>
      </c>
      <c r="P79" s="39" t="inlineStr">
        <is>
          <t xml:space="preserve">Закупка через DAN </t>
        </is>
      </c>
      <c r="Q79" s="39" t="n">
        <v>16</v>
      </c>
      <c r="R79" s="39">
        <f>S28</f>
        <v/>
      </c>
      <c r="S79" s="39" t="inlineStr">
        <is>
          <t>Yandex.ru</t>
        </is>
      </c>
      <c r="T79" s="39" t="inlineStr">
        <is>
          <t>"Начинающий", Главные страницы, Desktop+Mobile, Динамика, РФ</t>
        </is>
      </c>
      <c r="U79" s="39" t="inlineStr">
        <is>
          <t>728×90/ 320×67</t>
        </is>
      </c>
      <c r="V79" s="39" t="inlineStr">
        <is>
          <t>30</t>
        </is>
      </c>
      <c r="W79" s="39" t="inlineStr">
        <is>
          <t>Динамика</t>
        </is>
      </c>
      <c r="X79" s="39" t="inlineStr">
        <is>
          <t>1000 показов</t>
        </is>
      </c>
      <c r="Y79" s="39">
        <f>COUNT(BF28:CK28)</f>
        <v/>
      </c>
      <c r="Z79" s="39" t="inlineStr">
        <is>
          <t>неделя</t>
        </is>
      </c>
      <c r="AA79" s="39">
        <f>AB28/Y28</f>
        <v/>
      </c>
      <c r="AB79" s="39" t="n">
        <v>1</v>
      </c>
      <c r="AC79" s="40" t="n">
        <v>1150000</v>
      </c>
      <c r="AD79" s="39" t="n">
        <v>1.3</v>
      </c>
      <c r="AE79" s="39" t="n">
        <v>0</v>
      </c>
      <c r="AF79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79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79" s="40">
        <f>AG28*1.2</f>
        <v/>
      </c>
      <c r="AI79" s="39">
        <f>AM28/AL28</f>
        <v/>
      </c>
      <c r="AJ79" s="39" t="n">
        <v>1.5</v>
      </c>
      <c r="AK79" s="39">
        <f>AI28/AJ28</f>
        <v/>
      </c>
      <c r="AL79" s="39" t="inlineStr"/>
      <c r="AM79" s="39">
        <f>AB28</f>
        <v/>
      </c>
      <c r="AN79" s="39" t="inlineStr"/>
      <c r="AO79" s="39">
        <f>AI28*AN28</f>
        <v/>
      </c>
      <c r="AP79" s="40">
        <f>AG28/AI28*1000</f>
        <v/>
      </c>
      <c r="AQ79" s="40">
        <f>AG28/AK28*1000</f>
        <v/>
      </c>
      <c r="AR79" s="40">
        <f>AG28/AM28</f>
        <v/>
      </c>
      <c r="AS79" s="40">
        <f>AG28/AO28</f>
        <v/>
      </c>
      <c r="AT79" s="39" t="n">
        <v>0.9037500000000002</v>
      </c>
      <c r="AU79" s="40">
        <f>AG28/AT28</f>
        <v/>
      </c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  <c r="CC79" s="39" t="n"/>
      <c r="CD79" s="39" t="n"/>
      <c r="CE79" s="39" t="n"/>
      <c r="CF79" s="39" t="n"/>
      <c r="CG79" s="39" t="n"/>
      <c r="CH79" s="39" t="n"/>
      <c r="CI79" s="39" t="n"/>
      <c r="CJ79" s="39" t="n"/>
      <c r="CK79" s="39" t="n"/>
      <c r="CL79" s="39" t="n"/>
      <c r="CM79" s="39" t="n"/>
      <c r="CN79" s="39" t="n"/>
      <c r="CO79" s="39" t="n"/>
      <c r="CP79" s="39" t="n"/>
      <c r="CQ79" s="39" t="n"/>
      <c r="CR79" s="39" t="n"/>
      <c r="CS79" s="39" t="n"/>
      <c r="CT79" s="39" t="n"/>
      <c r="CU79" s="39" t="n"/>
      <c r="CV79" s="39" t="n"/>
      <c r="CW79" s="39" t="n"/>
      <c r="CX79" s="39" t="n"/>
      <c r="CY79" s="39" t="n"/>
      <c r="CZ79" s="39" t="n"/>
      <c r="DA79" s="39" t="n"/>
      <c r="DB79" s="39" t="n"/>
      <c r="DC79" s="39" t="n"/>
      <c r="DD79" s="39" t="n"/>
      <c r="DE79" s="39" t="n"/>
      <c r="DF79" s="39" t="n"/>
      <c r="DG79" s="39" t="n"/>
      <c r="DH79" s="39" t="n"/>
      <c r="DI79" s="39" t="n"/>
      <c r="DJ79" s="39" t="n"/>
      <c r="DK79" s="39" t="n"/>
      <c r="DL79" s="39" t="n"/>
      <c r="DM79" s="39" t="n"/>
      <c r="DN79" s="39" t="n"/>
      <c r="DO79" s="39" t="n"/>
    </row>
    <row r="80">
      <c r="A80" s="39" t="inlineStr">
        <is>
          <t>Все</t>
        </is>
      </c>
      <c r="B80" s="39" t="inlineStr">
        <is>
          <t>Все</t>
        </is>
      </c>
      <c r="C80" s="39" t="inlineStr">
        <is>
          <t>Портал</t>
        </is>
      </c>
      <c r="D80" s="39" t="inlineStr">
        <is>
          <t>охват</t>
        </is>
      </c>
      <c r="E80" s="39" t="inlineStr">
        <is>
          <t>https://yandex.ru/legal/banner_adv_rules/</t>
        </is>
      </c>
      <c r="F80" s="39" t="inlineStr">
        <is>
          <t>да</t>
        </is>
      </c>
      <c r="G80" s="39" t="inlineStr">
        <is>
          <t>Материалы за 2 недели до старта, т.к. с первого раза не проходят модерацию, жесткие требования</t>
        </is>
      </c>
      <c r="H80" s="39" t="n">
        <v/>
      </c>
      <c r="I80" s="39" t="inlineStr">
        <is>
          <t>входной бюджет 1млн.р.</t>
        </is>
      </c>
      <c r="J80" s="39" t="inlineStr">
        <is>
          <t>https://yandex.ru/adv/products/display/mainpage</t>
        </is>
      </c>
      <c r="K80" s="39" t="inlineStr">
        <is>
          <t>закупка через DX</t>
        </is>
      </c>
      <c r="L8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80" s="39" t="n">
        <v>1150000</v>
      </c>
      <c r="N80" s="39" t="inlineStr">
        <is>
          <t>нет</t>
        </is>
      </c>
      <c r="O80" s="39" t="inlineStr">
        <is>
          <t>CPT 345р.</t>
        </is>
      </c>
      <c r="P80" s="39" t="inlineStr">
        <is>
          <t xml:space="preserve">Закупка через DAN </t>
        </is>
      </c>
      <c r="Q80" s="39" t="n">
        <v>17</v>
      </c>
      <c r="R80" s="39">
        <f>S29</f>
        <v/>
      </c>
      <c r="S80" s="39" t="inlineStr">
        <is>
          <t>Yandex.ru</t>
        </is>
      </c>
      <c r="T80" s="39" t="inlineStr">
        <is>
          <t>"Начинающий", Главные страницы, Desktop+Mobile, Динамика, РФ</t>
        </is>
      </c>
      <c r="U80" s="39" t="inlineStr">
        <is>
          <t>728×90/ 320×67</t>
        </is>
      </c>
      <c r="V80" s="39" t="inlineStr">
        <is>
          <t>30</t>
        </is>
      </c>
      <c r="W80" s="39" t="inlineStr">
        <is>
          <t>Динамика</t>
        </is>
      </c>
      <c r="X80" s="39" t="inlineStr">
        <is>
          <t>1000 показов</t>
        </is>
      </c>
      <c r="Y80" s="39">
        <f>COUNT(BF29:CK29)</f>
        <v/>
      </c>
      <c r="Z80" s="39" t="inlineStr">
        <is>
          <t>неделя</t>
        </is>
      </c>
      <c r="AA80" s="39">
        <f>AB29/Y29</f>
        <v/>
      </c>
      <c r="AB80" s="39" t="n">
        <v>1</v>
      </c>
      <c r="AC80" s="40" t="n">
        <v>1150000</v>
      </c>
      <c r="AD80" s="39" t="n">
        <v>1.3</v>
      </c>
      <c r="AE80" s="39" t="n">
        <v>0</v>
      </c>
      <c r="AF80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80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80" s="40">
        <f>AG29*1.2</f>
        <v/>
      </c>
      <c r="AI80" s="39">
        <f>AM29/AL29</f>
        <v/>
      </c>
      <c r="AJ80" s="39" t="n">
        <v>1.5</v>
      </c>
      <c r="AK80" s="39">
        <f>AI29/AJ29</f>
        <v/>
      </c>
      <c r="AL80" s="39" t="inlineStr"/>
      <c r="AM80" s="39">
        <f>AB29</f>
        <v/>
      </c>
      <c r="AN80" s="39" t="inlineStr"/>
      <c r="AO80" s="39">
        <f>AI29*AN29</f>
        <v/>
      </c>
      <c r="AP80" s="40">
        <f>AG29/AI29*1000</f>
        <v/>
      </c>
      <c r="AQ80" s="40">
        <f>AG29/AK29*1000</f>
        <v/>
      </c>
      <c r="AR80" s="40">
        <f>AG29/AM29</f>
        <v/>
      </c>
      <c r="AS80" s="40">
        <f>AG29/AO29</f>
        <v/>
      </c>
      <c r="AT80" s="39" t="n">
        <v>0.9037500000000002</v>
      </c>
      <c r="AU80" s="40">
        <f>AG29/AT29</f>
        <v/>
      </c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  <c r="CC80" s="39" t="n"/>
      <c r="CD80" s="39" t="n"/>
      <c r="CE80" s="39" t="n"/>
      <c r="CF80" s="39" t="n"/>
      <c r="CG80" s="39" t="n"/>
      <c r="CH80" s="39" t="n"/>
      <c r="CI80" s="39" t="n"/>
      <c r="CJ80" s="39" t="n"/>
      <c r="CK80" s="39" t="n"/>
      <c r="CL80" s="39" t="n"/>
      <c r="CM80" s="39" t="n"/>
      <c r="CN80" s="39" t="n"/>
      <c r="CO80" s="39" t="n"/>
      <c r="CP80" s="39" t="n"/>
      <c r="CQ80" s="39" t="n"/>
      <c r="CR80" s="39" t="n"/>
      <c r="CS80" s="39" t="n"/>
      <c r="CT80" s="39" t="n"/>
      <c r="CU80" s="39" t="n"/>
      <c r="CV80" s="39" t="n"/>
      <c r="CW80" s="39" t="n"/>
      <c r="CX80" s="39" t="n"/>
      <c r="CY80" s="39" t="n"/>
      <c r="CZ80" s="39" t="n"/>
      <c r="DA80" s="39" t="n"/>
      <c r="DB80" s="39" t="n"/>
      <c r="DC80" s="39" t="n"/>
      <c r="DD80" s="39" t="n"/>
      <c r="DE80" s="39" t="n"/>
      <c r="DF80" s="39" t="n"/>
      <c r="DG80" s="39" t="n"/>
      <c r="DH80" s="39" t="n"/>
      <c r="DI80" s="39" t="n"/>
      <c r="DJ80" s="39" t="n"/>
      <c r="DK80" s="39" t="n"/>
      <c r="DL80" s="39" t="n"/>
      <c r="DM80" s="39" t="n"/>
      <c r="DN80" s="39" t="n"/>
      <c r="DO80" s="39" t="n"/>
    </row>
    <row r="81">
      <c r="A81" s="39" t="inlineStr">
        <is>
          <t>Все</t>
        </is>
      </c>
      <c r="B81" s="39" t="inlineStr">
        <is>
          <t>Все</t>
        </is>
      </c>
      <c r="C81" s="39" t="inlineStr">
        <is>
          <t>Портал</t>
        </is>
      </c>
      <c r="D81" s="39" t="inlineStr">
        <is>
          <t>охват</t>
        </is>
      </c>
      <c r="E81" s="39" t="inlineStr">
        <is>
          <t>https://yandex.ru/legal/banner_adv_rules/</t>
        </is>
      </c>
      <c r="F81" s="39" t="inlineStr">
        <is>
          <t>да</t>
        </is>
      </c>
      <c r="G81" s="39" t="inlineStr">
        <is>
          <t>Материалы за 2 недели до старта, т.к. с первого раза не проходят модерацию, жесткие требования</t>
        </is>
      </c>
      <c r="H81" s="39" t="n">
        <v/>
      </c>
      <c r="I81" s="39" t="inlineStr">
        <is>
          <t>входной бюджет 1млн.р.</t>
        </is>
      </c>
      <c r="J81" s="39" t="inlineStr">
        <is>
          <t>https://yandex.ru/adv/products/display/mainpage</t>
        </is>
      </c>
      <c r="K81" s="39" t="inlineStr">
        <is>
          <t>закупка через DX</t>
        </is>
      </c>
      <c r="L8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81" s="39" t="n">
        <v>1150000</v>
      </c>
      <c r="N81" s="39" t="inlineStr">
        <is>
          <t>нет</t>
        </is>
      </c>
      <c r="O81" s="39" t="inlineStr">
        <is>
          <t>CPT 345р.</t>
        </is>
      </c>
      <c r="P81" s="39" t="inlineStr">
        <is>
          <t xml:space="preserve">Закупка через DAN </t>
        </is>
      </c>
      <c r="Q81" s="39" t="n">
        <v>18</v>
      </c>
      <c r="R81" s="39">
        <f>S30</f>
        <v/>
      </c>
      <c r="S81" s="39" t="inlineStr">
        <is>
          <t>Yandex.ru</t>
        </is>
      </c>
      <c r="T81" s="39" t="inlineStr">
        <is>
          <t>"Начинающий", Главные страницы, Desktop+Mobile, Динамика, РФ</t>
        </is>
      </c>
      <c r="U81" s="39" t="inlineStr">
        <is>
          <t>728×90/ 320×67</t>
        </is>
      </c>
      <c r="V81" s="39" t="inlineStr">
        <is>
          <t>30</t>
        </is>
      </c>
      <c r="W81" s="39" t="inlineStr">
        <is>
          <t>Динамика</t>
        </is>
      </c>
      <c r="X81" s="39" t="inlineStr">
        <is>
          <t>1000 показов</t>
        </is>
      </c>
      <c r="Y81" s="39">
        <f>COUNT(BF30:CK30)</f>
        <v/>
      </c>
      <c r="Z81" s="39" t="inlineStr">
        <is>
          <t>неделя</t>
        </is>
      </c>
      <c r="AA81" s="39">
        <f>AB30/Y30</f>
        <v/>
      </c>
      <c r="AB81" s="39" t="n">
        <v>1</v>
      </c>
      <c r="AC81" s="40" t="n">
        <v>1150000</v>
      </c>
      <c r="AD81" s="39" t="n">
        <v>1.3</v>
      </c>
      <c r="AE81" s="39" t="n">
        <v>0</v>
      </c>
      <c r="AF81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81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81" s="40">
        <f>AG30*1.2</f>
        <v/>
      </c>
      <c r="AI81" s="39">
        <f>AM30/AL30</f>
        <v/>
      </c>
      <c r="AJ81" s="39" t="n">
        <v>1.5</v>
      </c>
      <c r="AK81" s="39">
        <f>AI30/AJ30</f>
        <v/>
      </c>
      <c r="AL81" s="39" t="inlineStr"/>
      <c r="AM81" s="39">
        <f>AB30</f>
        <v/>
      </c>
      <c r="AN81" s="39" t="inlineStr"/>
      <c r="AO81" s="39">
        <f>AI30*AN30</f>
        <v/>
      </c>
      <c r="AP81" s="40">
        <f>AG30/AI30*1000</f>
        <v/>
      </c>
      <c r="AQ81" s="40">
        <f>AG30/AK30*1000</f>
        <v/>
      </c>
      <c r="AR81" s="40">
        <f>AG30/AM30</f>
        <v/>
      </c>
      <c r="AS81" s="40">
        <f>AG30/AO30</f>
        <v/>
      </c>
      <c r="AT81" s="39" t="n">
        <v>0.9037500000000002</v>
      </c>
      <c r="AU81" s="40">
        <f>AG30/AT30</f>
        <v/>
      </c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  <c r="CC81" s="39" t="n"/>
      <c r="CD81" s="39" t="n"/>
      <c r="CE81" s="39" t="n"/>
      <c r="CF81" s="39" t="n"/>
      <c r="CG81" s="39" t="n"/>
      <c r="CH81" s="39" t="n"/>
      <c r="CI81" s="39" t="n"/>
      <c r="CJ81" s="39" t="n"/>
      <c r="CK81" s="39" t="n"/>
      <c r="CL81" s="39" t="n"/>
      <c r="CM81" s="39" t="n"/>
      <c r="CN81" s="39" t="n"/>
      <c r="CO81" s="39" t="n"/>
      <c r="CP81" s="39" t="n"/>
      <c r="CQ81" s="39" t="n"/>
      <c r="CR81" s="39" t="n"/>
      <c r="CS81" s="39" t="n"/>
      <c r="CT81" s="39" t="n"/>
      <c r="CU81" s="39" t="n"/>
      <c r="CV81" s="39" t="n"/>
      <c r="CW81" s="39" t="n"/>
      <c r="CX81" s="39" t="n"/>
      <c r="CY81" s="39" t="n"/>
      <c r="CZ81" s="39" t="n"/>
      <c r="DA81" s="39" t="n"/>
      <c r="DB81" s="39" t="n"/>
      <c r="DC81" s="39" t="n"/>
      <c r="DD81" s="39" t="n"/>
      <c r="DE81" s="39" t="n"/>
      <c r="DF81" s="39" t="n"/>
      <c r="DG81" s="39" t="n"/>
      <c r="DH81" s="39" t="n"/>
      <c r="DI81" s="39" t="n"/>
      <c r="DJ81" s="39" t="n"/>
      <c r="DK81" s="39" t="n"/>
      <c r="DL81" s="39" t="n"/>
      <c r="DM81" s="39" t="n"/>
      <c r="DN81" s="39" t="n"/>
      <c r="DO81" s="39" t="n"/>
    </row>
    <row r="82">
      <c r="A82" s="39" t="inlineStr">
        <is>
          <t>Все</t>
        </is>
      </c>
      <c r="B82" s="39" t="inlineStr">
        <is>
          <t>Все</t>
        </is>
      </c>
      <c r="C82" s="39" t="inlineStr">
        <is>
          <t>Сеть</t>
        </is>
      </c>
      <c r="D82" s="39" t="inlineStr">
        <is>
          <t>охват</t>
        </is>
      </c>
      <c r="E82" s="39" t="n">
        <v/>
      </c>
      <c r="F82" s="39" t="inlineStr">
        <is>
          <t>да</t>
        </is>
      </c>
      <c r="G82" s="39" t="n">
        <v/>
      </c>
      <c r="H82" s="39" t="n">
        <v/>
      </c>
      <c r="I82" s="39" t="inlineStr">
        <is>
          <t>высокий CPM/CPT</t>
        </is>
      </c>
      <c r="J82" s="39" t="inlineStr">
        <is>
          <t>\\DOCS\Public\_Подрядчики (прайсы, презентации, ТТ)\GPMD</t>
        </is>
      </c>
      <c r="K82" s="39" t="inlineStr">
        <is>
          <t xml:space="preserve">Гроссу Дмитрий &lt;DGrossu@gpm-digital.com&gt;
Белоусова Дарья &lt;DBelousova@gpm-digital.com&gt;
</t>
        </is>
      </c>
      <c r="L82" s="39" t="n">
        <v/>
      </c>
      <c r="M82" s="39" t="inlineStr">
        <is>
          <t>In-roll 2 000 000 показов до 2 недель</t>
        </is>
      </c>
      <c r="N82" s="39" t="inlineStr">
        <is>
          <t>нет</t>
        </is>
      </c>
      <c r="O82" s="39" t="n">
        <v/>
      </c>
      <c r="P82" s="39" t="inlineStr">
        <is>
          <t>GPMD</t>
        </is>
      </c>
      <c r="Q82" s="39" t="n">
        <v>19</v>
      </c>
      <c r="R82" s="39">
        <f>S31</f>
        <v/>
      </c>
      <c r="S82" s="39" t="inlineStr">
        <is>
          <t>GPMD</t>
        </is>
      </c>
      <c r="T82" s="39" t="inlineStr">
        <is>
          <t>Видеоплеер на страницах сайтов сетевое размещение  (Desktop+Mobile)</t>
        </is>
      </c>
      <c r="U82" s="39" t="inlineStr">
        <is>
          <t>Видео
In-ролл (до 20 секунд)</t>
        </is>
      </c>
      <c r="V82" s="39" t="inlineStr">
        <is>
          <t>30</t>
        </is>
      </c>
      <c r="W82" s="39" t="inlineStr">
        <is>
          <t>Динамика</t>
        </is>
      </c>
      <c r="X82" s="39" t="inlineStr">
        <is>
          <t>1000 показов</t>
        </is>
      </c>
      <c r="Y82" s="39">
        <f>COUNT(BF31:CK31)</f>
        <v/>
      </c>
      <c r="Z82" s="39" t="inlineStr">
        <is>
          <t>недель</t>
        </is>
      </c>
      <c r="AA82" s="39">
        <f>AB31/Y31</f>
        <v/>
      </c>
      <c r="AB82" s="39" t="n">
        <v>500</v>
      </c>
      <c r="AC82" s="40" t="n">
        <v>750</v>
      </c>
      <c r="AD82" s="39" t="n">
        <v>0.75</v>
      </c>
      <c r="AE82" s="39" t="n">
        <v>0.3</v>
      </c>
      <c r="AF82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82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82" s="40">
        <f>AG31*1.2</f>
        <v/>
      </c>
      <c r="AI82" s="39">
        <f>AM31/AL31</f>
        <v/>
      </c>
      <c r="AJ82" s="39" t="n">
        <v>4</v>
      </c>
      <c r="AK82" s="39">
        <f>AI31/AJ31</f>
        <v/>
      </c>
      <c r="AL82" s="39" t="inlineStr"/>
      <c r="AM82" s="39">
        <f>AB31</f>
        <v/>
      </c>
      <c r="AN82" s="39" t="inlineStr"/>
      <c r="AO82" s="39">
        <f>AI31*AN31</f>
        <v/>
      </c>
      <c r="AP82" s="40">
        <f>AG31/AI31*1000</f>
        <v/>
      </c>
      <c r="AQ82" s="40">
        <f>AG31/AK31*1000</f>
        <v/>
      </c>
      <c r="AR82" s="40">
        <f>AG31/AM31</f>
        <v/>
      </c>
      <c r="AS82" s="40">
        <f>AG31/AO31</f>
        <v/>
      </c>
      <c r="AT82" s="39" t="n">
        <v>-0.4151462170925309</v>
      </c>
      <c r="AU82" s="40">
        <f>AG31/AT31</f>
        <v/>
      </c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  <c r="CC82" s="39" t="n"/>
      <c r="CD82" s="39" t="n"/>
      <c r="CE82" s="39" t="n"/>
      <c r="CF82" s="39" t="n"/>
      <c r="CG82" s="39" t="n"/>
      <c r="CH82" s="39" t="n"/>
      <c r="CI82" s="39" t="n"/>
      <c r="CJ82" s="39" t="n"/>
      <c r="CK82" s="39" t="n"/>
      <c r="CL82" s="39" t="n"/>
      <c r="CM82" s="39" t="n"/>
      <c r="CN82" s="39" t="n"/>
      <c r="CO82" s="39" t="n"/>
      <c r="CP82" s="39" t="n"/>
      <c r="CQ82" s="39" t="n"/>
      <c r="CR82" s="39" t="n"/>
      <c r="CS82" s="39" t="n"/>
      <c r="CT82" s="39" t="n"/>
      <c r="CU82" s="39" t="n"/>
      <c r="CV82" s="39" t="n"/>
      <c r="CW82" s="39" t="n"/>
      <c r="CX82" s="39" t="n"/>
      <c r="CY82" s="39" t="n"/>
      <c r="CZ82" s="39" t="n"/>
      <c r="DA82" s="39" t="n"/>
      <c r="DB82" s="39" t="n"/>
      <c r="DC82" s="39" t="n"/>
      <c r="DD82" s="39" t="n"/>
      <c r="DE82" s="39" t="n"/>
      <c r="DF82" s="39" t="n"/>
      <c r="DG82" s="39" t="n"/>
      <c r="DH82" s="39" t="n"/>
      <c r="DI82" s="39" t="n"/>
      <c r="DJ82" s="39" t="n"/>
      <c r="DK82" s="39" t="n"/>
      <c r="DL82" s="39" t="n"/>
      <c r="DM82" s="39" t="n"/>
      <c r="DN82" s="39" t="n"/>
      <c r="DO82" s="39" t="n"/>
    </row>
    <row r="83">
      <c r="A83" s="39" t="inlineStr">
        <is>
          <t>Все</t>
        </is>
      </c>
      <c r="B83" s="39" t="inlineStr">
        <is>
          <t>Все</t>
        </is>
      </c>
      <c r="C83" s="39" t="inlineStr">
        <is>
          <t>Сеть</t>
        </is>
      </c>
      <c r="D83" s="39" t="inlineStr">
        <is>
          <t>охват</t>
        </is>
      </c>
      <c r="E83" s="39" t="n">
        <v/>
      </c>
      <c r="F83" s="39" t="inlineStr">
        <is>
          <t>да</t>
        </is>
      </c>
      <c r="G83" s="39" t="n">
        <v/>
      </c>
      <c r="H83" s="39" t="n">
        <v/>
      </c>
      <c r="I83" s="39" t="inlineStr">
        <is>
          <t>высокий CPM/CPT</t>
        </is>
      </c>
      <c r="J83" s="39" t="inlineStr">
        <is>
          <t>\\DOCS\Public\_Подрядчики (прайсы, презентации, ТТ)\GPMD</t>
        </is>
      </c>
      <c r="K83" s="39" t="inlineStr">
        <is>
          <t xml:space="preserve">Гроссу Дмитрий &lt;DGrossu@gpm-digital.com&gt;
Белоусова Дарья &lt;DBelousova@gpm-digital.com&gt;
</t>
        </is>
      </c>
      <c r="L83" s="39" t="n">
        <v/>
      </c>
      <c r="M83" s="39" t="inlineStr">
        <is>
          <t>In-roll 2 000 000 показов до 2 недель</t>
        </is>
      </c>
      <c r="N83" s="39" t="inlineStr">
        <is>
          <t>нет</t>
        </is>
      </c>
      <c r="O83" s="39" t="n">
        <v/>
      </c>
      <c r="P83" s="39" t="inlineStr">
        <is>
          <t>GPMD</t>
        </is>
      </c>
      <c r="Q83" s="39" t="n">
        <v>20</v>
      </c>
      <c r="R83" s="39">
        <f>S32</f>
        <v/>
      </c>
      <c r="S83" s="39" t="inlineStr">
        <is>
          <t>GPMD</t>
        </is>
      </c>
      <c r="T83" s="39" t="inlineStr">
        <is>
          <t>Видеоплеер на страницах сайтов сетевое размещение  (Desktop+Mobile)</t>
        </is>
      </c>
      <c r="U83" s="39" t="inlineStr">
        <is>
          <t>Видео
In-ролл (до 20 секунд)</t>
        </is>
      </c>
      <c r="V83" s="39" t="inlineStr">
        <is>
          <t>30</t>
        </is>
      </c>
      <c r="W83" s="39" t="inlineStr">
        <is>
          <t>Динамика</t>
        </is>
      </c>
      <c r="X83" s="39" t="inlineStr">
        <is>
          <t>1000 показов</t>
        </is>
      </c>
      <c r="Y83" s="39">
        <f>COUNT(BF32:CK32)</f>
        <v/>
      </c>
      <c r="Z83" s="39" t="inlineStr">
        <is>
          <t>недель</t>
        </is>
      </c>
      <c r="AA83" s="39">
        <f>AB32/Y32</f>
        <v/>
      </c>
      <c r="AB83" s="39" t="n">
        <v>500</v>
      </c>
      <c r="AC83" s="40" t="n">
        <v>750</v>
      </c>
      <c r="AD83" s="39" t="n">
        <v>0.95</v>
      </c>
      <c r="AE83" s="39" t="n">
        <v>0.3</v>
      </c>
      <c r="AF83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83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83" s="40">
        <f>AG32*1.2</f>
        <v/>
      </c>
      <c r="AI83" s="39">
        <f>AM32/AL32</f>
        <v/>
      </c>
      <c r="AJ83" s="39" t="n">
        <v>4</v>
      </c>
      <c r="AK83" s="39">
        <f>AI32/AJ32</f>
        <v/>
      </c>
      <c r="AL83" s="39" t="inlineStr"/>
      <c r="AM83" s="39">
        <f>AB32</f>
        <v/>
      </c>
      <c r="AN83" s="39" t="inlineStr"/>
      <c r="AO83" s="39">
        <f>AI32*AN32</f>
        <v/>
      </c>
      <c r="AP83" s="40">
        <f>AG32/AI32*1000</f>
        <v/>
      </c>
      <c r="AQ83" s="40">
        <f>AG32/AK32*1000</f>
        <v/>
      </c>
      <c r="AR83" s="40">
        <f>AG32/AM32</f>
        <v/>
      </c>
      <c r="AS83" s="40">
        <f>AG32/AO32</f>
        <v/>
      </c>
      <c r="AT83" s="39" t="n">
        <v>-0.4151462170925309</v>
      </c>
      <c r="AU83" s="40">
        <f>AG32/AT32</f>
        <v/>
      </c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  <c r="CC83" s="39" t="n"/>
      <c r="CD83" s="39" t="n"/>
      <c r="CE83" s="39" t="n"/>
      <c r="CF83" s="39" t="n"/>
      <c r="CG83" s="39" t="n"/>
      <c r="CH83" s="39" t="n"/>
      <c r="CI83" s="39" t="n"/>
      <c r="CJ83" s="39" t="n"/>
      <c r="CK83" s="39" t="n"/>
      <c r="CL83" s="39" t="n"/>
      <c r="CM83" s="39" t="n"/>
      <c r="CN83" s="39" t="n"/>
      <c r="CO83" s="39" t="n"/>
      <c r="CP83" s="39" t="n"/>
      <c r="CQ83" s="39" t="n"/>
      <c r="CR83" s="39" t="n"/>
      <c r="CS83" s="39" t="n"/>
      <c r="CT83" s="39" t="n"/>
      <c r="CU83" s="39" t="n"/>
      <c r="CV83" s="39" t="n"/>
      <c r="CW83" s="39" t="n"/>
      <c r="CX83" s="39" t="n"/>
      <c r="CY83" s="39" t="n"/>
      <c r="CZ83" s="39" t="n"/>
      <c r="DA83" s="39" t="n"/>
      <c r="DB83" s="39" t="n"/>
      <c r="DC83" s="39" t="n"/>
      <c r="DD83" s="39" t="n"/>
      <c r="DE83" s="39" t="n"/>
      <c r="DF83" s="39" t="n"/>
      <c r="DG83" s="39" t="n"/>
      <c r="DH83" s="39" t="n"/>
      <c r="DI83" s="39" t="n"/>
      <c r="DJ83" s="39" t="n"/>
      <c r="DK83" s="39" t="n"/>
      <c r="DL83" s="39" t="n"/>
      <c r="DM83" s="39" t="n"/>
      <c r="DN83" s="39" t="n"/>
      <c r="DO83" s="39" t="n"/>
    </row>
    <row r="84">
      <c r="A84" s="39" t="inlineStr">
        <is>
          <t>Все</t>
        </is>
      </c>
      <c r="B84" s="39" t="inlineStr">
        <is>
          <t>Все</t>
        </is>
      </c>
      <c r="C84" s="39" t="inlineStr">
        <is>
          <t>Сеть</t>
        </is>
      </c>
      <c r="D84" s="39" t="inlineStr">
        <is>
          <t>охват</t>
        </is>
      </c>
      <c r="E84" s="39" t="n">
        <v/>
      </c>
      <c r="F84" s="39" t="inlineStr">
        <is>
          <t>да</t>
        </is>
      </c>
      <c r="G84" s="39" t="n">
        <v/>
      </c>
      <c r="H84" s="39" t="n">
        <v/>
      </c>
      <c r="I84" s="39" t="inlineStr">
        <is>
          <t>высокий CPM/CPT</t>
        </is>
      </c>
      <c r="J84" s="39" t="inlineStr">
        <is>
          <t>\\DOCS\Public\_Подрядчики (прайсы, презентации, ТТ)\GPMD</t>
        </is>
      </c>
      <c r="K84" s="39" t="inlineStr">
        <is>
          <t xml:space="preserve">Гроссу Дмитрий &lt;DGrossu@gpm-digital.com&gt;
Белоусова Дарья &lt;DBelousova@gpm-digital.com&gt;
</t>
        </is>
      </c>
      <c r="L84" s="39" t="n">
        <v/>
      </c>
      <c r="M84" s="39" t="inlineStr">
        <is>
          <t>In-roll 2 000 000 показов до 2 недель</t>
        </is>
      </c>
      <c r="N84" s="39" t="inlineStr">
        <is>
          <t>нет</t>
        </is>
      </c>
      <c r="O84" s="39" t="n">
        <v/>
      </c>
      <c r="P84" s="39" t="inlineStr">
        <is>
          <t>GPMD</t>
        </is>
      </c>
      <c r="Q84" s="39" t="n">
        <v>21</v>
      </c>
      <c r="R84" s="39">
        <f>S33</f>
        <v/>
      </c>
      <c r="S84" s="39" t="inlineStr">
        <is>
          <t>GPMD</t>
        </is>
      </c>
      <c r="T84" s="39" t="inlineStr">
        <is>
          <t>Видеоплеер на страницах сайтов сетевое размещение  (Desktop+Mobile)</t>
        </is>
      </c>
      <c r="U84" s="39" t="inlineStr">
        <is>
          <t>Видео
In-ролл (до 20 секунд)</t>
        </is>
      </c>
      <c r="V84" s="39" t="inlineStr">
        <is>
          <t>30</t>
        </is>
      </c>
      <c r="W84" s="39" t="inlineStr">
        <is>
          <t>Динамика</t>
        </is>
      </c>
      <c r="X84" s="39" t="inlineStr">
        <is>
          <t>1000 показов</t>
        </is>
      </c>
      <c r="Y84" s="39">
        <f>COUNT(BF33:CK33)</f>
        <v/>
      </c>
      <c r="Z84" s="39" t="inlineStr">
        <is>
          <t>недель</t>
        </is>
      </c>
      <c r="AA84" s="39">
        <f>AB33/Y33</f>
        <v/>
      </c>
      <c r="AB84" s="39" t="n">
        <v>500</v>
      </c>
      <c r="AC84" s="40" t="n">
        <v>750</v>
      </c>
      <c r="AD84" s="39" t="n">
        <v>1.1</v>
      </c>
      <c r="AE84" s="39" t="n">
        <v>0.3</v>
      </c>
      <c r="AF84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84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84" s="40">
        <f>AG33*1.2</f>
        <v/>
      </c>
      <c r="AI84" s="39">
        <f>AM33/AL33</f>
        <v/>
      </c>
      <c r="AJ84" s="39" t="n">
        <v>4</v>
      </c>
      <c r="AK84" s="39">
        <f>AI33/AJ33</f>
        <v/>
      </c>
      <c r="AL84" s="39" t="inlineStr"/>
      <c r="AM84" s="39">
        <f>AB33</f>
        <v/>
      </c>
      <c r="AN84" s="39" t="inlineStr"/>
      <c r="AO84" s="39">
        <f>AI33*AN33</f>
        <v/>
      </c>
      <c r="AP84" s="40">
        <f>AG33/AI33*1000</f>
        <v/>
      </c>
      <c r="AQ84" s="40">
        <f>AG33/AK33*1000</f>
        <v/>
      </c>
      <c r="AR84" s="40">
        <f>AG33/AM33</f>
        <v/>
      </c>
      <c r="AS84" s="40">
        <f>AG33/AO33</f>
        <v/>
      </c>
      <c r="AT84" s="39" t="n">
        <v>-0.4151462170925309</v>
      </c>
      <c r="AU84" s="40">
        <f>AG33/AT33</f>
        <v/>
      </c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  <c r="CC84" s="39" t="n"/>
      <c r="CD84" s="39" t="n"/>
      <c r="CE84" s="39" t="n"/>
      <c r="CF84" s="39" t="n"/>
      <c r="CG84" s="39" t="n"/>
      <c r="CH84" s="39" t="n"/>
      <c r="CI84" s="39" t="n"/>
      <c r="CJ84" s="39" t="n"/>
      <c r="CK84" s="39" t="n"/>
      <c r="CL84" s="39" t="n"/>
      <c r="CM84" s="39" t="n"/>
      <c r="CN84" s="39" t="n"/>
      <c r="CO84" s="39" t="n"/>
      <c r="CP84" s="39" t="n"/>
      <c r="CQ84" s="39" t="n"/>
      <c r="CR84" s="39" t="n"/>
      <c r="CS84" s="39" t="n"/>
      <c r="CT84" s="39" t="n"/>
      <c r="CU84" s="39" t="n"/>
      <c r="CV84" s="39" t="n"/>
      <c r="CW84" s="39" t="n"/>
      <c r="CX84" s="39" t="n"/>
      <c r="CY84" s="39" t="n"/>
      <c r="CZ84" s="39" t="n"/>
      <c r="DA84" s="39" t="n"/>
      <c r="DB84" s="39" t="n"/>
      <c r="DC84" s="39" t="n"/>
      <c r="DD84" s="39" t="n"/>
      <c r="DE84" s="39" t="n"/>
      <c r="DF84" s="39" t="n"/>
      <c r="DG84" s="39" t="n"/>
      <c r="DH84" s="39" t="n"/>
      <c r="DI84" s="39" t="n"/>
      <c r="DJ84" s="39" t="n"/>
      <c r="DK84" s="39" t="n"/>
      <c r="DL84" s="39" t="n"/>
      <c r="DM84" s="39" t="n"/>
      <c r="DN84" s="39" t="n"/>
      <c r="DO84" s="39" t="n"/>
    </row>
    <row r="85">
      <c r="A85" s="39" t="inlineStr">
        <is>
          <t>Все</t>
        </is>
      </c>
      <c r="B85" s="39" t="inlineStr">
        <is>
          <t>Все</t>
        </is>
      </c>
      <c r="C85" s="39" t="inlineStr">
        <is>
          <t>Сеть</t>
        </is>
      </c>
      <c r="D85" s="39" t="inlineStr">
        <is>
          <t>охват</t>
        </is>
      </c>
      <c r="E85" s="39" t="n">
        <v/>
      </c>
      <c r="F85" s="39" t="inlineStr">
        <is>
          <t>да</t>
        </is>
      </c>
      <c r="G85" s="39" t="n">
        <v/>
      </c>
      <c r="H85" s="39" t="n">
        <v/>
      </c>
      <c r="I85" s="39" t="inlineStr">
        <is>
          <t>высокий CPM/CPT</t>
        </is>
      </c>
      <c r="J85" s="39" t="inlineStr">
        <is>
          <t>\\DOCS\Public\_Подрядчики (прайсы, презентации, ТТ)\GPMD</t>
        </is>
      </c>
      <c r="K85" s="39" t="inlineStr">
        <is>
          <t xml:space="preserve">Гроссу Дмитрий &lt;DGrossu@gpm-digital.com&gt;
Белоусова Дарья &lt;DBelousova@gpm-digital.com&gt;
</t>
        </is>
      </c>
      <c r="L85" s="39" t="n">
        <v/>
      </c>
      <c r="M85" s="39" t="inlineStr">
        <is>
          <t>In-roll 2 000 000 показов до 2 недель</t>
        </is>
      </c>
      <c r="N85" s="39" t="inlineStr">
        <is>
          <t>нет</t>
        </is>
      </c>
      <c r="O85" s="39" t="n">
        <v/>
      </c>
      <c r="P85" s="39" t="inlineStr">
        <is>
          <t>GPMD</t>
        </is>
      </c>
      <c r="Q85" s="39" t="n">
        <v>22</v>
      </c>
      <c r="R85" s="39">
        <f>S34</f>
        <v/>
      </c>
      <c r="S85" s="39" t="inlineStr">
        <is>
          <t>GPMD</t>
        </is>
      </c>
      <c r="T85" s="39" t="inlineStr">
        <is>
          <t>Видеоплеер на страницах сайтов сетевое размещение  (Desktop+Mobile)</t>
        </is>
      </c>
      <c r="U85" s="39" t="inlineStr">
        <is>
          <t>Видео
In-ролл (до 20 секунд)</t>
        </is>
      </c>
      <c r="V85" s="39" t="inlineStr">
        <is>
          <t>30</t>
        </is>
      </c>
      <c r="W85" s="39" t="inlineStr">
        <is>
          <t>Динамика</t>
        </is>
      </c>
      <c r="X85" s="39" t="inlineStr">
        <is>
          <t>1000 показов</t>
        </is>
      </c>
      <c r="Y85" s="39">
        <f>COUNT(BF34:CK34)</f>
        <v/>
      </c>
      <c r="Z85" s="39" t="inlineStr">
        <is>
          <t>недель</t>
        </is>
      </c>
      <c r="AA85" s="39">
        <f>AB34/Y34</f>
        <v/>
      </c>
      <c r="AB85" s="39" t="n">
        <v>500</v>
      </c>
      <c r="AC85" s="40" t="n">
        <v>750</v>
      </c>
      <c r="AD85" s="39" t="n">
        <v>1.15</v>
      </c>
      <c r="AE85" s="39" t="n">
        <v>0.3</v>
      </c>
      <c r="AF85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85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85" s="40">
        <f>AG34*1.2</f>
        <v/>
      </c>
      <c r="AI85" s="39">
        <f>AM34/AL34</f>
        <v/>
      </c>
      <c r="AJ85" s="39" t="n">
        <v>4</v>
      </c>
      <c r="AK85" s="39">
        <f>AI34/AJ34</f>
        <v/>
      </c>
      <c r="AL85" s="39" t="inlineStr"/>
      <c r="AM85" s="39">
        <f>AB34</f>
        <v/>
      </c>
      <c r="AN85" s="39" t="inlineStr"/>
      <c r="AO85" s="39">
        <f>AI34*AN34</f>
        <v/>
      </c>
      <c r="AP85" s="40">
        <f>AG34/AI34*1000</f>
        <v/>
      </c>
      <c r="AQ85" s="40">
        <f>AG34/AK34*1000</f>
        <v/>
      </c>
      <c r="AR85" s="40">
        <f>AG34/AM34</f>
        <v/>
      </c>
      <c r="AS85" s="40">
        <f>AG34/AO34</f>
        <v/>
      </c>
      <c r="AT85" s="39" t="n">
        <v>-0.4151462170925309</v>
      </c>
      <c r="AU85" s="40">
        <f>AG34/AT34</f>
        <v/>
      </c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  <c r="CC85" s="39" t="n"/>
      <c r="CD85" s="39" t="n"/>
      <c r="CE85" s="39" t="n"/>
      <c r="CF85" s="39" t="n"/>
      <c r="CG85" s="39" t="n"/>
      <c r="CH85" s="39" t="n"/>
      <c r="CI85" s="39" t="n"/>
      <c r="CJ85" s="39" t="n"/>
      <c r="CK85" s="39" t="n"/>
      <c r="CL85" s="39" t="n"/>
      <c r="CM85" s="39" t="n"/>
      <c r="CN85" s="39" t="n"/>
      <c r="CO85" s="39" t="n"/>
      <c r="CP85" s="39" t="n"/>
      <c r="CQ85" s="39" t="n"/>
      <c r="CR85" s="39" t="n"/>
      <c r="CS85" s="39" t="n"/>
      <c r="CT85" s="39" t="n"/>
      <c r="CU85" s="39" t="n"/>
      <c r="CV85" s="39" t="n"/>
      <c r="CW85" s="39" t="n"/>
      <c r="CX85" s="39" t="n"/>
      <c r="CY85" s="39" t="n"/>
      <c r="CZ85" s="39" t="n"/>
      <c r="DA85" s="39" t="n"/>
      <c r="DB85" s="39" t="n"/>
      <c r="DC85" s="39" t="n"/>
      <c r="DD85" s="39" t="n"/>
      <c r="DE85" s="39" t="n"/>
      <c r="DF85" s="39" t="n"/>
      <c r="DG85" s="39" t="n"/>
      <c r="DH85" s="39" t="n"/>
      <c r="DI85" s="39" t="n"/>
      <c r="DJ85" s="39" t="n"/>
      <c r="DK85" s="39" t="n"/>
      <c r="DL85" s="39" t="n"/>
      <c r="DM85" s="39" t="n"/>
      <c r="DN85" s="39" t="n"/>
      <c r="DO85" s="39" t="n"/>
    </row>
    <row r="86">
      <c r="A86" s="39" t="inlineStr">
        <is>
          <t>Все</t>
        </is>
      </c>
      <c r="B86" s="39" t="inlineStr">
        <is>
          <t>Все</t>
        </is>
      </c>
      <c r="C86" s="39" t="inlineStr">
        <is>
          <t>Сеть</t>
        </is>
      </c>
      <c r="D86" s="39" t="inlineStr">
        <is>
          <t>охват</t>
        </is>
      </c>
      <c r="E86" s="39" t="n">
        <v/>
      </c>
      <c r="F86" s="39" t="inlineStr">
        <is>
          <t>да</t>
        </is>
      </c>
      <c r="G86" s="39" t="n">
        <v/>
      </c>
      <c r="H86" s="39" t="n">
        <v/>
      </c>
      <c r="I86" s="39" t="inlineStr">
        <is>
          <t>высокий CPM/CPT</t>
        </is>
      </c>
      <c r="J86" s="39" t="inlineStr">
        <is>
          <t>\\DOCS\Public\_Подрядчики (прайсы, презентации, ТТ)\GPMD</t>
        </is>
      </c>
      <c r="K86" s="39" t="inlineStr">
        <is>
          <t xml:space="preserve">Гроссу Дмитрий &lt;DGrossu@gpm-digital.com&gt;
Белоусова Дарья &lt;DBelousova@gpm-digital.com&gt;
</t>
        </is>
      </c>
      <c r="L86" s="39" t="n">
        <v/>
      </c>
      <c r="M86" s="39" t="inlineStr">
        <is>
          <t>In-roll 2 000 000 показов до 2 недель</t>
        </is>
      </c>
      <c r="N86" s="39" t="inlineStr">
        <is>
          <t>нет</t>
        </is>
      </c>
      <c r="O86" s="39" t="n">
        <v/>
      </c>
      <c r="P86" s="39" t="inlineStr">
        <is>
          <t>GPMD</t>
        </is>
      </c>
      <c r="Q86" s="39" t="n">
        <v>23</v>
      </c>
      <c r="R86" s="39">
        <f>S35</f>
        <v/>
      </c>
      <c r="S86" s="39" t="inlineStr">
        <is>
          <t>GPMD</t>
        </is>
      </c>
      <c r="T86" s="39" t="inlineStr">
        <is>
          <t>Видеоплеер на страницах сайтов сетевое размещение  (Desktop+Mobile)</t>
        </is>
      </c>
      <c r="U86" s="39" t="inlineStr">
        <is>
          <t>Видео
In-ролл (до 20 секунд)</t>
        </is>
      </c>
      <c r="V86" s="39" t="inlineStr">
        <is>
          <t>30</t>
        </is>
      </c>
      <c r="W86" s="39" t="inlineStr">
        <is>
          <t>Динамика</t>
        </is>
      </c>
      <c r="X86" s="39" t="inlineStr">
        <is>
          <t>1000 показов</t>
        </is>
      </c>
      <c r="Y86" s="39">
        <f>COUNT(BF35:CK35)</f>
        <v/>
      </c>
      <c r="Z86" s="39" t="inlineStr">
        <is>
          <t>недель</t>
        </is>
      </c>
      <c r="AA86" s="39">
        <f>AB35/Y35</f>
        <v/>
      </c>
      <c r="AB86" s="39" t="n">
        <v>500</v>
      </c>
      <c r="AC86" s="40" t="n">
        <v>750</v>
      </c>
      <c r="AD86" s="39" t="n">
        <v>1.05</v>
      </c>
      <c r="AE86" s="39" t="n">
        <v>0.3</v>
      </c>
      <c r="AF86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86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86" s="40">
        <f>AG35*1.2</f>
        <v/>
      </c>
      <c r="AI86" s="39">
        <f>AM35/AL35</f>
        <v/>
      </c>
      <c r="AJ86" s="39" t="n">
        <v>4</v>
      </c>
      <c r="AK86" s="39">
        <f>AI35/AJ35</f>
        <v/>
      </c>
      <c r="AL86" s="39" t="inlineStr"/>
      <c r="AM86" s="39">
        <f>AB35</f>
        <v/>
      </c>
      <c r="AN86" s="39" t="inlineStr"/>
      <c r="AO86" s="39">
        <f>AI35*AN35</f>
        <v/>
      </c>
      <c r="AP86" s="40">
        <f>AG35/AI35*1000</f>
        <v/>
      </c>
      <c r="AQ86" s="40">
        <f>AG35/AK35*1000</f>
        <v/>
      </c>
      <c r="AR86" s="40">
        <f>AG35/AM35</f>
        <v/>
      </c>
      <c r="AS86" s="40">
        <f>AG35/AO35</f>
        <v/>
      </c>
      <c r="AT86" s="39" t="n">
        <v>-0.4151462170925309</v>
      </c>
      <c r="AU86" s="40">
        <f>AG35/AT35</f>
        <v/>
      </c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  <c r="CC86" s="39" t="n"/>
      <c r="CD86" s="39" t="n"/>
      <c r="CE86" s="39" t="n"/>
      <c r="CF86" s="39" t="n"/>
      <c r="CG86" s="39" t="n"/>
      <c r="CH86" s="39" t="n"/>
      <c r="CI86" s="39" t="n"/>
      <c r="CJ86" s="39" t="n"/>
      <c r="CK86" s="39" t="n"/>
      <c r="CL86" s="39" t="n"/>
      <c r="CM86" s="39" t="n"/>
      <c r="CN86" s="39" t="n"/>
      <c r="CO86" s="39" t="n"/>
      <c r="CP86" s="39" t="n"/>
      <c r="CQ86" s="39" t="n"/>
      <c r="CR86" s="39" t="n"/>
      <c r="CS86" s="39" t="n"/>
      <c r="CT86" s="39" t="n"/>
      <c r="CU86" s="39" t="n"/>
      <c r="CV86" s="39" t="n"/>
      <c r="CW86" s="39" t="n"/>
      <c r="CX86" s="39" t="n"/>
      <c r="CY86" s="39" t="n"/>
      <c r="CZ86" s="39" t="n"/>
      <c r="DA86" s="39" t="n"/>
      <c r="DB86" s="39" t="n"/>
      <c r="DC86" s="39" t="n"/>
      <c r="DD86" s="39" t="n"/>
      <c r="DE86" s="39" t="n"/>
      <c r="DF86" s="39" t="n"/>
      <c r="DG86" s="39" t="n"/>
      <c r="DH86" s="39" t="n"/>
      <c r="DI86" s="39" t="n"/>
      <c r="DJ86" s="39" t="n"/>
      <c r="DK86" s="39" t="n"/>
      <c r="DL86" s="39" t="n"/>
      <c r="DM86" s="39" t="n"/>
      <c r="DN86" s="39" t="n"/>
      <c r="DO86" s="39" t="n"/>
    </row>
    <row r="87">
      <c r="A87" s="39" t="inlineStr">
        <is>
          <t>Все</t>
        </is>
      </c>
      <c r="B87" s="39" t="inlineStr">
        <is>
          <t>Все</t>
        </is>
      </c>
      <c r="C87" s="39" t="inlineStr">
        <is>
          <t>Сеть</t>
        </is>
      </c>
      <c r="D87" s="39" t="inlineStr">
        <is>
          <t>охват</t>
        </is>
      </c>
      <c r="E87" s="39" t="n">
        <v/>
      </c>
      <c r="F87" s="39" t="inlineStr">
        <is>
          <t>да</t>
        </is>
      </c>
      <c r="G87" s="39" t="n">
        <v/>
      </c>
      <c r="H87" s="39" t="n">
        <v/>
      </c>
      <c r="I87" s="39" t="inlineStr">
        <is>
          <t>высокий CPM/CPT</t>
        </is>
      </c>
      <c r="J87" s="39" t="inlineStr">
        <is>
          <t>\\DOCS\Public\_Подрядчики (прайсы, презентации, ТТ)\GPMD</t>
        </is>
      </c>
      <c r="K87" s="39" t="inlineStr">
        <is>
          <t xml:space="preserve">Гроссу Дмитрий &lt;DGrossu@gpm-digital.com&gt;
Белоусова Дарья &lt;DBelousova@gpm-digital.com&gt;
</t>
        </is>
      </c>
      <c r="L87" s="39" t="n">
        <v/>
      </c>
      <c r="M87" s="39" t="inlineStr">
        <is>
          <t>In-roll 2 000 000 показов до 2 недель</t>
        </is>
      </c>
      <c r="N87" s="39" t="inlineStr">
        <is>
          <t>нет</t>
        </is>
      </c>
      <c r="O87" s="39" t="n">
        <v/>
      </c>
      <c r="P87" s="39" t="inlineStr">
        <is>
          <t>GPMD</t>
        </is>
      </c>
      <c r="Q87" s="39" t="n">
        <v>24</v>
      </c>
      <c r="R87" s="39">
        <f>S36</f>
        <v/>
      </c>
      <c r="S87" s="39" t="inlineStr">
        <is>
          <t>GPMD</t>
        </is>
      </c>
      <c r="T87" s="39" t="inlineStr">
        <is>
          <t>Видеоплеер на страницах сайтов сетевое размещение  (Desktop+Mobile)</t>
        </is>
      </c>
      <c r="U87" s="39" t="inlineStr">
        <is>
          <t>Видео
In-ролл (до 20 секунд)</t>
        </is>
      </c>
      <c r="V87" s="39" t="inlineStr">
        <is>
          <t>30</t>
        </is>
      </c>
      <c r="W87" s="39" t="inlineStr">
        <is>
          <t>Динамика</t>
        </is>
      </c>
      <c r="X87" s="39" t="inlineStr">
        <is>
          <t>1000 показов</t>
        </is>
      </c>
      <c r="Y87" s="39">
        <f>COUNT(BF36:CK36)</f>
        <v/>
      </c>
      <c r="Z87" s="39" t="inlineStr">
        <is>
          <t>недель</t>
        </is>
      </c>
      <c r="AA87" s="39">
        <f>AB36/Y36</f>
        <v/>
      </c>
      <c r="AB87" s="39" t="n">
        <v>500</v>
      </c>
      <c r="AC87" s="40" t="n">
        <v>750</v>
      </c>
      <c r="AD87" s="39" t="n">
        <v>1</v>
      </c>
      <c r="AE87" s="39" t="n">
        <v>0.3</v>
      </c>
      <c r="AF87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87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87" s="40">
        <f>AG36*1.2</f>
        <v/>
      </c>
      <c r="AI87" s="39">
        <f>AM36/AL36</f>
        <v/>
      </c>
      <c r="AJ87" s="39" t="n">
        <v>4</v>
      </c>
      <c r="AK87" s="39">
        <f>AI36/AJ36</f>
        <v/>
      </c>
      <c r="AL87" s="39" t="inlineStr"/>
      <c r="AM87" s="39">
        <f>AB36</f>
        <v/>
      </c>
      <c r="AN87" s="39" t="inlineStr"/>
      <c r="AO87" s="39">
        <f>AI36*AN36</f>
        <v/>
      </c>
      <c r="AP87" s="40">
        <f>AG36/AI36*1000</f>
        <v/>
      </c>
      <c r="AQ87" s="40">
        <f>AG36/AK36*1000</f>
        <v/>
      </c>
      <c r="AR87" s="40">
        <f>AG36/AM36</f>
        <v/>
      </c>
      <c r="AS87" s="40">
        <f>AG36/AO36</f>
        <v/>
      </c>
      <c r="AT87" s="39" t="n">
        <v>-0.4151462170925309</v>
      </c>
      <c r="AU87" s="40">
        <f>AG36/AT36</f>
        <v/>
      </c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  <c r="CC87" s="39" t="n"/>
      <c r="CD87" s="39" t="n"/>
      <c r="CE87" s="39" t="n"/>
      <c r="CF87" s="39" t="n"/>
      <c r="CG87" s="39" t="n"/>
      <c r="CH87" s="39" t="n"/>
      <c r="CI87" s="39" t="n"/>
      <c r="CJ87" s="39" t="n"/>
      <c r="CK87" s="39" t="n"/>
      <c r="CL87" s="39" t="n"/>
      <c r="CM87" s="39" t="n"/>
      <c r="CN87" s="39" t="n"/>
      <c r="CO87" s="39" t="n"/>
      <c r="CP87" s="39" t="n"/>
      <c r="CQ87" s="39" t="n"/>
      <c r="CR87" s="39" t="n"/>
      <c r="CS87" s="39" t="n"/>
      <c r="CT87" s="39" t="n"/>
      <c r="CU87" s="39" t="n"/>
      <c r="CV87" s="39" t="n"/>
      <c r="CW87" s="39" t="n"/>
      <c r="CX87" s="39" t="n"/>
      <c r="CY87" s="39" t="n"/>
      <c r="CZ87" s="39" t="n"/>
      <c r="DA87" s="39" t="n"/>
      <c r="DB87" s="39" t="n"/>
      <c r="DC87" s="39" t="n"/>
      <c r="DD87" s="39" t="n"/>
      <c r="DE87" s="39" t="n"/>
      <c r="DF87" s="39" t="n"/>
      <c r="DG87" s="39" t="n"/>
      <c r="DH87" s="39" t="n"/>
      <c r="DI87" s="39" t="n"/>
      <c r="DJ87" s="39" t="n"/>
      <c r="DK87" s="39" t="n"/>
      <c r="DL87" s="39" t="n"/>
      <c r="DM87" s="39" t="n"/>
      <c r="DN87" s="39" t="n"/>
      <c r="DO87" s="39" t="n"/>
    </row>
    <row r="88">
      <c r="A88" s="39" t="inlineStr">
        <is>
          <t>Все</t>
        </is>
      </c>
      <c r="B88" s="39" t="inlineStr">
        <is>
          <t>Все</t>
        </is>
      </c>
      <c r="C88" s="39" t="inlineStr">
        <is>
          <t>Сеть</t>
        </is>
      </c>
      <c r="D88" s="39" t="inlineStr">
        <is>
          <t>охват</t>
        </is>
      </c>
      <c r="E88" s="39" t="n">
        <v/>
      </c>
      <c r="F88" s="39" t="inlineStr">
        <is>
          <t>да</t>
        </is>
      </c>
      <c r="G88" s="39" t="n">
        <v/>
      </c>
      <c r="H88" s="39" t="n">
        <v/>
      </c>
      <c r="I88" s="39" t="inlineStr">
        <is>
          <t>высокий CPM/CPT</t>
        </is>
      </c>
      <c r="J88" s="39" t="inlineStr">
        <is>
          <t>\\DOCS\Public\_Подрядчики (прайсы, презентации, ТТ)\GPMD</t>
        </is>
      </c>
      <c r="K88" s="39" t="inlineStr">
        <is>
          <t xml:space="preserve">Гроссу Дмитрий &lt;DGrossu@gpm-digital.com&gt;
Белоусова Дарья &lt;DBelousova@gpm-digital.com&gt;
</t>
        </is>
      </c>
      <c r="L88" s="39" t="n">
        <v/>
      </c>
      <c r="M88" s="39" t="inlineStr">
        <is>
          <t>In-roll 2 000 000 показов до 2 недель</t>
        </is>
      </c>
      <c r="N88" s="39" t="inlineStr">
        <is>
          <t>нет</t>
        </is>
      </c>
      <c r="O88" s="39" t="n">
        <v/>
      </c>
      <c r="P88" s="39" t="inlineStr">
        <is>
          <t>GPMD</t>
        </is>
      </c>
      <c r="Q88" s="39" t="n">
        <v>25</v>
      </c>
      <c r="R88" s="39">
        <f>S37</f>
        <v/>
      </c>
      <c r="S88" s="39" t="inlineStr">
        <is>
          <t>GPMD</t>
        </is>
      </c>
      <c r="T88" s="39" t="inlineStr">
        <is>
          <t>Видеоплеер на страницах сайтов сетевое размещение  (Desktop+Mobile)</t>
        </is>
      </c>
      <c r="U88" s="39" t="inlineStr">
        <is>
          <t>Видео
In-ролл (до 20 секунд)</t>
        </is>
      </c>
      <c r="V88" s="39" t="inlineStr">
        <is>
          <t>30</t>
        </is>
      </c>
      <c r="W88" s="39" t="inlineStr">
        <is>
          <t>Динамика</t>
        </is>
      </c>
      <c r="X88" s="39" t="inlineStr">
        <is>
          <t>1000 показов</t>
        </is>
      </c>
      <c r="Y88" s="39">
        <f>COUNT(BF37:CK37)</f>
        <v/>
      </c>
      <c r="Z88" s="39" t="inlineStr">
        <is>
          <t>недель</t>
        </is>
      </c>
      <c r="AA88" s="39">
        <f>AB37/Y37</f>
        <v/>
      </c>
      <c r="AB88" s="39" t="n">
        <v>500</v>
      </c>
      <c r="AC88" s="40" t="n">
        <v>750</v>
      </c>
      <c r="AD88" s="39" t="n">
        <v>0.8</v>
      </c>
      <c r="AE88" s="39" t="n">
        <v>0.3</v>
      </c>
      <c r="AF88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88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88" s="40">
        <f>AG37*1.2</f>
        <v/>
      </c>
      <c r="AI88" s="39">
        <f>AM37/AL37</f>
        <v/>
      </c>
      <c r="AJ88" s="39" t="n">
        <v>4</v>
      </c>
      <c r="AK88" s="39">
        <f>AI37/AJ37</f>
        <v/>
      </c>
      <c r="AL88" s="39" t="inlineStr"/>
      <c r="AM88" s="39">
        <f>AB37</f>
        <v/>
      </c>
      <c r="AN88" s="39" t="inlineStr"/>
      <c r="AO88" s="39">
        <f>AI37*AN37</f>
        <v/>
      </c>
      <c r="AP88" s="40">
        <f>AG37/AI37*1000</f>
        <v/>
      </c>
      <c r="AQ88" s="40">
        <f>AG37/AK37*1000</f>
        <v/>
      </c>
      <c r="AR88" s="40">
        <f>AG37/AM37</f>
        <v/>
      </c>
      <c r="AS88" s="40">
        <f>AG37/AO37</f>
        <v/>
      </c>
      <c r="AT88" s="39" t="n">
        <v>-0.4151462170925309</v>
      </c>
      <c r="AU88" s="40">
        <f>AG37/AT37</f>
        <v/>
      </c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  <c r="CC88" s="39" t="n"/>
      <c r="CD88" s="39" t="n"/>
      <c r="CE88" s="39" t="n"/>
      <c r="CF88" s="39" t="n"/>
      <c r="CG88" s="39" t="n"/>
      <c r="CH88" s="39" t="n"/>
      <c r="CI88" s="39" t="n"/>
      <c r="CJ88" s="39" t="n"/>
      <c r="CK88" s="39" t="n"/>
      <c r="CL88" s="39" t="n"/>
      <c r="CM88" s="39" t="n"/>
      <c r="CN88" s="39" t="n"/>
      <c r="CO88" s="39" t="n"/>
      <c r="CP88" s="39" t="n"/>
      <c r="CQ88" s="39" t="n"/>
      <c r="CR88" s="39" t="n"/>
      <c r="CS88" s="39" t="n"/>
      <c r="CT88" s="39" t="n"/>
      <c r="CU88" s="39" t="n"/>
      <c r="CV88" s="39" t="n"/>
      <c r="CW88" s="39" t="n"/>
      <c r="CX88" s="39" t="n"/>
      <c r="CY88" s="39" t="n"/>
      <c r="CZ88" s="39" t="n"/>
      <c r="DA88" s="39" t="n"/>
      <c r="DB88" s="39" t="n"/>
      <c r="DC88" s="39" t="n"/>
      <c r="DD88" s="39" t="n"/>
      <c r="DE88" s="39" t="n"/>
      <c r="DF88" s="39" t="n"/>
      <c r="DG88" s="39" t="n"/>
      <c r="DH88" s="39" t="n"/>
      <c r="DI88" s="39" t="n"/>
      <c r="DJ88" s="39" t="n"/>
      <c r="DK88" s="39" t="n"/>
      <c r="DL88" s="39" t="n"/>
      <c r="DM88" s="39" t="n"/>
      <c r="DN88" s="39" t="n"/>
      <c r="DO88" s="39" t="n"/>
    </row>
    <row r="89">
      <c r="A89" s="39" t="inlineStr">
        <is>
          <t>Все</t>
        </is>
      </c>
      <c r="B89" s="39" t="inlineStr">
        <is>
          <t>Все</t>
        </is>
      </c>
      <c r="C89" s="39" t="inlineStr">
        <is>
          <t>Сеть</t>
        </is>
      </c>
      <c r="D89" s="39" t="inlineStr">
        <is>
          <t>охват</t>
        </is>
      </c>
      <c r="E89" s="39" t="n">
        <v/>
      </c>
      <c r="F89" s="39" t="inlineStr">
        <is>
          <t>да</t>
        </is>
      </c>
      <c r="G89" s="39" t="n">
        <v/>
      </c>
      <c r="H89" s="39" t="n">
        <v/>
      </c>
      <c r="I89" s="39" t="inlineStr">
        <is>
          <t>высокий CPM/CPT</t>
        </is>
      </c>
      <c r="J89" s="39" t="inlineStr">
        <is>
          <t>\\DOCS\Public\_Подрядчики (прайсы, презентации, ТТ)\GPMD</t>
        </is>
      </c>
      <c r="K89" s="39" t="inlineStr">
        <is>
          <t xml:space="preserve">Гроссу Дмитрий &lt;DGrossu@gpm-digital.com&gt;
Белоусова Дарья &lt;DBelousova@gpm-digital.com&gt;
</t>
        </is>
      </c>
      <c r="L89" s="39" t="n">
        <v/>
      </c>
      <c r="M89" s="39" t="inlineStr">
        <is>
          <t>In-roll 2 000 000 показов до 2 недель</t>
        </is>
      </c>
      <c r="N89" s="39" t="inlineStr">
        <is>
          <t>нет</t>
        </is>
      </c>
      <c r="O89" s="39" t="n">
        <v/>
      </c>
      <c r="P89" s="39" t="inlineStr">
        <is>
          <t>GPMD</t>
        </is>
      </c>
      <c r="Q89" s="39" t="n">
        <v>26</v>
      </c>
      <c r="R89" s="39">
        <f>S38</f>
        <v/>
      </c>
      <c r="S89" s="39" t="inlineStr">
        <is>
          <t>GPMD</t>
        </is>
      </c>
      <c r="T89" s="39" t="inlineStr">
        <is>
          <t>Видеоплеер на страницах сайтов сетевое размещение  (Desktop+Mobile)</t>
        </is>
      </c>
      <c r="U89" s="39" t="inlineStr">
        <is>
          <t>Видео
In-ролл (до 20 секунд)</t>
        </is>
      </c>
      <c r="V89" s="39" t="inlineStr">
        <is>
          <t>30</t>
        </is>
      </c>
      <c r="W89" s="39" t="inlineStr">
        <is>
          <t>Динамика</t>
        </is>
      </c>
      <c r="X89" s="39" t="inlineStr">
        <is>
          <t>1000 показов</t>
        </is>
      </c>
      <c r="Y89" s="39">
        <f>COUNT(BF38:CK38)</f>
        <v/>
      </c>
      <c r="Z89" s="39" t="inlineStr">
        <is>
          <t>недель</t>
        </is>
      </c>
      <c r="AA89" s="39">
        <f>AB38/Y38</f>
        <v/>
      </c>
      <c r="AB89" s="39" t="n">
        <v>500</v>
      </c>
      <c r="AC89" s="40" t="n">
        <v>750</v>
      </c>
      <c r="AD89" s="39" t="n">
        <v>0.8</v>
      </c>
      <c r="AE89" s="39" t="n">
        <v>0.3</v>
      </c>
      <c r="AF89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89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89" s="40">
        <f>AG38*1.2</f>
        <v/>
      </c>
      <c r="AI89" s="39">
        <f>AM38/AL38</f>
        <v/>
      </c>
      <c r="AJ89" s="39" t="n">
        <v>4</v>
      </c>
      <c r="AK89" s="39">
        <f>AI38/AJ38</f>
        <v/>
      </c>
      <c r="AL89" s="39" t="inlineStr"/>
      <c r="AM89" s="39">
        <f>AB38</f>
        <v/>
      </c>
      <c r="AN89" s="39" t="inlineStr"/>
      <c r="AO89" s="39">
        <f>AI38*AN38</f>
        <v/>
      </c>
      <c r="AP89" s="40">
        <f>AG38/AI38*1000</f>
        <v/>
      </c>
      <c r="AQ89" s="40">
        <f>AG38/AK38*1000</f>
        <v/>
      </c>
      <c r="AR89" s="40">
        <f>AG38/AM38</f>
        <v/>
      </c>
      <c r="AS89" s="40">
        <f>AG38/AO38</f>
        <v/>
      </c>
      <c r="AT89" s="39" t="n">
        <v>-0.4151462170925309</v>
      </c>
      <c r="AU89" s="40">
        <f>AG38/AT38</f>
        <v/>
      </c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  <c r="CC89" s="39" t="n"/>
      <c r="CD89" s="39" t="n"/>
      <c r="CE89" s="39" t="n"/>
      <c r="CF89" s="39" t="n"/>
      <c r="CG89" s="39" t="n"/>
      <c r="CH89" s="39" t="n"/>
      <c r="CI89" s="39" t="n"/>
      <c r="CJ89" s="39" t="n"/>
      <c r="CK89" s="39" t="n"/>
      <c r="CL89" s="39" t="n"/>
      <c r="CM89" s="39" t="n"/>
      <c r="CN89" s="39" t="n"/>
      <c r="CO89" s="39" t="n"/>
      <c r="CP89" s="39" t="n"/>
      <c r="CQ89" s="39" t="n"/>
      <c r="CR89" s="39" t="n"/>
      <c r="CS89" s="39" t="n"/>
      <c r="CT89" s="39" t="n"/>
      <c r="CU89" s="39" t="n"/>
      <c r="CV89" s="39" t="n"/>
      <c r="CW89" s="39" t="n"/>
      <c r="CX89" s="39" t="n"/>
      <c r="CY89" s="39" t="n"/>
      <c r="CZ89" s="39" t="n"/>
      <c r="DA89" s="39" t="n"/>
      <c r="DB89" s="39" t="n"/>
      <c r="DC89" s="39" t="n"/>
      <c r="DD89" s="39" t="n"/>
      <c r="DE89" s="39" t="n"/>
      <c r="DF89" s="39" t="n"/>
      <c r="DG89" s="39" t="n"/>
      <c r="DH89" s="39" t="n"/>
      <c r="DI89" s="39" t="n"/>
      <c r="DJ89" s="39" t="n"/>
      <c r="DK89" s="39" t="n"/>
      <c r="DL89" s="39" t="n"/>
      <c r="DM89" s="39" t="n"/>
      <c r="DN89" s="39" t="n"/>
      <c r="DO89" s="39" t="n"/>
    </row>
    <row r="90">
      <c r="A90" s="39" t="inlineStr">
        <is>
          <t>Все</t>
        </is>
      </c>
      <c r="B90" s="39" t="inlineStr">
        <is>
          <t>Все</t>
        </is>
      </c>
      <c r="C90" s="39" t="inlineStr">
        <is>
          <t>Сеть</t>
        </is>
      </c>
      <c r="D90" s="39" t="inlineStr">
        <is>
          <t>охват</t>
        </is>
      </c>
      <c r="E90" s="39" t="n">
        <v/>
      </c>
      <c r="F90" s="39" t="inlineStr">
        <is>
          <t>да</t>
        </is>
      </c>
      <c r="G90" s="39" t="n">
        <v/>
      </c>
      <c r="H90" s="39" t="n">
        <v/>
      </c>
      <c r="I90" s="39" t="inlineStr">
        <is>
          <t>высокий CPM/CPT</t>
        </is>
      </c>
      <c r="J90" s="39" t="inlineStr">
        <is>
          <t>\\DOCS\Public\_Подрядчики (прайсы, презентации, ТТ)\GPMD</t>
        </is>
      </c>
      <c r="K90" s="39" t="inlineStr">
        <is>
          <t xml:space="preserve">Гроссу Дмитрий &lt;DGrossu@gpm-digital.com&gt;
Белоусова Дарья &lt;DBelousova@gpm-digital.com&gt;
</t>
        </is>
      </c>
      <c r="L90" s="39" t="n">
        <v/>
      </c>
      <c r="M90" s="39" t="inlineStr">
        <is>
          <t>In-roll 2 000 000 показов до 2 недель</t>
        </is>
      </c>
      <c r="N90" s="39" t="inlineStr">
        <is>
          <t>нет</t>
        </is>
      </c>
      <c r="O90" s="39" t="n">
        <v/>
      </c>
      <c r="P90" s="39" t="inlineStr">
        <is>
          <t>GPMD</t>
        </is>
      </c>
      <c r="Q90" s="39" t="n">
        <v>27</v>
      </c>
      <c r="R90" s="39">
        <f>S39</f>
        <v/>
      </c>
      <c r="S90" s="39" t="inlineStr">
        <is>
          <t>GPMD</t>
        </is>
      </c>
      <c r="T90" s="39" t="inlineStr">
        <is>
          <t>Видеоплеер на страницах сайтов сетевое размещение  (Desktop+Mobile)</t>
        </is>
      </c>
      <c r="U90" s="39" t="inlineStr">
        <is>
          <t>Видео
In-ролл (до 20 секунд)</t>
        </is>
      </c>
      <c r="V90" s="39" t="inlineStr">
        <is>
          <t>30</t>
        </is>
      </c>
      <c r="W90" s="39" t="inlineStr">
        <is>
          <t>Динамика</t>
        </is>
      </c>
      <c r="X90" s="39" t="inlineStr">
        <is>
          <t>1000 показов</t>
        </is>
      </c>
      <c r="Y90" s="39">
        <f>COUNT(BF39:CK39)</f>
        <v/>
      </c>
      <c r="Z90" s="39" t="inlineStr">
        <is>
          <t>недель</t>
        </is>
      </c>
      <c r="AA90" s="39">
        <f>AB39/Y39</f>
        <v/>
      </c>
      <c r="AB90" s="39" t="n">
        <v>500</v>
      </c>
      <c r="AC90" s="40" t="n">
        <v>750</v>
      </c>
      <c r="AD90" s="39" t="n">
        <v>1.2</v>
      </c>
      <c r="AE90" s="39" t="n">
        <v>0.3</v>
      </c>
      <c r="AF90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90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90" s="40">
        <f>AG39*1.2</f>
        <v/>
      </c>
      <c r="AI90" s="39">
        <f>AM39/AL39</f>
        <v/>
      </c>
      <c r="AJ90" s="39" t="n">
        <v>4</v>
      </c>
      <c r="AK90" s="39">
        <f>AI39/AJ39</f>
        <v/>
      </c>
      <c r="AL90" s="39" t="inlineStr"/>
      <c r="AM90" s="39">
        <f>AB39</f>
        <v/>
      </c>
      <c r="AN90" s="39" t="inlineStr"/>
      <c r="AO90" s="39">
        <f>AI39*AN39</f>
        <v/>
      </c>
      <c r="AP90" s="40">
        <f>AG39/AI39*1000</f>
        <v/>
      </c>
      <c r="AQ90" s="40">
        <f>AG39/AK39*1000</f>
        <v/>
      </c>
      <c r="AR90" s="40">
        <f>AG39/AM39</f>
        <v/>
      </c>
      <c r="AS90" s="40">
        <f>AG39/AO39</f>
        <v/>
      </c>
      <c r="AT90" s="39" t="n">
        <v>-0.4151462170925309</v>
      </c>
      <c r="AU90" s="40">
        <f>AG39/AT39</f>
        <v/>
      </c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  <c r="CC90" s="39" t="n"/>
      <c r="CD90" s="39" t="n"/>
      <c r="CE90" s="39" t="n"/>
      <c r="CF90" s="39" t="n"/>
      <c r="CG90" s="39" t="n"/>
      <c r="CH90" s="39" t="n"/>
      <c r="CI90" s="39" t="n"/>
      <c r="CJ90" s="39" t="n"/>
      <c r="CK90" s="39" t="n"/>
      <c r="CL90" s="39" t="n"/>
      <c r="CM90" s="39" t="n"/>
      <c r="CN90" s="39" t="n"/>
      <c r="CO90" s="39" t="n"/>
      <c r="CP90" s="39" t="n"/>
      <c r="CQ90" s="39" t="n"/>
      <c r="CR90" s="39" t="n"/>
      <c r="CS90" s="39" t="n"/>
      <c r="CT90" s="39" t="n"/>
      <c r="CU90" s="39" t="n"/>
      <c r="CV90" s="39" t="n"/>
      <c r="CW90" s="39" t="n"/>
      <c r="CX90" s="39" t="n"/>
      <c r="CY90" s="39" t="n"/>
      <c r="CZ90" s="39" t="n"/>
      <c r="DA90" s="39" t="n"/>
      <c r="DB90" s="39" t="n"/>
      <c r="DC90" s="39" t="n"/>
      <c r="DD90" s="39" t="n"/>
      <c r="DE90" s="39" t="n"/>
      <c r="DF90" s="39" t="n"/>
      <c r="DG90" s="39" t="n"/>
      <c r="DH90" s="39" t="n"/>
      <c r="DI90" s="39" t="n"/>
      <c r="DJ90" s="39" t="n"/>
      <c r="DK90" s="39" t="n"/>
      <c r="DL90" s="39" t="n"/>
      <c r="DM90" s="39" t="n"/>
      <c r="DN90" s="39" t="n"/>
      <c r="DO90" s="39" t="n"/>
    </row>
    <row r="91">
      <c r="A91" s="39" t="inlineStr">
        <is>
          <t>Все</t>
        </is>
      </c>
      <c r="B91" s="39" t="inlineStr">
        <is>
          <t>Все</t>
        </is>
      </c>
      <c r="C91" s="39" t="inlineStr">
        <is>
          <t>Сеть</t>
        </is>
      </c>
      <c r="D91" s="39" t="inlineStr">
        <is>
          <t>охват</t>
        </is>
      </c>
      <c r="E91" s="39" t="n">
        <v/>
      </c>
      <c r="F91" s="39" t="inlineStr">
        <is>
          <t>да</t>
        </is>
      </c>
      <c r="G91" s="39" t="n">
        <v/>
      </c>
      <c r="H91" s="39" t="n">
        <v/>
      </c>
      <c r="I91" s="39" t="inlineStr">
        <is>
          <t>высокий CPM/CPT</t>
        </is>
      </c>
      <c r="J91" s="39" t="inlineStr">
        <is>
          <t>\\DOCS\Public\_Подрядчики (прайсы, презентации, ТТ)\GPMD</t>
        </is>
      </c>
      <c r="K91" s="39" t="inlineStr">
        <is>
          <t xml:space="preserve">Гроссу Дмитрий &lt;DGrossu@gpm-digital.com&gt;
Белоусова Дарья &lt;DBelousova@gpm-digital.com&gt;
</t>
        </is>
      </c>
      <c r="L91" s="39" t="n">
        <v/>
      </c>
      <c r="M91" s="39" t="inlineStr">
        <is>
          <t>In-roll 2 000 000 показов до 2 недель</t>
        </is>
      </c>
      <c r="N91" s="39" t="inlineStr">
        <is>
          <t>нет</t>
        </is>
      </c>
      <c r="O91" s="39" t="n">
        <v/>
      </c>
      <c r="P91" s="39" t="inlineStr">
        <is>
          <t>GPMD</t>
        </is>
      </c>
      <c r="Q91" s="39" t="n">
        <v>28</v>
      </c>
      <c r="R91" s="39">
        <f>S40</f>
        <v/>
      </c>
      <c r="S91" s="39" t="inlineStr">
        <is>
          <t>GPMD</t>
        </is>
      </c>
      <c r="T91" s="39" t="inlineStr">
        <is>
          <t>Видеоплеер на страницах сайтов сетевое размещение  (Desktop+Mobile)</t>
        </is>
      </c>
      <c r="U91" s="39" t="inlineStr">
        <is>
          <t>Видео
In-ролл (до 20 секунд)</t>
        </is>
      </c>
      <c r="V91" s="39" t="inlineStr">
        <is>
          <t>30</t>
        </is>
      </c>
      <c r="W91" s="39" t="inlineStr">
        <is>
          <t>Динамика</t>
        </is>
      </c>
      <c r="X91" s="39" t="inlineStr">
        <is>
          <t>1000 показов</t>
        </is>
      </c>
      <c r="Y91" s="39">
        <f>COUNT(BF40:CK40)</f>
        <v/>
      </c>
      <c r="Z91" s="39" t="inlineStr">
        <is>
          <t>недель</t>
        </is>
      </c>
      <c r="AA91" s="39">
        <f>AB40/Y40</f>
        <v/>
      </c>
      <c r="AB91" s="39" t="n">
        <v>500</v>
      </c>
      <c r="AC91" s="40" t="n">
        <v>750</v>
      </c>
      <c r="AD91" s="39" t="n">
        <v>1.2</v>
      </c>
      <c r="AE91" s="39" t="n">
        <v>0.3</v>
      </c>
      <c r="AF91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91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91" s="40">
        <f>AG40*1.2</f>
        <v/>
      </c>
      <c r="AI91" s="39">
        <f>AM40/AL40</f>
        <v/>
      </c>
      <c r="AJ91" s="39" t="n">
        <v>4</v>
      </c>
      <c r="AK91" s="39">
        <f>AI40/AJ40</f>
        <v/>
      </c>
      <c r="AL91" s="39" t="inlineStr"/>
      <c r="AM91" s="39">
        <f>AB40</f>
        <v/>
      </c>
      <c r="AN91" s="39" t="inlineStr"/>
      <c r="AO91" s="39">
        <f>AI40*AN40</f>
        <v/>
      </c>
      <c r="AP91" s="40">
        <f>AG40/AI40*1000</f>
        <v/>
      </c>
      <c r="AQ91" s="40">
        <f>AG40/AK40*1000</f>
        <v/>
      </c>
      <c r="AR91" s="40">
        <f>AG40/AM40</f>
        <v/>
      </c>
      <c r="AS91" s="40">
        <f>AG40/AO40</f>
        <v/>
      </c>
      <c r="AT91" s="39" t="n">
        <v>-0.4151462170925309</v>
      </c>
      <c r="AU91" s="40">
        <f>AG40/AT40</f>
        <v/>
      </c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  <c r="CC91" s="39" t="n"/>
      <c r="CD91" s="39" t="n"/>
      <c r="CE91" s="39" t="n"/>
      <c r="CF91" s="39" t="n"/>
      <c r="CG91" s="39" t="n"/>
      <c r="CH91" s="39" t="n"/>
      <c r="CI91" s="39" t="n"/>
      <c r="CJ91" s="39" t="n"/>
      <c r="CK91" s="39" t="n"/>
      <c r="CL91" s="39" t="n"/>
      <c r="CM91" s="39" t="n"/>
      <c r="CN91" s="39" t="n"/>
      <c r="CO91" s="39" t="n"/>
      <c r="CP91" s="39" t="n"/>
      <c r="CQ91" s="39" t="n"/>
      <c r="CR91" s="39" t="n"/>
      <c r="CS91" s="39" t="n"/>
      <c r="CT91" s="39" t="n"/>
      <c r="CU91" s="39" t="n"/>
      <c r="CV91" s="39" t="n"/>
      <c r="CW91" s="39" t="n"/>
      <c r="CX91" s="39" t="n"/>
      <c r="CY91" s="39" t="n"/>
      <c r="CZ91" s="39" t="n"/>
      <c r="DA91" s="39" t="n"/>
      <c r="DB91" s="39" t="n"/>
      <c r="DC91" s="39" t="n"/>
      <c r="DD91" s="39" t="n"/>
      <c r="DE91" s="39" t="n"/>
      <c r="DF91" s="39" t="n"/>
      <c r="DG91" s="39" t="n"/>
      <c r="DH91" s="39" t="n"/>
      <c r="DI91" s="39" t="n"/>
      <c r="DJ91" s="39" t="n"/>
      <c r="DK91" s="39" t="n"/>
      <c r="DL91" s="39" t="n"/>
      <c r="DM91" s="39" t="n"/>
      <c r="DN91" s="39" t="n"/>
      <c r="DO91" s="39" t="n"/>
    </row>
    <row r="92">
      <c r="A92" s="39" t="inlineStr">
        <is>
          <t>Все</t>
        </is>
      </c>
      <c r="B92" s="39" t="inlineStr">
        <is>
          <t>Все</t>
        </is>
      </c>
      <c r="C92" s="39" t="inlineStr">
        <is>
          <t>Сеть</t>
        </is>
      </c>
      <c r="D92" s="39" t="inlineStr">
        <is>
          <t>охват</t>
        </is>
      </c>
      <c r="E92" s="39" t="n">
        <v/>
      </c>
      <c r="F92" s="39" t="inlineStr">
        <is>
          <t>да</t>
        </is>
      </c>
      <c r="G92" s="39" t="n">
        <v/>
      </c>
      <c r="H92" s="39" t="n">
        <v/>
      </c>
      <c r="I92" s="39" t="inlineStr">
        <is>
          <t>высокий CPM/CPT</t>
        </is>
      </c>
      <c r="J92" s="39" t="inlineStr">
        <is>
          <t>\\DOCS\Public\_Подрядчики (прайсы, презентации, ТТ)\GPMD</t>
        </is>
      </c>
      <c r="K92" s="39" t="inlineStr">
        <is>
          <t xml:space="preserve">Гроссу Дмитрий &lt;DGrossu@gpm-digital.com&gt;
Белоусова Дарья &lt;DBelousova@gpm-digital.com&gt;
</t>
        </is>
      </c>
      <c r="L92" s="39" t="n">
        <v/>
      </c>
      <c r="M92" s="39" t="inlineStr">
        <is>
          <t>In-roll 2 000 000 показов до 2 недель</t>
        </is>
      </c>
      <c r="N92" s="39" t="inlineStr">
        <is>
          <t>нет</t>
        </is>
      </c>
      <c r="O92" s="39" t="n">
        <v/>
      </c>
      <c r="P92" s="39" t="inlineStr">
        <is>
          <t>GPMD</t>
        </is>
      </c>
      <c r="Q92" s="39" t="n">
        <v>29</v>
      </c>
      <c r="R92" s="39">
        <f>S41</f>
        <v/>
      </c>
      <c r="S92" s="39" t="inlineStr">
        <is>
          <t>GPMD</t>
        </is>
      </c>
      <c r="T92" s="39" t="inlineStr">
        <is>
          <t>Видеоплеер на страницах сайтов сетевое размещение  (Desktop+Mobile)</t>
        </is>
      </c>
      <c r="U92" s="39" t="inlineStr">
        <is>
          <t>Видео
In-ролл (до 20 секунд)</t>
        </is>
      </c>
      <c r="V92" s="39" t="inlineStr">
        <is>
          <t>30</t>
        </is>
      </c>
      <c r="W92" s="39" t="inlineStr">
        <is>
          <t>Динамика</t>
        </is>
      </c>
      <c r="X92" s="39" t="inlineStr">
        <is>
          <t>1000 показов</t>
        </is>
      </c>
      <c r="Y92" s="39">
        <f>COUNT(BF41:CK41)</f>
        <v/>
      </c>
      <c r="Z92" s="39" t="inlineStr">
        <is>
          <t>недель</t>
        </is>
      </c>
      <c r="AA92" s="39">
        <f>AB41/Y41</f>
        <v/>
      </c>
      <c r="AB92" s="39" t="n">
        <v>500</v>
      </c>
      <c r="AC92" s="40" t="n">
        <v>750</v>
      </c>
      <c r="AD92" s="39" t="n">
        <v>1.2</v>
      </c>
      <c r="AE92" s="39" t="n">
        <v>0.3</v>
      </c>
      <c r="AF92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92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92" s="40">
        <f>AG41*1.2</f>
        <v/>
      </c>
      <c r="AI92" s="39">
        <f>AM41/AL41</f>
        <v/>
      </c>
      <c r="AJ92" s="39" t="n">
        <v>4</v>
      </c>
      <c r="AK92" s="39">
        <f>AI41/AJ41</f>
        <v/>
      </c>
      <c r="AL92" s="39" t="inlineStr"/>
      <c r="AM92" s="39">
        <f>AB41</f>
        <v/>
      </c>
      <c r="AN92" s="39" t="inlineStr"/>
      <c r="AO92" s="39">
        <f>AI41*AN41</f>
        <v/>
      </c>
      <c r="AP92" s="40">
        <f>AG41/AI41*1000</f>
        <v/>
      </c>
      <c r="AQ92" s="40">
        <f>AG41/AK41*1000</f>
        <v/>
      </c>
      <c r="AR92" s="40">
        <f>AG41/AM41</f>
        <v/>
      </c>
      <c r="AS92" s="40">
        <f>AG41/AO41</f>
        <v/>
      </c>
      <c r="AT92" s="39" t="n">
        <v>-0.4151462170925309</v>
      </c>
      <c r="AU92" s="40">
        <f>AG41/AT41</f>
        <v/>
      </c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  <c r="CC92" s="39" t="n"/>
      <c r="CD92" s="39" t="n"/>
      <c r="CE92" s="39" t="n"/>
      <c r="CF92" s="39" t="n"/>
      <c r="CG92" s="39" t="n"/>
      <c r="CH92" s="39" t="n"/>
      <c r="CI92" s="39" t="n"/>
      <c r="CJ92" s="39" t="n"/>
      <c r="CK92" s="39" t="n"/>
      <c r="CL92" s="39" t="n"/>
      <c r="CM92" s="39" t="n"/>
      <c r="CN92" s="39" t="n"/>
      <c r="CO92" s="39" t="n"/>
      <c r="CP92" s="39" t="n"/>
      <c r="CQ92" s="39" t="n"/>
      <c r="CR92" s="39" t="n"/>
      <c r="CS92" s="39" t="n"/>
      <c r="CT92" s="39" t="n"/>
      <c r="CU92" s="39" t="n"/>
      <c r="CV92" s="39" t="n"/>
      <c r="CW92" s="39" t="n"/>
      <c r="CX92" s="39" t="n"/>
      <c r="CY92" s="39" t="n"/>
      <c r="CZ92" s="39" t="n"/>
      <c r="DA92" s="39" t="n"/>
      <c r="DB92" s="39" t="n"/>
      <c r="DC92" s="39" t="n"/>
      <c r="DD92" s="39" t="n"/>
      <c r="DE92" s="39" t="n"/>
      <c r="DF92" s="39" t="n"/>
      <c r="DG92" s="39" t="n"/>
      <c r="DH92" s="39" t="n"/>
      <c r="DI92" s="39" t="n"/>
      <c r="DJ92" s="39" t="n"/>
      <c r="DK92" s="39" t="n"/>
      <c r="DL92" s="39" t="n"/>
      <c r="DM92" s="39" t="n"/>
      <c r="DN92" s="39" t="n"/>
      <c r="DO92" s="39" t="n"/>
    </row>
    <row r="93">
      <c r="A93" s="39" t="inlineStr">
        <is>
          <t>Все</t>
        </is>
      </c>
      <c r="B93" s="39" t="inlineStr">
        <is>
          <t>Все</t>
        </is>
      </c>
      <c r="C93" s="39" t="inlineStr">
        <is>
          <t>Сеть</t>
        </is>
      </c>
      <c r="D93" s="39" t="inlineStr">
        <is>
          <t>охват</t>
        </is>
      </c>
      <c r="E93" s="39" t="n">
        <v/>
      </c>
      <c r="F93" s="39" t="inlineStr">
        <is>
          <t>да</t>
        </is>
      </c>
      <c r="G93" s="39" t="n">
        <v/>
      </c>
      <c r="H93" s="39" t="n">
        <v/>
      </c>
      <c r="I93" s="39" t="inlineStr">
        <is>
          <t>высокий CPM/CPT</t>
        </is>
      </c>
      <c r="J93" s="39" t="inlineStr">
        <is>
          <t>\\DOCS\Public\_Подрядчики (прайсы, презентации, ТТ)\GPMD</t>
        </is>
      </c>
      <c r="K93" s="39" t="inlineStr">
        <is>
          <t xml:space="preserve">Гроссу Дмитрий &lt;DGrossu@gpm-digital.com&gt;
Белоусова Дарья &lt;DBelousova@gpm-digital.com&gt;
</t>
        </is>
      </c>
      <c r="L93" s="39" t="n">
        <v/>
      </c>
      <c r="M93" s="39" t="inlineStr">
        <is>
          <t>In-roll 2 000 000 показов до 2 недель</t>
        </is>
      </c>
      <c r="N93" s="39" t="inlineStr">
        <is>
          <t>нет</t>
        </is>
      </c>
      <c r="O93" s="39" t="n">
        <v/>
      </c>
      <c r="P93" s="39" t="inlineStr">
        <is>
          <t>GPMD</t>
        </is>
      </c>
      <c r="Q93" s="39" t="n">
        <v>30</v>
      </c>
      <c r="R93" s="39">
        <f>S42</f>
        <v/>
      </c>
      <c r="S93" s="39" t="inlineStr">
        <is>
          <t>GPMD</t>
        </is>
      </c>
      <c r="T93" s="39" t="inlineStr">
        <is>
          <t>Видеоплеер на страницах сайтов сетевое размещение  (Desktop+Mobile)</t>
        </is>
      </c>
      <c r="U93" s="39" t="inlineStr">
        <is>
          <t>Видео
In-ролл (до 20 секунд)</t>
        </is>
      </c>
      <c r="V93" s="39" t="inlineStr">
        <is>
          <t>30</t>
        </is>
      </c>
      <c r="W93" s="39" t="inlineStr">
        <is>
          <t>Динамика</t>
        </is>
      </c>
      <c r="X93" s="39" t="inlineStr">
        <is>
          <t>1000 показов</t>
        </is>
      </c>
      <c r="Y93" s="39">
        <f>COUNT(BF42:CK42)</f>
        <v/>
      </c>
      <c r="Z93" s="39" t="inlineStr">
        <is>
          <t>недель</t>
        </is>
      </c>
      <c r="AA93" s="39">
        <f>AB42/Y42</f>
        <v/>
      </c>
      <c r="AB93" s="39" t="n">
        <v>500</v>
      </c>
      <c r="AC93" s="40" t="n">
        <v>750</v>
      </c>
      <c r="AD93" s="39" t="n">
        <v>1.2</v>
      </c>
      <c r="AE93" s="39" t="n">
        <v>0.3</v>
      </c>
      <c r="AF93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93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93" s="40">
        <f>AG42*1.2</f>
        <v/>
      </c>
      <c r="AI93" s="39">
        <f>AM42/AL42</f>
        <v/>
      </c>
      <c r="AJ93" s="39" t="n">
        <v>4</v>
      </c>
      <c r="AK93" s="39">
        <f>AI42/AJ42</f>
        <v/>
      </c>
      <c r="AL93" s="39" t="inlineStr"/>
      <c r="AM93" s="39">
        <f>AB42</f>
        <v/>
      </c>
      <c r="AN93" s="39" t="inlineStr"/>
      <c r="AO93" s="39">
        <f>AI42*AN42</f>
        <v/>
      </c>
      <c r="AP93" s="40">
        <f>AG42/AI42*1000</f>
        <v/>
      </c>
      <c r="AQ93" s="40">
        <f>AG42/AK42*1000</f>
        <v/>
      </c>
      <c r="AR93" s="40">
        <f>AG42/AM42</f>
        <v/>
      </c>
      <c r="AS93" s="40">
        <f>AG42/AO42</f>
        <v/>
      </c>
      <c r="AT93" s="39" t="n">
        <v>-0.4151462170925309</v>
      </c>
      <c r="AU93" s="40">
        <f>AG42/AT42</f>
        <v/>
      </c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  <c r="CC93" s="39" t="n"/>
      <c r="CD93" s="39" t="n"/>
      <c r="CE93" s="39" t="n"/>
      <c r="CF93" s="39" t="n"/>
      <c r="CG93" s="39" t="n"/>
      <c r="CH93" s="39" t="n"/>
      <c r="CI93" s="39" t="n"/>
      <c r="CJ93" s="39" t="n"/>
      <c r="CK93" s="39" t="n"/>
      <c r="CL93" s="39" t="n"/>
      <c r="CM93" s="39" t="n"/>
      <c r="CN93" s="39" t="n"/>
      <c r="CO93" s="39" t="n"/>
      <c r="CP93" s="39" t="n"/>
      <c r="CQ93" s="39" t="n"/>
      <c r="CR93" s="39" t="n"/>
      <c r="CS93" s="39" t="n"/>
      <c r="CT93" s="39" t="n"/>
      <c r="CU93" s="39" t="n"/>
      <c r="CV93" s="39" t="n"/>
      <c r="CW93" s="39" t="n"/>
      <c r="CX93" s="39" t="n"/>
      <c r="CY93" s="39" t="n"/>
      <c r="CZ93" s="39" t="n"/>
      <c r="DA93" s="39" t="n"/>
      <c r="DB93" s="39" t="n"/>
      <c r="DC93" s="39" t="n"/>
      <c r="DD93" s="39" t="n"/>
      <c r="DE93" s="39" t="n"/>
      <c r="DF93" s="39" t="n"/>
      <c r="DG93" s="39" t="n"/>
      <c r="DH93" s="39" t="n"/>
      <c r="DI93" s="39" t="n"/>
      <c r="DJ93" s="39" t="n"/>
      <c r="DK93" s="39" t="n"/>
      <c r="DL93" s="39" t="n"/>
      <c r="DM93" s="39" t="n"/>
      <c r="DN93" s="39" t="n"/>
      <c r="DO93" s="39" t="n"/>
    </row>
    <row r="94">
      <c r="A94" s="39" t="inlineStr">
        <is>
          <t>Все</t>
        </is>
      </c>
      <c r="B94" s="39" t="inlineStr">
        <is>
          <t>Все</t>
        </is>
      </c>
      <c r="C94" s="39" t="inlineStr">
        <is>
          <t>SMART TV</t>
        </is>
      </c>
      <c r="D94" s="39" t="inlineStr">
        <is>
          <t>охват</t>
        </is>
      </c>
      <c r="E94" s="39" t="n">
        <v/>
      </c>
      <c r="F94" s="39" t="inlineStr">
        <is>
          <t>нет</t>
        </is>
      </c>
      <c r="G94" s="39" t="n">
        <v/>
      </c>
      <c r="H94" s="39" t="n">
        <v/>
      </c>
      <c r="I94" s="39" t="inlineStr">
        <is>
          <t>нет перехода на сайт
нет dcm
нет BL</t>
        </is>
      </c>
      <c r="J94" s="39" t="inlineStr">
        <is>
          <t>\\DOCS\Public\_Подрядчики (прайсы, презентации, ТТ)\GPMD</t>
        </is>
      </c>
      <c r="K94" s="39" t="inlineStr">
        <is>
          <t xml:space="preserve">Гроссу Дмитрий &lt;DGrossu@gpm-digital.com&gt;
Белоусова Дарья &lt;DBelousova@gpm-digital.com&gt;
</t>
        </is>
      </c>
      <c r="L94" s="39" t="n">
        <v/>
      </c>
      <c r="M94" s="39" t="inlineStr">
        <is>
          <t>500 000 показов</t>
        </is>
      </c>
      <c r="N94" s="39" t="n">
        <v/>
      </c>
      <c r="O94" s="39" t="inlineStr">
        <is>
          <t>аналог ТВ</t>
        </is>
      </c>
      <c r="P94" s="39" t="inlineStr">
        <is>
          <t>GPMD</t>
        </is>
      </c>
      <c r="Q94" s="39" t="n">
        <v>31</v>
      </c>
      <c r="R94" s="39">
        <f>S43</f>
        <v/>
      </c>
      <c r="S94" s="39" t="inlineStr">
        <is>
          <t>Smart TV
GPMD</t>
        </is>
      </c>
      <c r="T94" s="39" t="inlineStr">
        <is>
          <t xml:space="preserve">Видеоплеер в IPTV приставках и приложениях SmartTV </t>
        </is>
      </c>
      <c r="U94" s="39" t="inlineStr">
        <is>
          <t>Видео
Пре-ролл (до 20 секунд)</t>
        </is>
      </c>
      <c r="V94" s="39" t="inlineStr">
        <is>
          <t>30</t>
        </is>
      </c>
      <c r="W94" s="39" t="inlineStr">
        <is>
          <t>Динамика</t>
        </is>
      </c>
      <c r="X94" s="39" t="inlineStr">
        <is>
          <t>1000 показов</t>
        </is>
      </c>
      <c r="Y94" s="39">
        <f>COUNT(BF43:CK43)</f>
        <v/>
      </c>
      <c r="Z94" s="39" t="inlineStr">
        <is>
          <t>недель</t>
        </is>
      </c>
      <c r="AA94" s="39">
        <f>AB43/Y43</f>
        <v/>
      </c>
      <c r="AB94" s="39" t="n">
        <v>440</v>
      </c>
      <c r="AC94" s="40" t="n">
        <v>750</v>
      </c>
      <c r="AD94" s="39" t="n">
        <v>0.75</v>
      </c>
      <c r="AE94" s="39" t="n">
        <v>0.3</v>
      </c>
      <c r="AF94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94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94" s="40">
        <f>AG43*1.2</f>
        <v/>
      </c>
      <c r="AI94" s="39">
        <f>AM43/AL43</f>
        <v/>
      </c>
      <c r="AJ94" s="39" t="n">
        <v>4</v>
      </c>
      <c r="AK94" s="39">
        <f>AI43/AJ43</f>
        <v/>
      </c>
      <c r="AL94" s="39" t="inlineStr"/>
      <c r="AM94" s="39">
        <f>AB43</f>
        <v/>
      </c>
      <c r="AN94" s="39" t="inlineStr"/>
      <c r="AO94" s="39">
        <f>AI43*AN43</f>
        <v/>
      </c>
      <c r="AP94" s="40">
        <f>AG43/AI43*1000</f>
        <v/>
      </c>
      <c r="AQ94" s="40">
        <f>AG43/AK43*1000</f>
        <v/>
      </c>
      <c r="AR94" s="40">
        <f>AG43/AM43</f>
        <v/>
      </c>
      <c r="AS94" s="40">
        <f>AG43/AO43</f>
        <v/>
      </c>
      <c r="AT94" s="39" t="n">
        <v>-0.4151462170925309</v>
      </c>
      <c r="AU94" s="40">
        <f>AG43/AT43</f>
        <v/>
      </c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  <c r="CC94" s="39" t="n"/>
      <c r="CD94" s="39" t="n"/>
      <c r="CE94" s="39" t="n"/>
      <c r="CF94" s="39" t="n"/>
      <c r="CG94" s="39" t="n"/>
      <c r="CH94" s="39" t="n"/>
      <c r="CI94" s="39" t="n"/>
      <c r="CJ94" s="39" t="n"/>
      <c r="CK94" s="39" t="n"/>
      <c r="CL94" s="39" t="n"/>
      <c r="CM94" s="39" t="n"/>
      <c r="CN94" s="39" t="n"/>
      <c r="CO94" s="39" t="n"/>
      <c r="CP94" s="39" t="n"/>
      <c r="CQ94" s="39" t="n"/>
      <c r="CR94" s="39" t="n"/>
      <c r="CS94" s="39" t="n"/>
      <c r="CT94" s="39" t="n"/>
      <c r="CU94" s="39" t="n"/>
      <c r="CV94" s="39" t="n"/>
      <c r="CW94" s="39" t="n"/>
      <c r="CX94" s="39" t="n"/>
      <c r="CY94" s="39" t="n"/>
      <c r="CZ94" s="39" t="n"/>
      <c r="DA94" s="39" t="n"/>
      <c r="DB94" s="39" t="n"/>
      <c r="DC94" s="39" t="n"/>
      <c r="DD94" s="39" t="n"/>
      <c r="DE94" s="39" t="n"/>
      <c r="DF94" s="39" t="n"/>
      <c r="DG94" s="39" t="n"/>
      <c r="DH94" s="39" t="n"/>
      <c r="DI94" s="39" t="n"/>
      <c r="DJ94" s="39" t="n"/>
      <c r="DK94" s="39" t="n"/>
      <c r="DL94" s="39" t="n"/>
      <c r="DM94" s="39" t="n"/>
      <c r="DN94" s="39" t="n"/>
      <c r="DO94" s="39" t="n"/>
    </row>
    <row r="95">
      <c r="A95" s="39" t="inlineStr">
        <is>
          <t>Все</t>
        </is>
      </c>
      <c r="B95" s="39" t="inlineStr">
        <is>
          <t>Все</t>
        </is>
      </c>
      <c r="C95" s="39" t="inlineStr">
        <is>
          <t>SMART TV</t>
        </is>
      </c>
      <c r="D95" s="39" t="inlineStr">
        <is>
          <t>охват</t>
        </is>
      </c>
      <c r="E95" s="39" t="n">
        <v/>
      </c>
      <c r="F95" s="39" t="inlineStr">
        <is>
          <t>нет</t>
        </is>
      </c>
      <c r="G95" s="39" t="n">
        <v/>
      </c>
      <c r="H95" s="39" t="n">
        <v/>
      </c>
      <c r="I95" s="39" t="inlineStr">
        <is>
          <t>нет перехода на сайт
нет dcm
нет BL</t>
        </is>
      </c>
      <c r="J95" s="39" t="inlineStr">
        <is>
          <t>\\DOCS\Public\_Подрядчики (прайсы, презентации, ТТ)\GPMD</t>
        </is>
      </c>
      <c r="K95" s="39" t="inlineStr">
        <is>
          <t xml:space="preserve">Гроссу Дмитрий &lt;DGrossu@gpm-digital.com&gt;
Белоусова Дарья &lt;DBelousova@gpm-digital.com&gt;
</t>
        </is>
      </c>
      <c r="L95" s="39" t="n">
        <v/>
      </c>
      <c r="M95" s="39" t="inlineStr">
        <is>
          <t>500 000 показов</t>
        </is>
      </c>
      <c r="N95" s="39" t="n">
        <v/>
      </c>
      <c r="O95" s="39" t="inlineStr">
        <is>
          <t>аналог ТВ</t>
        </is>
      </c>
      <c r="P95" s="39" t="inlineStr">
        <is>
          <t>GPMD</t>
        </is>
      </c>
      <c r="Q95" s="39" t="n">
        <v>32</v>
      </c>
      <c r="R95" s="39">
        <f>S44</f>
        <v/>
      </c>
      <c r="S95" s="39" t="inlineStr">
        <is>
          <t>Smart TV
GPMD</t>
        </is>
      </c>
      <c r="T95" s="39" t="inlineStr">
        <is>
          <t xml:space="preserve">Видеоплеер в IPTV приставках и приложениях SmartTV </t>
        </is>
      </c>
      <c r="U95" s="39" t="inlineStr">
        <is>
          <t>Видео
Пре-ролл (до 20 секунд)</t>
        </is>
      </c>
      <c r="V95" s="39" t="inlineStr">
        <is>
          <t>30</t>
        </is>
      </c>
      <c r="W95" s="39" t="inlineStr">
        <is>
          <t>Динамика</t>
        </is>
      </c>
      <c r="X95" s="39" t="inlineStr">
        <is>
          <t>1000 показов</t>
        </is>
      </c>
      <c r="Y95" s="39">
        <f>COUNT(BF44:CK44)</f>
        <v/>
      </c>
      <c r="Z95" s="39" t="inlineStr">
        <is>
          <t>недель</t>
        </is>
      </c>
      <c r="AA95" s="39">
        <f>AB44/Y44</f>
        <v/>
      </c>
      <c r="AB95" s="39" t="n">
        <v>440</v>
      </c>
      <c r="AC95" s="40" t="n">
        <v>750</v>
      </c>
      <c r="AD95" s="39" t="n">
        <v>0.95</v>
      </c>
      <c r="AE95" s="39" t="n">
        <v>0.3</v>
      </c>
      <c r="AF95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95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95" s="40">
        <f>AG44*1.2</f>
        <v/>
      </c>
      <c r="AI95" s="39">
        <f>AM44/AL44</f>
        <v/>
      </c>
      <c r="AJ95" s="39" t="n">
        <v>4</v>
      </c>
      <c r="AK95" s="39">
        <f>AI44/AJ44</f>
        <v/>
      </c>
      <c r="AL95" s="39" t="inlineStr"/>
      <c r="AM95" s="39">
        <f>AB44</f>
        <v/>
      </c>
      <c r="AN95" s="39" t="inlineStr"/>
      <c r="AO95" s="39">
        <f>AI44*AN44</f>
        <v/>
      </c>
      <c r="AP95" s="40">
        <f>AG44/AI44*1000</f>
        <v/>
      </c>
      <c r="AQ95" s="40">
        <f>AG44/AK44*1000</f>
        <v/>
      </c>
      <c r="AR95" s="40">
        <f>AG44/AM44</f>
        <v/>
      </c>
      <c r="AS95" s="40">
        <f>AG44/AO44</f>
        <v/>
      </c>
      <c r="AT95" s="39" t="n">
        <v>-0.4151462170925309</v>
      </c>
      <c r="AU95" s="40">
        <f>AG44/AT44</f>
        <v/>
      </c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  <c r="CC95" s="39" t="n"/>
      <c r="CD95" s="39" t="n"/>
      <c r="CE95" s="39" t="n"/>
      <c r="CF95" s="39" t="n"/>
      <c r="CG95" s="39" t="n"/>
      <c r="CH95" s="39" t="n"/>
      <c r="CI95" s="39" t="n"/>
      <c r="CJ95" s="39" t="n"/>
      <c r="CK95" s="39" t="n"/>
      <c r="CL95" s="39" t="n"/>
      <c r="CM95" s="39" t="n"/>
      <c r="CN95" s="39" t="n"/>
      <c r="CO95" s="39" t="n"/>
      <c r="CP95" s="39" t="n"/>
      <c r="CQ95" s="39" t="n"/>
      <c r="CR95" s="39" t="n"/>
      <c r="CS95" s="39" t="n"/>
      <c r="CT95" s="39" t="n"/>
      <c r="CU95" s="39" t="n"/>
      <c r="CV95" s="39" t="n"/>
      <c r="CW95" s="39" t="n"/>
      <c r="CX95" s="39" t="n"/>
      <c r="CY95" s="39" t="n"/>
      <c r="CZ95" s="39" t="n"/>
      <c r="DA95" s="39" t="n"/>
      <c r="DB95" s="39" t="n"/>
      <c r="DC95" s="39" t="n"/>
      <c r="DD95" s="39" t="n"/>
      <c r="DE95" s="39" t="n"/>
      <c r="DF95" s="39" t="n"/>
      <c r="DG95" s="39" t="n"/>
      <c r="DH95" s="39" t="n"/>
      <c r="DI95" s="39" t="n"/>
      <c r="DJ95" s="39" t="n"/>
      <c r="DK95" s="39" t="n"/>
      <c r="DL95" s="39" t="n"/>
      <c r="DM95" s="39" t="n"/>
      <c r="DN95" s="39" t="n"/>
      <c r="DO95" s="39" t="n"/>
    </row>
    <row r="96">
      <c r="A96" s="39" t="inlineStr">
        <is>
          <t>Все</t>
        </is>
      </c>
      <c r="B96" s="39" t="inlineStr">
        <is>
          <t>Все</t>
        </is>
      </c>
      <c r="C96" s="39" t="inlineStr">
        <is>
          <t>SMART TV</t>
        </is>
      </c>
      <c r="D96" s="39" t="inlineStr">
        <is>
          <t>охват</t>
        </is>
      </c>
      <c r="E96" s="39" t="n">
        <v/>
      </c>
      <c r="F96" s="39" t="inlineStr">
        <is>
          <t>нет</t>
        </is>
      </c>
      <c r="G96" s="39" t="n">
        <v/>
      </c>
      <c r="H96" s="39" t="n">
        <v/>
      </c>
      <c r="I96" s="39" t="inlineStr">
        <is>
          <t>нет перехода на сайт
нет dcm
нет BL</t>
        </is>
      </c>
      <c r="J96" s="39" t="inlineStr">
        <is>
          <t>\\DOCS\Public\_Подрядчики (прайсы, презентации, ТТ)\GPMD</t>
        </is>
      </c>
      <c r="K96" s="39" t="inlineStr">
        <is>
          <t xml:space="preserve">Гроссу Дмитрий &lt;DGrossu@gpm-digital.com&gt;
Белоусова Дарья &lt;DBelousova@gpm-digital.com&gt;
</t>
        </is>
      </c>
      <c r="L96" s="39" t="n">
        <v/>
      </c>
      <c r="M96" s="39" t="inlineStr">
        <is>
          <t>500 000 показов</t>
        </is>
      </c>
      <c r="N96" s="39" t="n">
        <v/>
      </c>
      <c r="O96" s="39" t="inlineStr">
        <is>
          <t>аналог ТВ</t>
        </is>
      </c>
      <c r="P96" s="39" t="inlineStr">
        <is>
          <t>GPMD</t>
        </is>
      </c>
      <c r="Q96" s="39" t="n">
        <v>33</v>
      </c>
      <c r="R96" s="39">
        <f>S45</f>
        <v/>
      </c>
      <c r="S96" s="39" t="inlineStr">
        <is>
          <t>Smart TV
GPMD</t>
        </is>
      </c>
      <c r="T96" s="39" t="inlineStr">
        <is>
          <t xml:space="preserve">Видеоплеер в IPTV приставках и приложениях SmartTV </t>
        </is>
      </c>
      <c r="U96" s="39" t="inlineStr">
        <is>
          <t>Видео
Пре-ролл (до 20 секунд)</t>
        </is>
      </c>
      <c r="V96" s="39" t="inlineStr">
        <is>
          <t>30</t>
        </is>
      </c>
      <c r="W96" s="39" t="inlineStr">
        <is>
          <t>Динамика</t>
        </is>
      </c>
      <c r="X96" s="39" t="inlineStr">
        <is>
          <t>1000 показов</t>
        </is>
      </c>
      <c r="Y96" s="39">
        <f>COUNT(BF45:CK45)</f>
        <v/>
      </c>
      <c r="Z96" s="39" t="inlineStr">
        <is>
          <t>недель</t>
        </is>
      </c>
      <c r="AA96" s="39">
        <f>AB45/Y45</f>
        <v/>
      </c>
      <c r="AB96" s="39" t="n">
        <v>440</v>
      </c>
      <c r="AC96" s="40" t="n">
        <v>750</v>
      </c>
      <c r="AD96" s="39" t="n">
        <v>1.1</v>
      </c>
      <c r="AE96" s="39" t="n">
        <v>0.3</v>
      </c>
      <c r="AF96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96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96" s="40">
        <f>AG45*1.2</f>
        <v/>
      </c>
      <c r="AI96" s="39">
        <f>AM45/AL45</f>
        <v/>
      </c>
      <c r="AJ96" s="39" t="n">
        <v>4</v>
      </c>
      <c r="AK96" s="39">
        <f>AI45/AJ45</f>
        <v/>
      </c>
      <c r="AL96" s="39" t="inlineStr"/>
      <c r="AM96" s="39">
        <f>AB45</f>
        <v/>
      </c>
      <c r="AN96" s="39" t="inlineStr"/>
      <c r="AO96" s="39">
        <f>AI45*AN45</f>
        <v/>
      </c>
      <c r="AP96" s="40">
        <f>AG45/AI45*1000</f>
        <v/>
      </c>
      <c r="AQ96" s="40">
        <f>AG45/AK45*1000</f>
        <v/>
      </c>
      <c r="AR96" s="40">
        <f>AG45/AM45</f>
        <v/>
      </c>
      <c r="AS96" s="40">
        <f>AG45/AO45</f>
        <v/>
      </c>
      <c r="AT96" s="39" t="n">
        <v>-0.4151462170925309</v>
      </c>
      <c r="AU96" s="40">
        <f>AG45/AT45</f>
        <v/>
      </c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  <c r="CC96" s="39" t="n"/>
      <c r="CD96" s="39" t="n"/>
      <c r="CE96" s="39" t="n"/>
      <c r="CF96" s="39" t="n"/>
      <c r="CG96" s="39" t="n"/>
      <c r="CH96" s="39" t="n"/>
      <c r="CI96" s="39" t="n"/>
      <c r="CJ96" s="39" t="n"/>
      <c r="CK96" s="39" t="n"/>
      <c r="CL96" s="39" t="n"/>
      <c r="CM96" s="39" t="n"/>
      <c r="CN96" s="39" t="n"/>
      <c r="CO96" s="39" t="n"/>
      <c r="CP96" s="39" t="n"/>
      <c r="CQ96" s="39" t="n"/>
      <c r="CR96" s="39" t="n"/>
      <c r="CS96" s="39" t="n"/>
      <c r="CT96" s="39" t="n"/>
      <c r="CU96" s="39" t="n"/>
      <c r="CV96" s="39" t="n"/>
      <c r="CW96" s="39" t="n"/>
      <c r="CX96" s="39" t="n"/>
      <c r="CY96" s="39" t="n"/>
      <c r="CZ96" s="39" t="n"/>
      <c r="DA96" s="39" t="n"/>
      <c r="DB96" s="39" t="n"/>
      <c r="DC96" s="39" t="n"/>
      <c r="DD96" s="39" t="n"/>
      <c r="DE96" s="39" t="n"/>
      <c r="DF96" s="39" t="n"/>
      <c r="DG96" s="39" t="n"/>
      <c r="DH96" s="39" t="n"/>
      <c r="DI96" s="39" t="n"/>
      <c r="DJ96" s="39" t="n"/>
      <c r="DK96" s="39" t="n"/>
      <c r="DL96" s="39" t="n"/>
      <c r="DM96" s="39" t="n"/>
      <c r="DN96" s="39" t="n"/>
      <c r="DO96" s="39" t="n"/>
    </row>
    <row r="97">
      <c r="A97" s="39" t="inlineStr">
        <is>
          <t>Все</t>
        </is>
      </c>
      <c r="B97" s="39" t="inlineStr">
        <is>
          <t>Все</t>
        </is>
      </c>
      <c r="C97" s="39" t="inlineStr">
        <is>
          <t>SMART TV</t>
        </is>
      </c>
      <c r="D97" s="39" t="inlineStr">
        <is>
          <t>охват</t>
        </is>
      </c>
      <c r="E97" s="39" t="n">
        <v/>
      </c>
      <c r="F97" s="39" t="inlineStr">
        <is>
          <t>нет</t>
        </is>
      </c>
      <c r="G97" s="39" t="n">
        <v/>
      </c>
      <c r="H97" s="39" t="n">
        <v/>
      </c>
      <c r="I97" s="39" t="inlineStr">
        <is>
          <t>нет перехода на сайт
нет dcm
нет BL</t>
        </is>
      </c>
      <c r="J97" s="39" t="inlineStr">
        <is>
          <t>\\DOCS\Public\_Подрядчики (прайсы, презентации, ТТ)\GPMD</t>
        </is>
      </c>
      <c r="K97" s="39" t="inlineStr">
        <is>
          <t xml:space="preserve">Гроссу Дмитрий &lt;DGrossu@gpm-digital.com&gt;
Белоусова Дарья &lt;DBelousova@gpm-digital.com&gt;
</t>
        </is>
      </c>
      <c r="L97" s="39" t="n">
        <v/>
      </c>
      <c r="M97" s="39" t="inlineStr">
        <is>
          <t>500 000 показов</t>
        </is>
      </c>
      <c r="N97" s="39" t="n">
        <v/>
      </c>
      <c r="O97" s="39" t="inlineStr">
        <is>
          <t>аналог ТВ</t>
        </is>
      </c>
      <c r="P97" s="39" t="inlineStr">
        <is>
          <t>GPMD</t>
        </is>
      </c>
      <c r="Q97" s="39" t="n">
        <v>34</v>
      </c>
      <c r="R97" s="39">
        <f>S46</f>
        <v/>
      </c>
      <c r="S97" s="39" t="inlineStr">
        <is>
          <t>Smart TV
GPMD</t>
        </is>
      </c>
      <c r="T97" s="39" t="inlineStr">
        <is>
          <t xml:space="preserve">Видеоплеер в IPTV приставках и приложениях SmartTV </t>
        </is>
      </c>
      <c r="U97" s="39" t="inlineStr">
        <is>
          <t>Видео
Пре-ролл (до 20 секунд)</t>
        </is>
      </c>
      <c r="V97" s="39" t="inlineStr">
        <is>
          <t>30</t>
        </is>
      </c>
      <c r="W97" s="39" t="inlineStr">
        <is>
          <t>Динамика</t>
        </is>
      </c>
      <c r="X97" s="39" t="inlineStr">
        <is>
          <t>1000 показов</t>
        </is>
      </c>
      <c r="Y97" s="39">
        <f>COUNT(BF46:CK46)</f>
        <v/>
      </c>
      <c r="Z97" s="39" t="inlineStr">
        <is>
          <t>недель</t>
        </is>
      </c>
      <c r="AA97" s="39">
        <f>AB46/Y46</f>
        <v/>
      </c>
      <c r="AB97" s="39" t="n">
        <v>440</v>
      </c>
      <c r="AC97" s="40" t="n">
        <v>750</v>
      </c>
      <c r="AD97" s="39" t="n">
        <v>1.15</v>
      </c>
      <c r="AE97" s="39" t="n">
        <v>0.3</v>
      </c>
      <c r="AF97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97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97" s="40">
        <f>AG46*1.2</f>
        <v/>
      </c>
      <c r="AI97" s="39">
        <f>AM46/AL46</f>
        <v/>
      </c>
      <c r="AJ97" s="39" t="n">
        <v>4</v>
      </c>
      <c r="AK97" s="39">
        <f>AI46/AJ46</f>
        <v/>
      </c>
      <c r="AL97" s="39" t="inlineStr"/>
      <c r="AM97" s="39">
        <f>AB46</f>
        <v/>
      </c>
      <c r="AN97" s="39" t="inlineStr"/>
      <c r="AO97" s="39">
        <f>AI46*AN46</f>
        <v/>
      </c>
      <c r="AP97" s="40">
        <f>AG46/AI46*1000</f>
        <v/>
      </c>
      <c r="AQ97" s="40">
        <f>AG46/AK46*1000</f>
        <v/>
      </c>
      <c r="AR97" s="40">
        <f>AG46/AM46</f>
        <v/>
      </c>
      <c r="AS97" s="40">
        <f>AG46/AO46</f>
        <v/>
      </c>
      <c r="AT97" s="39" t="n">
        <v>-0.4151462170925309</v>
      </c>
      <c r="AU97" s="40">
        <f>AG46/AT46</f>
        <v/>
      </c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  <c r="CC97" s="39" t="n"/>
      <c r="CD97" s="39" t="n"/>
      <c r="CE97" s="39" t="n"/>
      <c r="CF97" s="39" t="n"/>
      <c r="CG97" s="39" t="n"/>
      <c r="CH97" s="39" t="n"/>
      <c r="CI97" s="39" t="n"/>
      <c r="CJ97" s="39" t="n"/>
      <c r="CK97" s="39" t="n"/>
      <c r="CL97" s="39" t="n"/>
      <c r="CM97" s="39" t="n"/>
      <c r="CN97" s="39" t="n"/>
      <c r="CO97" s="39" t="n"/>
      <c r="CP97" s="39" t="n"/>
      <c r="CQ97" s="39" t="n"/>
      <c r="CR97" s="39" t="n"/>
      <c r="CS97" s="39" t="n"/>
      <c r="CT97" s="39" t="n"/>
      <c r="CU97" s="39" t="n"/>
      <c r="CV97" s="39" t="n"/>
      <c r="CW97" s="39" t="n"/>
      <c r="CX97" s="39" t="n"/>
      <c r="CY97" s="39" t="n"/>
      <c r="CZ97" s="39" t="n"/>
      <c r="DA97" s="39" t="n"/>
      <c r="DB97" s="39" t="n"/>
      <c r="DC97" s="39" t="n"/>
      <c r="DD97" s="39" t="n"/>
      <c r="DE97" s="39" t="n"/>
      <c r="DF97" s="39" t="n"/>
      <c r="DG97" s="39" t="n"/>
      <c r="DH97" s="39" t="n"/>
      <c r="DI97" s="39" t="n"/>
      <c r="DJ97" s="39" t="n"/>
      <c r="DK97" s="39" t="n"/>
      <c r="DL97" s="39" t="n"/>
      <c r="DM97" s="39" t="n"/>
      <c r="DN97" s="39" t="n"/>
      <c r="DO97" s="39" t="n"/>
    </row>
    <row r="98">
      <c r="A98" s="39" t="inlineStr">
        <is>
          <t>Все</t>
        </is>
      </c>
      <c r="B98" s="39" t="inlineStr">
        <is>
          <t>Все</t>
        </is>
      </c>
      <c r="C98" s="39" t="inlineStr">
        <is>
          <t>SMART TV</t>
        </is>
      </c>
      <c r="D98" s="39" t="inlineStr">
        <is>
          <t>охват</t>
        </is>
      </c>
      <c r="E98" s="39" t="n">
        <v/>
      </c>
      <c r="F98" s="39" t="inlineStr">
        <is>
          <t>нет</t>
        </is>
      </c>
      <c r="G98" s="39" t="n">
        <v/>
      </c>
      <c r="H98" s="39" t="n">
        <v/>
      </c>
      <c r="I98" s="39" t="inlineStr">
        <is>
          <t>нет перехода на сайт
нет dcm
нет BL</t>
        </is>
      </c>
      <c r="J98" s="39" t="inlineStr">
        <is>
          <t>\\DOCS\Public\_Подрядчики (прайсы, презентации, ТТ)\GPMD</t>
        </is>
      </c>
      <c r="K98" s="39" t="inlineStr">
        <is>
          <t xml:space="preserve">Гроссу Дмитрий &lt;DGrossu@gpm-digital.com&gt;
Белоусова Дарья &lt;DBelousova@gpm-digital.com&gt;
</t>
        </is>
      </c>
      <c r="L98" s="39" t="n">
        <v/>
      </c>
      <c r="M98" s="39" t="inlineStr">
        <is>
          <t>500 000 показов</t>
        </is>
      </c>
      <c r="N98" s="39" t="n">
        <v/>
      </c>
      <c r="O98" s="39" t="inlineStr">
        <is>
          <t>аналог ТВ</t>
        </is>
      </c>
      <c r="P98" s="39" t="inlineStr">
        <is>
          <t>GPMD</t>
        </is>
      </c>
      <c r="Q98" s="39" t="n">
        <v>35</v>
      </c>
      <c r="R98" s="39">
        <f>S47</f>
        <v/>
      </c>
      <c r="S98" s="39" t="inlineStr">
        <is>
          <t>Smart TV
GPMD</t>
        </is>
      </c>
      <c r="T98" s="39" t="inlineStr">
        <is>
          <t xml:space="preserve">Видеоплеер в IPTV приставках и приложениях SmartTV </t>
        </is>
      </c>
      <c r="U98" s="39" t="inlineStr">
        <is>
          <t>Видео
Пре-ролл (до 20 секунд)</t>
        </is>
      </c>
      <c r="V98" s="39" t="inlineStr">
        <is>
          <t>30</t>
        </is>
      </c>
      <c r="W98" s="39" t="inlineStr">
        <is>
          <t>Динамика</t>
        </is>
      </c>
      <c r="X98" s="39" t="inlineStr">
        <is>
          <t>1000 показов</t>
        </is>
      </c>
      <c r="Y98" s="39">
        <f>COUNT(BF47:CK47)</f>
        <v/>
      </c>
      <c r="Z98" s="39" t="inlineStr">
        <is>
          <t>недель</t>
        </is>
      </c>
      <c r="AA98" s="39">
        <f>AB47/Y47</f>
        <v/>
      </c>
      <c r="AB98" s="39" t="n">
        <v>440</v>
      </c>
      <c r="AC98" s="40" t="n">
        <v>750</v>
      </c>
      <c r="AD98" s="39" t="n">
        <v>1.05</v>
      </c>
      <c r="AE98" s="39" t="n">
        <v>0.3</v>
      </c>
      <c r="AF98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98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98" s="40">
        <f>AG47*1.2</f>
        <v/>
      </c>
      <c r="AI98" s="39">
        <f>AM47/AL47</f>
        <v/>
      </c>
      <c r="AJ98" s="39" t="n">
        <v>4</v>
      </c>
      <c r="AK98" s="39">
        <f>AI47/AJ47</f>
        <v/>
      </c>
      <c r="AL98" s="39" t="inlineStr"/>
      <c r="AM98" s="39">
        <f>AB47</f>
        <v/>
      </c>
      <c r="AN98" s="39" t="inlineStr"/>
      <c r="AO98" s="39">
        <f>AI47*AN47</f>
        <v/>
      </c>
      <c r="AP98" s="40">
        <f>AG47/AI47*1000</f>
        <v/>
      </c>
      <c r="AQ98" s="40">
        <f>AG47/AK47*1000</f>
        <v/>
      </c>
      <c r="AR98" s="40">
        <f>AG47/AM47</f>
        <v/>
      </c>
      <c r="AS98" s="40">
        <f>AG47/AO47</f>
        <v/>
      </c>
      <c r="AT98" s="39" t="n">
        <v>-0.4151462170925309</v>
      </c>
      <c r="AU98" s="40">
        <f>AG47/AT47</f>
        <v/>
      </c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  <c r="CC98" s="39" t="n"/>
      <c r="CD98" s="39" t="n"/>
      <c r="CE98" s="39" t="n"/>
      <c r="CF98" s="39" t="n"/>
      <c r="CG98" s="39" t="n"/>
      <c r="CH98" s="39" t="n"/>
      <c r="CI98" s="39" t="n"/>
      <c r="CJ98" s="39" t="n"/>
      <c r="CK98" s="39" t="n"/>
      <c r="CL98" s="39" t="n"/>
      <c r="CM98" s="39" t="n"/>
      <c r="CN98" s="39" t="n"/>
      <c r="CO98" s="39" t="n"/>
      <c r="CP98" s="39" t="n"/>
      <c r="CQ98" s="39" t="n"/>
      <c r="CR98" s="39" t="n"/>
      <c r="CS98" s="39" t="n"/>
      <c r="CT98" s="39" t="n"/>
      <c r="CU98" s="39" t="n"/>
      <c r="CV98" s="39" t="n"/>
      <c r="CW98" s="39" t="n"/>
      <c r="CX98" s="39" t="n"/>
      <c r="CY98" s="39" t="n"/>
      <c r="CZ98" s="39" t="n"/>
      <c r="DA98" s="39" t="n"/>
      <c r="DB98" s="39" t="n"/>
      <c r="DC98" s="39" t="n"/>
      <c r="DD98" s="39" t="n"/>
      <c r="DE98" s="39" t="n"/>
      <c r="DF98" s="39" t="n"/>
      <c r="DG98" s="39" t="n"/>
      <c r="DH98" s="39" t="n"/>
      <c r="DI98" s="39" t="n"/>
      <c r="DJ98" s="39" t="n"/>
      <c r="DK98" s="39" t="n"/>
      <c r="DL98" s="39" t="n"/>
      <c r="DM98" s="39" t="n"/>
      <c r="DN98" s="39" t="n"/>
      <c r="DO98" s="39" t="n"/>
    </row>
    <row r="99">
      <c r="A99" s="39" t="inlineStr">
        <is>
          <t>Все</t>
        </is>
      </c>
      <c r="B99" s="39" t="inlineStr">
        <is>
          <t>Все</t>
        </is>
      </c>
      <c r="C99" s="39" t="inlineStr">
        <is>
          <t>SMART TV</t>
        </is>
      </c>
      <c r="D99" s="39" t="inlineStr">
        <is>
          <t>охват</t>
        </is>
      </c>
      <c r="E99" s="39" t="n">
        <v/>
      </c>
      <c r="F99" s="39" t="inlineStr">
        <is>
          <t>нет</t>
        </is>
      </c>
      <c r="G99" s="39" t="n">
        <v/>
      </c>
      <c r="H99" s="39" t="n">
        <v/>
      </c>
      <c r="I99" s="39" t="inlineStr">
        <is>
          <t>нет перехода на сайт
нет dcm
нет BL</t>
        </is>
      </c>
      <c r="J99" s="39" t="inlineStr">
        <is>
          <t>\\DOCS\Public\_Подрядчики (прайсы, презентации, ТТ)\GPMD</t>
        </is>
      </c>
      <c r="K99" s="39" t="inlineStr">
        <is>
          <t xml:space="preserve">Гроссу Дмитрий &lt;DGrossu@gpm-digital.com&gt;
Белоусова Дарья &lt;DBelousova@gpm-digital.com&gt;
</t>
        </is>
      </c>
      <c r="L99" s="39" t="n">
        <v/>
      </c>
      <c r="M99" s="39" t="inlineStr">
        <is>
          <t>500 000 показов</t>
        </is>
      </c>
      <c r="N99" s="39" t="n">
        <v/>
      </c>
      <c r="O99" s="39" t="inlineStr">
        <is>
          <t>аналог ТВ</t>
        </is>
      </c>
      <c r="P99" s="39" t="inlineStr">
        <is>
          <t>GPMD</t>
        </is>
      </c>
      <c r="Q99" s="39" t="n">
        <v>36</v>
      </c>
      <c r="R99" s="39">
        <f>S48</f>
        <v/>
      </c>
      <c r="S99" s="39" t="inlineStr">
        <is>
          <t>Smart TV
GPMD</t>
        </is>
      </c>
      <c r="T99" s="39" t="inlineStr">
        <is>
          <t xml:space="preserve">Видеоплеер в IPTV приставках и приложениях SmartTV </t>
        </is>
      </c>
      <c r="U99" s="39" t="inlineStr">
        <is>
          <t>Видео
Пре-ролл (до 20 секунд)</t>
        </is>
      </c>
      <c r="V99" s="39" t="inlineStr">
        <is>
          <t>30</t>
        </is>
      </c>
      <c r="W99" s="39" t="inlineStr">
        <is>
          <t>Динамика</t>
        </is>
      </c>
      <c r="X99" s="39" t="inlineStr">
        <is>
          <t>1000 показов</t>
        </is>
      </c>
      <c r="Y99" s="39">
        <f>COUNT(BF48:CK48)</f>
        <v/>
      </c>
      <c r="Z99" s="39" t="inlineStr">
        <is>
          <t>недель</t>
        </is>
      </c>
      <c r="AA99" s="39">
        <f>AB48/Y48</f>
        <v/>
      </c>
      <c r="AB99" s="39" t="n">
        <v>440</v>
      </c>
      <c r="AC99" s="40" t="n">
        <v>750</v>
      </c>
      <c r="AD99" s="39" t="n">
        <v>1</v>
      </c>
      <c r="AE99" s="39" t="n">
        <v>0.3</v>
      </c>
      <c r="AF99" s="39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99" s="4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99" s="40">
        <f>AG48*1.2</f>
        <v/>
      </c>
      <c r="AI99" s="39">
        <f>AM48/AL48</f>
        <v/>
      </c>
      <c r="AJ99" s="39" t="n">
        <v>4</v>
      </c>
      <c r="AK99" s="39">
        <f>AI48/AJ48</f>
        <v/>
      </c>
      <c r="AL99" s="39" t="inlineStr"/>
      <c r="AM99" s="39">
        <f>AB48</f>
        <v/>
      </c>
      <c r="AN99" s="39" t="inlineStr"/>
      <c r="AO99" s="39">
        <f>AI48*AN48</f>
        <v/>
      </c>
      <c r="AP99" s="40">
        <f>AG48/AI48*1000</f>
        <v/>
      </c>
      <c r="AQ99" s="40">
        <f>AG48/AK48*1000</f>
        <v/>
      </c>
      <c r="AR99" s="40">
        <f>AG48/AM48</f>
        <v/>
      </c>
      <c r="AS99" s="40">
        <f>AG48/AO48</f>
        <v/>
      </c>
      <c r="AT99" s="39" t="n">
        <v>-0.4151462170925309</v>
      </c>
      <c r="AU99" s="40">
        <f>AG48/AT48</f>
        <v/>
      </c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  <c r="CC99" s="39" t="n"/>
      <c r="CD99" s="39" t="n"/>
      <c r="CE99" s="39" t="n"/>
      <c r="CF99" s="39" t="n"/>
      <c r="CG99" s="39" t="n"/>
      <c r="CH99" s="39" t="n"/>
      <c r="CI99" s="39" t="n"/>
      <c r="CJ99" s="39" t="n"/>
      <c r="CK99" s="39" t="n"/>
      <c r="CL99" s="39" t="n"/>
      <c r="CM99" s="39" t="n"/>
      <c r="CN99" s="39" t="n"/>
      <c r="CO99" s="39" t="n"/>
      <c r="CP99" s="39" t="n"/>
      <c r="CQ99" s="39" t="n"/>
      <c r="CR99" s="39" t="n"/>
      <c r="CS99" s="39" t="n"/>
      <c r="CT99" s="39" t="n"/>
      <c r="CU99" s="39" t="n"/>
      <c r="CV99" s="39" t="n"/>
      <c r="CW99" s="39" t="n"/>
      <c r="CX99" s="39" t="n"/>
      <c r="CY99" s="39" t="n"/>
      <c r="CZ99" s="39" t="n"/>
      <c r="DA99" s="39" t="n"/>
      <c r="DB99" s="39" t="n"/>
      <c r="DC99" s="39" t="n"/>
      <c r="DD99" s="39" t="n"/>
      <c r="DE99" s="39" t="n"/>
      <c r="DF99" s="39" t="n"/>
      <c r="DG99" s="39" t="n"/>
      <c r="DH99" s="39" t="n"/>
      <c r="DI99" s="39" t="n"/>
      <c r="DJ99" s="39" t="n"/>
      <c r="DK99" s="39" t="n"/>
      <c r="DL99" s="39" t="n"/>
      <c r="DM99" s="39" t="n"/>
      <c r="DN99" s="39" t="n"/>
      <c r="DO99" s="39" t="n"/>
    </row>
    <row r="100">
      <c r="A100" s="39" t="inlineStr">
        <is>
          <t>Все</t>
        </is>
      </c>
      <c r="B100" s="39" t="inlineStr">
        <is>
          <t>Все</t>
        </is>
      </c>
      <c r="C100" s="39" t="inlineStr">
        <is>
          <t>SMART TV</t>
        </is>
      </c>
      <c r="D100" s="39" t="inlineStr">
        <is>
          <t>охват</t>
        </is>
      </c>
      <c r="E100" s="39" t="n">
        <v/>
      </c>
      <c r="F100" s="39" t="inlineStr">
        <is>
          <t>нет</t>
        </is>
      </c>
      <c r="G100" s="39" t="n">
        <v/>
      </c>
      <c r="H100" s="39" t="n">
        <v/>
      </c>
      <c r="I100" s="39" t="inlineStr">
        <is>
          <t>нет перехода на сайт
нет dcm
нет BL</t>
        </is>
      </c>
      <c r="J100" s="39" t="inlineStr">
        <is>
          <t>\\DOCS\Public\_Подрядчики (прайсы, презентации, ТТ)\GPMD</t>
        </is>
      </c>
      <c r="K100" s="39" t="inlineStr">
        <is>
          <t xml:space="preserve">Гроссу Дмитрий &lt;DGrossu@gpm-digital.com&gt;
Белоусова Дарья &lt;DBelousova@gpm-digital.com&gt;
</t>
        </is>
      </c>
      <c r="L100" s="39" t="n">
        <v/>
      </c>
      <c r="M100" s="39" t="inlineStr">
        <is>
          <t>500 000 показов</t>
        </is>
      </c>
      <c r="N100" s="39" t="n">
        <v/>
      </c>
      <c r="O100" s="39" t="inlineStr">
        <is>
          <t>аналог ТВ</t>
        </is>
      </c>
      <c r="P100" s="39" t="inlineStr">
        <is>
          <t>GPMD</t>
        </is>
      </c>
      <c r="Q100" s="39" t="n">
        <v>37</v>
      </c>
      <c r="R100" s="39">
        <f>S49</f>
        <v/>
      </c>
      <c r="S100" s="39" t="inlineStr">
        <is>
          <t>Smart TV
GPMD</t>
        </is>
      </c>
      <c r="T100" s="39" t="inlineStr">
        <is>
          <t xml:space="preserve">Видеоплеер в IPTV приставках и приложениях SmartTV </t>
        </is>
      </c>
      <c r="U100" s="39" t="inlineStr">
        <is>
          <t>Видео
Пре-ролл (до 20 секунд)</t>
        </is>
      </c>
      <c r="V100" s="39" t="inlineStr">
        <is>
          <t>30</t>
        </is>
      </c>
      <c r="W100" s="39" t="inlineStr">
        <is>
          <t>Динамика</t>
        </is>
      </c>
      <c r="X100" s="39" t="inlineStr">
        <is>
          <t>1000 показов</t>
        </is>
      </c>
      <c r="Y100" s="39">
        <f>COUNT(BF49:CK49)</f>
        <v/>
      </c>
      <c r="Z100" s="39" t="inlineStr">
        <is>
          <t>недель</t>
        </is>
      </c>
      <c r="AA100" s="39">
        <f>AB49/Y49</f>
        <v/>
      </c>
      <c r="AB100" s="39" t="n">
        <v>440</v>
      </c>
      <c r="AC100" s="40" t="n">
        <v>750</v>
      </c>
      <c r="AD100" s="39" t="n">
        <v>0.8</v>
      </c>
      <c r="AE100" s="39" t="n">
        <v>0.3</v>
      </c>
      <c r="AF100" s="39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100" s="4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100" s="40">
        <f>AG49*1.2</f>
        <v/>
      </c>
      <c r="AI100" s="39">
        <f>AM49/AL49</f>
        <v/>
      </c>
      <c r="AJ100" s="39" t="n">
        <v>4</v>
      </c>
      <c r="AK100" s="39">
        <f>AI49/AJ49</f>
        <v/>
      </c>
      <c r="AL100" s="39" t="inlineStr"/>
      <c r="AM100" s="39">
        <f>AB49</f>
        <v/>
      </c>
      <c r="AN100" s="39" t="inlineStr"/>
      <c r="AO100" s="39">
        <f>AI49*AN49</f>
        <v/>
      </c>
      <c r="AP100" s="40">
        <f>AG49/AI49*1000</f>
        <v/>
      </c>
      <c r="AQ100" s="40">
        <f>AG49/AK49*1000</f>
        <v/>
      </c>
      <c r="AR100" s="40">
        <f>AG49/AM49</f>
        <v/>
      </c>
      <c r="AS100" s="40">
        <f>AG49/AO49</f>
        <v/>
      </c>
      <c r="AT100" s="39" t="n">
        <v>-0.4151462170925309</v>
      </c>
      <c r="AU100" s="40">
        <f>AG49/AT49</f>
        <v/>
      </c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  <c r="CC100" s="39" t="n"/>
      <c r="CD100" s="39" t="n"/>
      <c r="CE100" s="39" t="n"/>
      <c r="CF100" s="39" t="n"/>
      <c r="CG100" s="39" t="n"/>
      <c r="CH100" s="39" t="n"/>
      <c r="CI100" s="39" t="n"/>
      <c r="CJ100" s="39" t="n"/>
      <c r="CK100" s="39" t="n"/>
      <c r="CL100" s="39" t="n"/>
      <c r="CM100" s="39" t="n"/>
      <c r="CN100" s="39" t="n"/>
      <c r="CO100" s="39" t="n"/>
      <c r="CP100" s="39" t="n"/>
      <c r="CQ100" s="39" t="n"/>
      <c r="CR100" s="39" t="n"/>
      <c r="CS100" s="39" t="n"/>
      <c r="CT100" s="39" t="n"/>
      <c r="CU100" s="39" t="n"/>
      <c r="CV100" s="39" t="n"/>
      <c r="CW100" s="39" t="n"/>
      <c r="CX100" s="39" t="n"/>
      <c r="CY100" s="39" t="n"/>
      <c r="CZ100" s="39" t="n"/>
      <c r="DA100" s="39" t="n"/>
      <c r="DB100" s="39" t="n"/>
      <c r="DC100" s="39" t="n"/>
      <c r="DD100" s="39" t="n"/>
      <c r="DE100" s="39" t="n"/>
      <c r="DF100" s="39" t="n"/>
      <c r="DG100" s="39" t="n"/>
      <c r="DH100" s="39" t="n"/>
      <c r="DI100" s="39" t="n"/>
      <c r="DJ100" s="39" t="n"/>
      <c r="DK100" s="39" t="n"/>
      <c r="DL100" s="39" t="n"/>
      <c r="DM100" s="39" t="n"/>
      <c r="DN100" s="39" t="n"/>
      <c r="DO100" s="39" t="n"/>
    </row>
    <row r="101">
      <c r="A101" s="39" t="inlineStr">
        <is>
          <t>Все</t>
        </is>
      </c>
      <c r="B101" s="39" t="inlineStr">
        <is>
          <t>Все</t>
        </is>
      </c>
      <c r="C101" s="39" t="inlineStr">
        <is>
          <t>SMART TV</t>
        </is>
      </c>
      <c r="D101" s="39" t="inlineStr">
        <is>
          <t>охват</t>
        </is>
      </c>
      <c r="E101" s="39" t="n">
        <v/>
      </c>
      <c r="F101" s="39" t="inlineStr">
        <is>
          <t>нет</t>
        </is>
      </c>
      <c r="G101" s="39" t="n">
        <v/>
      </c>
      <c r="H101" s="39" t="n">
        <v/>
      </c>
      <c r="I101" s="39" t="inlineStr">
        <is>
          <t>нет перехода на сайт
нет dcm
нет BL</t>
        </is>
      </c>
      <c r="J101" s="39" t="inlineStr">
        <is>
          <t>\\DOCS\Public\_Подрядчики (прайсы, презентации, ТТ)\GPMD</t>
        </is>
      </c>
      <c r="K101" s="39" t="inlineStr">
        <is>
          <t xml:space="preserve">Гроссу Дмитрий &lt;DGrossu@gpm-digital.com&gt;
Белоусова Дарья &lt;DBelousova@gpm-digital.com&gt;
</t>
        </is>
      </c>
      <c r="L101" s="39" t="n">
        <v/>
      </c>
      <c r="M101" s="39" t="inlineStr">
        <is>
          <t>500 000 показов</t>
        </is>
      </c>
      <c r="N101" s="39" t="n">
        <v/>
      </c>
      <c r="O101" s="39" t="inlineStr">
        <is>
          <t>аналог ТВ</t>
        </is>
      </c>
      <c r="P101" s="39" t="inlineStr">
        <is>
          <t>GPMD</t>
        </is>
      </c>
      <c r="Q101" s="39" t="n">
        <v>38</v>
      </c>
      <c r="R101" s="39">
        <f>S50</f>
        <v/>
      </c>
      <c r="S101" s="39" t="inlineStr">
        <is>
          <t>Smart TV
GPMD</t>
        </is>
      </c>
      <c r="T101" s="39" t="inlineStr">
        <is>
          <t xml:space="preserve">Видеоплеер в IPTV приставках и приложениях SmartTV </t>
        </is>
      </c>
      <c r="U101" s="39" t="inlineStr">
        <is>
          <t>Видео
Пре-ролл (до 20 секунд)</t>
        </is>
      </c>
      <c r="V101" s="39" t="inlineStr">
        <is>
          <t>30</t>
        </is>
      </c>
      <c r="W101" s="39" t="inlineStr">
        <is>
          <t>Динамика</t>
        </is>
      </c>
      <c r="X101" s="39" t="inlineStr">
        <is>
          <t>1000 показов</t>
        </is>
      </c>
      <c r="Y101" s="39">
        <f>COUNT(BF50:CK50)</f>
        <v/>
      </c>
      <c r="Z101" s="39" t="inlineStr">
        <is>
          <t>недель</t>
        </is>
      </c>
      <c r="AA101" s="39">
        <f>AB50/Y50</f>
        <v/>
      </c>
      <c r="AB101" s="39" t="n">
        <v>440</v>
      </c>
      <c r="AC101" s="40" t="n">
        <v>750</v>
      </c>
      <c r="AD101" s="39" t="n">
        <v>0.8</v>
      </c>
      <c r="AE101" s="39" t="n">
        <v>0.3</v>
      </c>
      <c r="AF101" s="39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101" s="4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101" s="40">
        <f>AG50*1.2</f>
        <v/>
      </c>
      <c r="AI101" s="39">
        <f>AM50/AL50</f>
        <v/>
      </c>
      <c r="AJ101" s="39" t="n">
        <v>4</v>
      </c>
      <c r="AK101" s="39">
        <f>AI50/AJ50</f>
        <v/>
      </c>
      <c r="AL101" s="39" t="inlineStr"/>
      <c r="AM101" s="39">
        <f>AB50</f>
        <v/>
      </c>
      <c r="AN101" s="39" t="inlineStr"/>
      <c r="AO101" s="39">
        <f>AI50*AN50</f>
        <v/>
      </c>
      <c r="AP101" s="40">
        <f>AG50/AI50*1000</f>
        <v/>
      </c>
      <c r="AQ101" s="40">
        <f>AG50/AK50*1000</f>
        <v/>
      </c>
      <c r="AR101" s="40">
        <f>AG50/AM50</f>
        <v/>
      </c>
      <c r="AS101" s="40">
        <f>AG50/AO50</f>
        <v/>
      </c>
      <c r="AT101" s="39" t="n">
        <v>-0.4151462170925309</v>
      </c>
      <c r="AU101" s="40">
        <f>AG50/AT50</f>
        <v/>
      </c>
      <c r="AV101" s="39" t="n"/>
      <c r="AW101" s="39" t="n"/>
      <c r="AX101" s="39" t="n"/>
      <c r="AY101" s="39" t="n"/>
      <c r="AZ101" s="39" t="n"/>
      <c r="BA101" s="39" t="n"/>
      <c r="BB101" s="39" t="n"/>
      <c r="BC101" s="39" t="n"/>
      <c r="BD101" s="39" t="n"/>
      <c r="BE101" s="39" t="n"/>
      <c r="BF101" s="39" t="n"/>
      <c r="BG101" s="39" t="n"/>
      <c r="BH101" s="39" t="n"/>
      <c r="BI101" s="39" t="n"/>
      <c r="BJ101" s="39" t="n"/>
      <c r="BK101" s="39" t="n"/>
      <c r="BL101" s="39" t="n"/>
      <c r="BM101" s="39" t="n"/>
      <c r="BN101" s="39" t="n"/>
      <c r="BO101" s="39" t="n"/>
      <c r="BP101" s="39" t="n"/>
      <c r="BQ101" s="39" t="n"/>
      <c r="BR101" s="39" t="n"/>
      <c r="BS101" s="39" t="n"/>
      <c r="BT101" s="39" t="n"/>
      <c r="BU101" s="39" t="n"/>
      <c r="BV101" s="39" t="n"/>
      <c r="BW101" s="39" t="n"/>
      <c r="BX101" s="39" t="n"/>
      <c r="BY101" s="39" t="n"/>
      <c r="BZ101" s="39" t="n"/>
      <c r="CA101" s="39" t="n"/>
      <c r="CB101" s="39" t="n"/>
      <c r="CC101" s="39" t="n"/>
      <c r="CD101" s="39" t="n"/>
      <c r="CE101" s="39" t="n"/>
      <c r="CF101" s="39" t="n"/>
      <c r="CG101" s="39" t="n"/>
      <c r="CH101" s="39" t="n"/>
      <c r="CI101" s="39" t="n"/>
      <c r="CJ101" s="39" t="n"/>
      <c r="CK101" s="39" t="n"/>
      <c r="CL101" s="39" t="n"/>
      <c r="CM101" s="39" t="n"/>
      <c r="CN101" s="39" t="n"/>
      <c r="CO101" s="39" t="n"/>
      <c r="CP101" s="39" t="n"/>
      <c r="CQ101" s="39" t="n"/>
      <c r="CR101" s="39" t="n"/>
      <c r="CS101" s="39" t="n"/>
      <c r="CT101" s="39" t="n"/>
      <c r="CU101" s="39" t="n"/>
      <c r="CV101" s="39" t="n"/>
      <c r="CW101" s="39" t="n"/>
      <c r="CX101" s="39" t="n"/>
      <c r="CY101" s="39" t="n"/>
      <c r="CZ101" s="39" t="n"/>
      <c r="DA101" s="39" t="n"/>
      <c r="DB101" s="39" t="n"/>
      <c r="DC101" s="39" t="n"/>
      <c r="DD101" s="39" t="n"/>
      <c r="DE101" s="39" t="n"/>
      <c r="DF101" s="39" t="n"/>
      <c r="DG101" s="39" t="n"/>
      <c r="DH101" s="39" t="n"/>
      <c r="DI101" s="39" t="n"/>
      <c r="DJ101" s="39" t="n"/>
      <c r="DK101" s="39" t="n"/>
      <c r="DL101" s="39" t="n"/>
      <c r="DM101" s="39" t="n"/>
      <c r="DN101" s="39" t="n"/>
      <c r="DO101" s="39" t="n"/>
    </row>
    <row r="102">
      <c r="A102" s="39" t="inlineStr">
        <is>
          <t>Все</t>
        </is>
      </c>
      <c r="B102" s="39" t="inlineStr">
        <is>
          <t>Все</t>
        </is>
      </c>
      <c r="C102" s="39" t="inlineStr">
        <is>
          <t>SMART TV</t>
        </is>
      </c>
      <c r="D102" s="39" t="inlineStr">
        <is>
          <t>охват</t>
        </is>
      </c>
      <c r="E102" s="39" t="n">
        <v/>
      </c>
      <c r="F102" s="39" t="inlineStr">
        <is>
          <t>нет</t>
        </is>
      </c>
      <c r="G102" s="39" t="n">
        <v/>
      </c>
      <c r="H102" s="39" t="n">
        <v/>
      </c>
      <c r="I102" s="39" t="inlineStr">
        <is>
          <t>нет перехода на сайт
нет dcm
нет BL</t>
        </is>
      </c>
      <c r="J102" s="39" t="inlineStr">
        <is>
          <t>\\DOCS\Public\_Подрядчики (прайсы, презентации, ТТ)\GPMD</t>
        </is>
      </c>
      <c r="K102" s="39" t="inlineStr">
        <is>
          <t xml:space="preserve">Гроссу Дмитрий &lt;DGrossu@gpm-digital.com&gt;
Белоусова Дарья &lt;DBelousova@gpm-digital.com&gt;
</t>
        </is>
      </c>
      <c r="L102" s="39" t="n">
        <v/>
      </c>
      <c r="M102" s="39" t="inlineStr">
        <is>
          <t>500 000 показов</t>
        </is>
      </c>
      <c r="N102" s="39" t="n">
        <v/>
      </c>
      <c r="O102" s="39" t="inlineStr">
        <is>
          <t>аналог ТВ</t>
        </is>
      </c>
      <c r="P102" s="39" t="inlineStr">
        <is>
          <t>GPMD</t>
        </is>
      </c>
      <c r="Q102" s="39" t="n">
        <v>39</v>
      </c>
      <c r="R102" s="39">
        <f>S51</f>
        <v/>
      </c>
      <c r="S102" s="39" t="inlineStr">
        <is>
          <t>Smart TV
GPMD</t>
        </is>
      </c>
      <c r="T102" s="39" t="inlineStr">
        <is>
          <t xml:space="preserve">Видеоплеер в IPTV приставках и приложениях SmartTV </t>
        </is>
      </c>
      <c r="U102" s="39" t="inlineStr">
        <is>
          <t>Видео
Пре-ролл (до 20 секунд)</t>
        </is>
      </c>
      <c r="V102" s="39" t="inlineStr">
        <is>
          <t>30</t>
        </is>
      </c>
      <c r="W102" s="39" t="inlineStr">
        <is>
          <t>Динамика</t>
        </is>
      </c>
      <c r="X102" s="39" t="inlineStr">
        <is>
          <t>1000 показов</t>
        </is>
      </c>
      <c r="Y102" s="39">
        <f>COUNT(BF51:CK51)</f>
        <v/>
      </c>
      <c r="Z102" s="39" t="inlineStr">
        <is>
          <t>недель</t>
        </is>
      </c>
      <c r="AA102" s="39">
        <f>AB51/Y51</f>
        <v/>
      </c>
      <c r="AB102" s="39" t="n">
        <v>440</v>
      </c>
      <c r="AC102" s="40" t="n">
        <v>750</v>
      </c>
      <c r="AD102" s="39" t="n">
        <v>1.2</v>
      </c>
      <c r="AE102" s="39" t="n">
        <v>0.3</v>
      </c>
      <c r="AF102" s="39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102" s="4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102" s="40">
        <f>AG51*1.2</f>
        <v/>
      </c>
      <c r="AI102" s="39">
        <f>AM51/AL51</f>
        <v/>
      </c>
      <c r="AJ102" s="39" t="n">
        <v>4</v>
      </c>
      <c r="AK102" s="39">
        <f>AI51/AJ51</f>
        <v/>
      </c>
      <c r="AL102" s="39" t="inlineStr"/>
      <c r="AM102" s="39">
        <f>AB51</f>
        <v/>
      </c>
      <c r="AN102" s="39" t="inlineStr"/>
      <c r="AO102" s="39">
        <f>AI51*AN51</f>
        <v/>
      </c>
      <c r="AP102" s="40">
        <f>AG51/AI51*1000</f>
        <v/>
      </c>
      <c r="AQ102" s="40">
        <f>AG51/AK51*1000</f>
        <v/>
      </c>
      <c r="AR102" s="40">
        <f>AG51/AM51</f>
        <v/>
      </c>
      <c r="AS102" s="40">
        <f>AG51/AO51</f>
        <v/>
      </c>
      <c r="AT102" s="39" t="n">
        <v>-0.4151462170925309</v>
      </c>
      <c r="AU102" s="40">
        <f>AG51/AT51</f>
        <v/>
      </c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  <c r="CC102" s="39" t="n"/>
      <c r="CD102" s="39" t="n"/>
      <c r="CE102" s="39" t="n"/>
      <c r="CF102" s="39" t="n"/>
      <c r="CG102" s="39" t="n"/>
      <c r="CH102" s="39" t="n"/>
      <c r="CI102" s="39" t="n"/>
      <c r="CJ102" s="39" t="n"/>
      <c r="CK102" s="39" t="n"/>
      <c r="CL102" s="39" t="n"/>
      <c r="CM102" s="39" t="n"/>
      <c r="CN102" s="39" t="n"/>
      <c r="CO102" s="39" t="n"/>
      <c r="CP102" s="39" t="n"/>
      <c r="CQ102" s="39" t="n"/>
      <c r="CR102" s="39" t="n"/>
      <c r="CS102" s="39" t="n"/>
      <c r="CT102" s="39" t="n"/>
      <c r="CU102" s="39" t="n"/>
      <c r="CV102" s="39" t="n"/>
      <c r="CW102" s="39" t="n"/>
      <c r="CX102" s="39" t="n"/>
      <c r="CY102" s="39" t="n"/>
      <c r="CZ102" s="39" t="n"/>
      <c r="DA102" s="39" t="n"/>
      <c r="DB102" s="39" t="n"/>
      <c r="DC102" s="39" t="n"/>
      <c r="DD102" s="39" t="n"/>
      <c r="DE102" s="39" t="n"/>
      <c r="DF102" s="39" t="n"/>
      <c r="DG102" s="39" t="n"/>
      <c r="DH102" s="39" t="n"/>
      <c r="DI102" s="39" t="n"/>
      <c r="DJ102" s="39" t="n"/>
      <c r="DK102" s="39" t="n"/>
      <c r="DL102" s="39" t="n"/>
      <c r="DM102" s="39" t="n"/>
      <c r="DN102" s="39" t="n"/>
      <c r="DO102" s="39" t="n"/>
    </row>
    <row r="103">
      <c r="A103" s="39" t="inlineStr">
        <is>
          <t>Все</t>
        </is>
      </c>
      <c r="B103" s="39" t="inlineStr">
        <is>
          <t>Все</t>
        </is>
      </c>
      <c r="C103" s="39" t="inlineStr">
        <is>
          <t>SMART TV</t>
        </is>
      </c>
      <c r="D103" s="39" t="inlineStr">
        <is>
          <t>охват</t>
        </is>
      </c>
      <c r="E103" s="39" t="n">
        <v/>
      </c>
      <c r="F103" s="39" t="inlineStr">
        <is>
          <t>нет</t>
        </is>
      </c>
      <c r="G103" s="39" t="n">
        <v/>
      </c>
      <c r="H103" s="39" t="n">
        <v/>
      </c>
      <c r="I103" s="39" t="inlineStr">
        <is>
          <t>нет перехода на сайт
нет dcm
нет BL</t>
        </is>
      </c>
      <c r="J103" s="39" t="inlineStr">
        <is>
          <t>\\DOCS\Public\_Подрядчики (прайсы, презентации, ТТ)\GPMD</t>
        </is>
      </c>
      <c r="K103" s="39" t="inlineStr">
        <is>
          <t xml:space="preserve">Гроссу Дмитрий &lt;DGrossu@gpm-digital.com&gt;
Белоусова Дарья &lt;DBelousova@gpm-digital.com&gt;
</t>
        </is>
      </c>
      <c r="L103" s="39" t="n">
        <v/>
      </c>
      <c r="M103" s="39" t="inlineStr">
        <is>
          <t>500 000 показов</t>
        </is>
      </c>
      <c r="N103" s="39" t="n">
        <v/>
      </c>
      <c r="O103" s="39" t="inlineStr">
        <is>
          <t>аналог ТВ</t>
        </is>
      </c>
      <c r="P103" s="39" t="inlineStr">
        <is>
          <t>GPMD</t>
        </is>
      </c>
      <c r="Q103" s="39" t="n">
        <v>40</v>
      </c>
      <c r="R103" s="39">
        <f>S52</f>
        <v/>
      </c>
      <c r="S103" s="39" t="inlineStr">
        <is>
          <t>Smart TV
GPMD</t>
        </is>
      </c>
      <c r="T103" s="39" t="inlineStr">
        <is>
          <t xml:space="preserve">Видеоплеер в IPTV приставках и приложениях SmartTV </t>
        </is>
      </c>
      <c r="U103" s="39" t="inlineStr">
        <is>
          <t>Видео
Пре-ролл (до 20 секунд)</t>
        </is>
      </c>
      <c r="V103" s="39" t="inlineStr">
        <is>
          <t>30</t>
        </is>
      </c>
      <c r="W103" s="39" t="inlineStr">
        <is>
          <t>Динамика</t>
        </is>
      </c>
      <c r="X103" s="39" t="inlineStr">
        <is>
          <t>1000 показов</t>
        </is>
      </c>
      <c r="Y103" s="39">
        <f>COUNT(BF52:CK52)</f>
        <v/>
      </c>
      <c r="Z103" s="39" t="inlineStr">
        <is>
          <t>недель</t>
        </is>
      </c>
      <c r="AA103" s="39">
        <f>AB52/Y52</f>
        <v/>
      </c>
      <c r="AB103" s="39" t="n">
        <v>440</v>
      </c>
      <c r="AC103" s="40" t="n">
        <v>750</v>
      </c>
      <c r="AD103" s="39" t="n">
        <v>1.2</v>
      </c>
      <c r="AE103" s="39" t="n">
        <v>0.3</v>
      </c>
      <c r="AF103" s="39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103" s="4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103" s="40">
        <f>AG52*1.2</f>
        <v/>
      </c>
      <c r="AI103" s="39">
        <f>AM52/AL52</f>
        <v/>
      </c>
      <c r="AJ103" s="39" t="n">
        <v>4</v>
      </c>
      <c r="AK103" s="39">
        <f>AI52/AJ52</f>
        <v/>
      </c>
      <c r="AL103" s="39" t="inlineStr"/>
      <c r="AM103" s="39">
        <f>AB52</f>
        <v/>
      </c>
      <c r="AN103" s="39" t="inlineStr"/>
      <c r="AO103" s="39">
        <f>AI52*AN52</f>
        <v/>
      </c>
      <c r="AP103" s="40">
        <f>AG52/AI52*1000</f>
        <v/>
      </c>
      <c r="AQ103" s="40">
        <f>AG52/AK52*1000</f>
        <v/>
      </c>
      <c r="AR103" s="40">
        <f>AG52/AM52</f>
        <v/>
      </c>
      <c r="AS103" s="40">
        <f>AG52/AO52</f>
        <v/>
      </c>
      <c r="AT103" s="39" t="n">
        <v>-0.4151462170925309</v>
      </c>
      <c r="AU103" s="40">
        <f>AG52/AT52</f>
        <v/>
      </c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  <c r="CC103" s="39" t="n"/>
      <c r="CD103" s="39" t="n"/>
      <c r="CE103" s="39" t="n"/>
      <c r="CF103" s="39" t="n"/>
      <c r="CG103" s="39" t="n"/>
      <c r="CH103" s="39" t="n"/>
      <c r="CI103" s="39" t="n"/>
      <c r="CJ103" s="39" t="n"/>
      <c r="CK103" s="39" t="n"/>
      <c r="CL103" s="39" t="n"/>
      <c r="CM103" s="39" t="n"/>
      <c r="CN103" s="39" t="n"/>
      <c r="CO103" s="39" t="n"/>
      <c r="CP103" s="39" t="n"/>
      <c r="CQ103" s="39" t="n"/>
      <c r="CR103" s="39" t="n"/>
      <c r="CS103" s="39" t="n"/>
      <c r="CT103" s="39" t="n"/>
      <c r="CU103" s="39" t="n"/>
      <c r="CV103" s="39" t="n"/>
      <c r="CW103" s="39" t="n"/>
      <c r="CX103" s="39" t="n"/>
      <c r="CY103" s="39" t="n"/>
      <c r="CZ103" s="39" t="n"/>
      <c r="DA103" s="39" t="n"/>
      <c r="DB103" s="39" t="n"/>
      <c r="DC103" s="39" t="n"/>
      <c r="DD103" s="39" t="n"/>
      <c r="DE103" s="39" t="n"/>
      <c r="DF103" s="39" t="n"/>
      <c r="DG103" s="39" t="n"/>
      <c r="DH103" s="39" t="n"/>
      <c r="DI103" s="39" t="n"/>
      <c r="DJ103" s="39" t="n"/>
      <c r="DK103" s="39" t="n"/>
      <c r="DL103" s="39" t="n"/>
      <c r="DM103" s="39" t="n"/>
      <c r="DN103" s="39" t="n"/>
      <c r="DO103" s="39" t="n"/>
    </row>
    <row r="104">
      <c r="A104" s="39" t="inlineStr">
        <is>
          <t>Все</t>
        </is>
      </c>
      <c r="B104" s="39" t="inlineStr">
        <is>
          <t>Все</t>
        </is>
      </c>
      <c r="C104" s="39" t="inlineStr">
        <is>
          <t>SMART TV</t>
        </is>
      </c>
      <c r="D104" s="39" t="inlineStr">
        <is>
          <t>охват</t>
        </is>
      </c>
      <c r="E104" s="39" t="n">
        <v/>
      </c>
      <c r="F104" s="39" t="inlineStr">
        <is>
          <t>нет</t>
        </is>
      </c>
      <c r="G104" s="39" t="n">
        <v/>
      </c>
      <c r="H104" s="39" t="n">
        <v/>
      </c>
      <c r="I104" s="39" t="inlineStr">
        <is>
          <t>нет перехода на сайт
нет dcm
нет BL</t>
        </is>
      </c>
      <c r="J104" s="39" t="inlineStr">
        <is>
          <t>\\DOCS\Public\_Подрядчики (прайсы, презентации, ТТ)\GPMD</t>
        </is>
      </c>
      <c r="K104" s="39" t="inlineStr">
        <is>
          <t xml:space="preserve">Гроссу Дмитрий &lt;DGrossu@gpm-digital.com&gt;
Белоусова Дарья &lt;DBelousova@gpm-digital.com&gt;
</t>
        </is>
      </c>
      <c r="L104" s="39" t="n">
        <v/>
      </c>
      <c r="M104" s="39" t="inlineStr">
        <is>
          <t>500 000 показов</t>
        </is>
      </c>
      <c r="N104" s="39" t="n">
        <v/>
      </c>
      <c r="O104" s="39" t="inlineStr">
        <is>
          <t>аналог ТВ</t>
        </is>
      </c>
      <c r="P104" s="39" t="inlineStr">
        <is>
          <t>GPMD</t>
        </is>
      </c>
      <c r="Q104" s="39" t="n">
        <v>41</v>
      </c>
      <c r="R104" s="39">
        <f>S53</f>
        <v/>
      </c>
      <c r="S104" s="39" t="inlineStr">
        <is>
          <t>Smart TV
GPMD</t>
        </is>
      </c>
      <c r="T104" s="39" t="inlineStr">
        <is>
          <t xml:space="preserve">Видеоплеер в IPTV приставках и приложениях SmartTV </t>
        </is>
      </c>
      <c r="U104" s="39" t="inlineStr">
        <is>
          <t>Видео
Пре-ролл (до 20 секунд)</t>
        </is>
      </c>
      <c r="V104" s="39" t="inlineStr">
        <is>
          <t>30</t>
        </is>
      </c>
      <c r="W104" s="39" t="inlineStr">
        <is>
          <t>Динамика</t>
        </is>
      </c>
      <c r="X104" s="39" t="inlineStr">
        <is>
          <t>1000 показов</t>
        </is>
      </c>
      <c r="Y104" s="39">
        <f>COUNT(BF53:CK53)</f>
        <v/>
      </c>
      <c r="Z104" s="39" t="inlineStr">
        <is>
          <t>недель</t>
        </is>
      </c>
      <c r="AA104" s="39">
        <f>AB53/Y53</f>
        <v/>
      </c>
      <c r="AB104" s="39" t="n">
        <v>440</v>
      </c>
      <c r="AC104" s="40" t="n">
        <v>750</v>
      </c>
      <c r="AD104" s="39" t="n">
        <v>1.2</v>
      </c>
      <c r="AE104" s="39" t="n">
        <v>0.3</v>
      </c>
      <c r="AF104" s="39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104" s="4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104" s="40">
        <f>AG53*1.2</f>
        <v/>
      </c>
      <c r="AI104" s="39">
        <f>AM53/AL53</f>
        <v/>
      </c>
      <c r="AJ104" s="39" t="n">
        <v>4</v>
      </c>
      <c r="AK104" s="39">
        <f>AI53/AJ53</f>
        <v/>
      </c>
      <c r="AL104" s="39" t="inlineStr"/>
      <c r="AM104" s="39">
        <f>AB53</f>
        <v/>
      </c>
      <c r="AN104" s="39" t="inlineStr"/>
      <c r="AO104" s="39">
        <f>AI53*AN53</f>
        <v/>
      </c>
      <c r="AP104" s="40">
        <f>AG53/AI53*1000</f>
        <v/>
      </c>
      <c r="AQ104" s="40">
        <f>AG53/AK53*1000</f>
        <v/>
      </c>
      <c r="AR104" s="40">
        <f>AG53/AM53</f>
        <v/>
      </c>
      <c r="AS104" s="40">
        <f>AG53/AO53</f>
        <v/>
      </c>
      <c r="AT104" s="39" t="n">
        <v>-0.4151462170925309</v>
      </c>
      <c r="AU104" s="40">
        <f>AG53/AT53</f>
        <v/>
      </c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  <c r="CC104" s="39" t="n"/>
      <c r="CD104" s="39" t="n"/>
      <c r="CE104" s="39" t="n"/>
      <c r="CF104" s="39" t="n"/>
      <c r="CG104" s="39" t="n"/>
      <c r="CH104" s="39" t="n"/>
      <c r="CI104" s="39" t="n"/>
      <c r="CJ104" s="39" t="n"/>
      <c r="CK104" s="39" t="n"/>
      <c r="CL104" s="39" t="n"/>
      <c r="CM104" s="39" t="n"/>
      <c r="CN104" s="39" t="n"/>
      <c r="CO104" s="39" t="n"/>
      <c r="CP104" s="39" t="n"/>
      <c r="CQ104" s="39" t="n"/>
      <c r="CR104" s="39" t="n"/>
      <c r="CS104" s="39" t="n"/>
      <c r="CT104" s="39" t="n"/>
      <c r="CU104" s="39" t="n"/>
      <c r="CV104" s="39" t="n"/>
      <c r="CW104" s="39" t="n"/>
      <c r="CX104" s="39" t="n"/>
      <c r="CY104" s="39" t="n"/>
      <c r="CZ104" s="39" t="n"/>
      <c r="DA104" s="39" t="n"/>
      <c r="DB104" s="39" t="n"/>
      <c r="DC104" s="39" t="n"/>
      <c r="DD104" s="39" t="n"/>
      <c r="DE104" s="39" t="n"/>
      <c r="DF104" s="39" t="n"/>
      <c r="DG104" s="39" t="n"/>
      <c r="DH104" s="39" t="n"/>
      <c r="DI104" s="39" t="n"/>
      <c r="DJ104" s="39" t="n"/>
      <c r="DK104" s="39" t="n"/>
      <c r="DL104" s="39" t="n"/>
      <c r="DM104" s="39" t="n"/>
      <c r="DN104" s="39" t="n"/>
      <c r="DO104" s="39" t="n"/>
    </row>
    <row r="105">
      <c r="A105" s="39" t="inlineStr">
        <is>
          <t>Все</t>
        </is>
      </c>
      <c r="B105" s="39" t="inlineStr">
        <is>
          <t>Все</t>
        </is>
      </c>
      <c r="C105" s="39" t="inlineStr">
        <is>
          <t>SMART TV</t>
        </is>
      </c>
      <c r="D105" s="39" t="inlineStr">
        <is>
          <t>охват</t>
        </is>
      </c>
      <c r="E105" s="39" t="n">
        <v/>
      </c>
      <c r="F105" s="39" t="inlineStr">
        <is>
          <t>нет</t>
        </is>
      </c>
      <c r="G105" s="39" t="n">
        <v/>
      </c>
      <c r="H105" s="39" t="n">
        <v/>
      </c>
      <c r="I105" s="39" t="inlineStr">
        <is>
          <t>нет перехода на сайт
нет dcm
нет BL</t>
        </is>
      </c>
      <c r="J105" s="39" t="inlineStr">
        <is>
          <t>\\DOCS\Public\_Подрядчики (прайсы, презентации, ТТ)\GPMD</t>
        </is>
      </c>
      <c r="K105" s="39" t="inlineStr">
        <is>
          <t xml:space="preserve">Гроссу Дмитрий &lt;DGrossu@gpm-digital.com&gt;
Белоусова Дарья &lt;DBelousova@gpm-digital.com&gt;
</t>
        </is>
      </c>
      <c r="L105" s="39" t="n">
        <v/>
      </c>
      <c r="M105" s="39" t="inlineStr">
        <is>
          <t>500 000 показов</t>
        </is>
      </c>
      <c r="N105" s="39" t="n">
        <v/>
      </c>
      <c r="O105" s="39" t="inlineStr">
        <is>
          <t>аналог ТВ</t>
        </is>
      </c>
      <c r="P105" s="39" t="inlineStr">
        <is>
          <t>GPMD</t>
        </is>
      </c>
      <c r="Q105" s="39" t="n">
        <v>42</v>
      </c>
      <c r="R105" s="39">
        <f>S54</f>
        <v/>
      </c>
      <c r="S105" s="39" t="inlineStr">
        <is>
          <t>Smart TV
GPMD</t>
        </is>
      </c>
      <c r="T105" s="39" t="inlineStr">
        <is>
          <t xml:space="preserve">Видеоплеер в IPTV приставках и приложениях SmartTV </t>
        </is>
      </c>
      <c r="U105" s="39" t="inlineStr">
        <is>
          <t>Видео
Пре-ролл (до 20 секунд)</t>
        </is>
      </c>
      <c r="V105" s="39" t="inlineStr">
        <is>
          <t>30</t>
        </is>
      </c>
      <c r="W105" s="39" t="inlineStr">
        <is>
          <t>Динамика</t>
        </is>
      </c>
      <c r="X105" s="39" t="inlineStr">
        <is>
          <t>1000 показов</t>
        </is>
      </c>
      <c r="Y105" s="39">
        <f>COUNT(BF54:CK54)</f>
        <v/>
      </c>
      <c r="Z105" s="39" t="inlineStr">
        <is>
          <t>недель</t>
        </is>
      </c>
      <c r="AA105" s="39">
        <f>AB54/Y54</f>
        <v/>
      </c>
      <c r="AB105" s="39" t="n">
        <v>440</v>
      </c>
      <c r="AC105" s="40" t="n">
        <v>750</v>
      </c>
      <c r="AD105" s="39" t="n">
        <v>1.2</v>
      </c>
      <c r="AE105" s="39" t="n">
        <v>0.3</v>
      </c>
      <c r="AF105" s="39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105" s="40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105" s="40">
        <f>AG54*1.2</f>
        <v/>
      </c>
      <c r="AI105" s="39">
        <f>AM54/AL54</f>
        <v/>
      </c>
      <c r="AJ105" s="39" t="n">
        <v>4</v>
      </c>
      <c r="AK105" s="39">
        <f>AI54/AJ54</f>
        <v/>
      </c>
      <c r="AL105" s="39" t="inlineStr"/>
      <c r="AM105" s="39">
        <f>AB54</f>
        <v/>
      </c>
      <c r="AN105" s="39" t="inlineStr"/>
      <c r="AO105" s="39">
        <f>AI54*AN54</f>
        <v/>
      </c>
      <c r="AP105" s="40">
        <f>AG54/AI54*1000</f>
        <v/>
      </c>
      <c r="AQ105" s="40">
        <f>AG54/AK54*1000</f>
        <v/>
      </c>
      <c r="AR105" s="40">
        <f>AG54/AM54</f>
        <v/>
      </c>
      <c r="AS105" s="40">
        <f>AG54/AO54</f>
        <v/>
      </c>
      <c r="AT105" s="39" t="n">
        <v>-0.4151462170925309</v>
      </c>
      <c r="AU105" s="40">
        <f>AG54/AT54</f>
        <v/>
      </c>
      <c r="AV105" s="39" t="n"/>
      <c r="AW105" s="39" t="n"/>
      <c r="AX105" s="39" t="n"/>
      <c r="AY105" s="39" t="n"/>
      <c r="AZ105" s="39" t="n"/>
      <c r="BA105" s="39" t="n"/>
      <c r="BB105" s="39" t="n"/>
      <c r="BC105" s="39" t="n"/>
      <c r="BD105" s="39" t="n"/>
      <c r="BE105" s="39" t="n"/>
      <c r="BF105" s="39" t="n"/>
      <c r="BG105" s="39" t="n"/>
      <c r="BH105" s="39" t="n"/>
      <c r="BI105" s="39" t="n"/>
      <c r="BJ105" s="39" t="n"/>
      <c r="BK105" s="39" t="n"/>
      <c r="BL105" s="39" t="n"/>
      <c r="BM105" s="39" t="n"/>
      <c r="BN105" s="39" t="n"/>
      <c r="BO105" s="39" t="n"/>
      <c r="BP105" s="39" t="n"/>
      <c r="BQ105" s="39" t="n"/>
      <c r="BR105" s="39" t="n"/>
      <c r="BS105" s="39" t="n"/>
      <c r="BT105" s="39" t="n"/>
      <c r="BU105" s="39" t="n"/>
      <c r="BV105" s="39" t="n"/>
      <c r="BW105" s="39" t="n"/>
      <c r="BX105" s="39" t="n"/>
      <c r="BY105" s="39" t="n"/>
      <c r="BZ105" s="39" t="n"/>
      <c r="CA105" s="39" t="n"/>
      <c r="CB105" s="39" t="n"/>
      <c r="CC105" s="39" t="n"/>
      <c r="CD105" s="39" t="n"/>
      <c r="CE105" s="39" t="n"/>
      <c r="CF105" s="39" t="n"/>
      <c r="CG105" s="39" t="n"/>
      <c r="CH105" s="39" t="n"/>
      <c r="CI105" s="39" t="n"/>
      <c r="CJ105" s="39" t="n"/>
      <c r="CK105" s="39" t="n"/>
      <c r="CL105" s="39" t="n"/>
      <c r="CM105" s="39" t="n"/>
      <c r="CN105" s="39" t="n"/>
      <c r="CO105" s="39" t="n"/>
      <c r="CP105" s="39" t="n"/>
      <c r="CQ105" s="39" t="n"/>
      <c r="CR105" s="39" t="n"/>
      <c r="CS105" s="39" t="n"/>
      <c r="CT105" s="39" t="n"/>
      <c r="CU105" s="39" t="n"/>
      <c r="CV105" s="39" t="n"/>
      <c r="CW105" s="39" t="n"/>
      <c r="CX105" s="39" t="n"/>
      <c r="CY105" s="39" t="n"/>
      <c r="CZ105" s="39" t="n"/>
      <c r="DA105" s="39" t="n"/>
      <c r="DB105" s="39" t="n"/>
      <c r="DC105" s="39" t="n"/>
      <c r="DD105" s="39" t="n"/>
      <c r="DE105" s="39" t="n"/>
      <c r="DF105" s="39" t="n"/>
      <c r="DG105" s="39" t="n"/>
      <c r="DH105" s="39" t="n"/>
      <c r="DI105" s="39" t="n"/>
      <c r="DJ105" s="39" t="n"/>
      <c r="DK105" s="39" t="n"/>
      <c r="DL105" s="39" t="n"/>
      <c r="DM105" s="39" t="n"/>
      <c r="DN105" s="39" t="n"/>
      <c r="DO105" s="39" t="n"/>
    </row>
    <row r="106">
      <c r="A106" s="39" t="inlineStr">
        <is>
          <t>Все</t>
        </is>
      </c>
      <c r="B106" s="39" t="inlineStr">
        <is>
          <t>Все</t>
        </is>
      </c>
      <c r="C106" s="39" t="inlineStr">
        <is>
          <t>SMART TV</t>
        </is>
      </c>
      <c r="D106" s="39" t="inlineStr">
        <is>
          <t>охват</t>
        </is>
      </c>
      <c r="E106" s="39" t="n">
        <v/>
      </c>
      <c r="F106" s="39" t="inlineStr">
        <is>
          <t>нет</t>
        </is>
      </c>
      <c r="G106" s="39" t="n">
        <v/>
      </c>
      <c r="H106" s="39" t="n">
        <v/>
      </c>
      <c r="I106" s="39" t="inlineStr">
        <is>
          <t>нет перехода на сайт
нет dcm
нет BL</t>
        </is>
      </c>
      <c r="J106" s="39" t="inlineStr">
        <is>
          <t>\\DOCS\Public\_Подрядчики (прайсы, презентации, ТТ)\ИМХО</t>
        </is>
      </c>
      <c r="K106" s="39" t="inlineStr">
        <is>
          <t>Kurganova Ludmila N. &lt;LNKurganova@imho.ru&gt;</t>
        </is>
      </c>
      <c r="L106" s="39" t="n">
        <v/>
      </c>
      <c r="M106" s="39" t="n">
        <v/>
      </c>
      <c r="N106" s="39" t="n">
        <v/>
      </c>
      <c r="O106" s="39" t="inlineStr">
        <is>
          <t>аналог ТВ</t>
        </is>
      </c>
      <c r="P106" s="39" t="n">
        <v/>
      </c>
      <c r="Q106" s="39" t="n">
        <v>43</v>
      </c>
      <c r="R106" s="39">
        <f>S55</f>
        <v/>
      </c>
      <c r="S106" s="39" t="inlineStr">
        <is>
          <t>Smart TV
ИМХО</t>
        </is>
      </c>
      <c r="T106" s="39" t="inlineStr">
        <is>
          <t>SMART TV, Динамика, Недельный охват "All", Multi-roll, ролик до 20 сек., F=3/сутки</t>
        </is>
      </c>
      <c r="U106" s="39" t="inlineStr">
        <is>
          <t>Видео, 20 сек</t>
        </is>
      </c>
      <c r="V106" s="39" t="inlineStr">
        <is>
          <t>30</t>
        </is>
      </c>
      <c r="W106" s="39" t="inlineStr">
        <is>
          <t>Динамика</t>
        </is>
      </c>
      <c r="X106" s="39" t="inlineStr">
        <is>
          <t>1000 показов</t>
        </is>
      </c>
      <c r="Y106" s="39">
        <f>COUNT(BF55:CK55)</f>
        <v/>
      </c>
      <c r="Z106" s="39" t="inlineStr">
        <is>
          <t>неделя</t>
        </is>
      </c>
      <c r="AA106" s="39">
        <f>AB55/Y55</f>
        <v/>
      </c>
      <c r="AB106" s="39" t="n">
        <v>1</v>
      </c>
      <c r="AC106" s="40" t="n">
        <v>845000</v>
      </c>
      <c r="AD106" s="39" t="n">
        <v>1</v>
      </c>
      <c r="AE106" s="39" t="n">
        <v>0</v>
      </c>
      <c r="AF106" s="39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106" s="40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106" s="40">
        <f>AG55*1.2</f>
        <v/>
      </c>
      <c r="AI106" s="39">
        <f>AM55/AL55</f>
        <v/>
      </c>
      <c r="AJ106" s="39" t="n">
        <v>4</v>
      </c>
      <c r="AK106" s="39">
        <f>AI55/AJ55</f>
        <v/>
      </c>
      <c r="AL106" s="39" t="inlineStr"/>
      <c r="AM106" s="39">
        <f>AB55</f>
        <v/>
      </c>
      <c r="AN106" s="39" t="inlineStr"/>
      <c r="AO106" s="39">
        <f>AI55*AN55</f>
        <v/>
      </c>
      <c r="AP106" s="40">
        <f>AG55/AI55*1000</f>
        <v/>
      </c>
      <c r="AQ106" s="40">
        <f>AG55/AK55*1000</f>
        <v/>
      </c>
      <c r="AR106" s="40">
        <f>AG55/AM55</f>
        <v/>
      </c>
      <c r="AS106" s="40">
        <f>AG55/AO55</f>
        <v/>
      </c>
      <c r="AT106" s="39" t="inlineStr"/>
      <c r="AU106" s="40">
        <f>AG55/AT55</f>
        <v/>
      </c>
      <c r="AV106" s="39" t="n"/>
      <c r="AW106" s="39" t="n"/>
      <c r="AX106" s="39" t="n"/>
      <c r="AY106" s="39" t="n"/>
      <c r="AZ106" s="39" t="n"/>
      <c r="BA106" s="39" t="n"/>
      <c r="BB106" s="39" t="n"/>
      <c r="BC106" s="39" t="n"/>
      <c r="BD106" s="39" t="n"/>
      <c r="BE106" s="39" t="n"/>
      <c r="BF106" s="39" t="n"/>
      <c r="BG106" s="39" t="n"/>
      <c r="BH106" s="39" t="n"/>
      <c r="BI106" s="39" t="n"/>
      <c r="BJ106" s="39" t="n"/>
      <c r="BK106" s="39" t="n"/>
      <c r="BL106" s="39" t="n"/>
      <c r="BM106" s="39" t="n"/>
      <c r="BN106" s="39" t="n"/>
      <c r="BO106" s="39" t="n"/>
      <c r="BP106" s="39" t="n"/>
      <c r="BQ106" s="39" t="n"/>
      <c r="BR106" s="39" t="n"/>
      <c r="BS106" s="39" t="n"/>
      <c r="BT106" s="39" t="n"/>
      <c r="BU106" s="39" t="n"/>
      <c r="BV106" s="39" t="n"/>
      <c r="BW106" s="39" t="n"/>
      <c r="BX106" s="39" t="n"/>
      <c r="BY106" s="39" t="n"/>
      <c r="BZ106" s="39" t="n"/>
      <c r="CA106" s="39" t="n"/>
      <c r="CB106" s="39" t="n"/>
      <c r="CC106" s="39" t="n"/>
      <c r="CD106" s="39" t="n"/>
      <c r="CE106" s="39" t="n"/>
      <c r="CF106" s="39" t="n"/>
      <c r="CG106" s="39" t="n"/>
      <c r="CH106" s="39" t="n"/>
      <c r="CI106" s="39" t="n"/>
      <c r="CJ106" s="39" t="n"/>
      <c r="CK106" s="39" t="n"/>
      <c r="CL106" s="39" t="n"/>
      <c r="CM106" s="39" t="n"/>
      <c r="CN106" s="39" t="n"/>
      <c r="CO106" s="39" t="n"/>
      <c r="CP106" s="39" t="n"/>
      <c r="CQ106" s="39" t="n"/>
      <c r="CR106" s="39" t="n"/>
      <c r="CS106" s="39" t="n"/>
      <c r="CT106" s="39" t="n"/>
      <c r="CU106" s="39" t="n"/>
      <c r="CV106" s="39" t="n"/>
      <c r="CW106" s="39" t="n"/>
      <c r="CX106" s="39" t="n"/>
      <c r="CY106" s="39" t="n"/>
      <c r="CZ106" s="39" t="n"/>
      <c r="DA106" s="39" t="n"/>
      <c r="DB106" s="39" t="n"/>
      <c r="DC106" s="39" t="n"/>
      <c r="DD106" s="39" t="n"/>
      <c r="DE106" s="39" t="n"/>
      <c r="DF106" s="39" t="n"/>
      <c r="DG106" s="39" t="n"/>
      <c r="DH106" s="39" t="n"/>
      <c r="DI106" s="39" t="n"/>
      <c r="DJ106" s="39" t="n"/>
      <c r="DK106" s="39" t="n"/>
      <c r="DL106" s="39" t="n"/>
      <c r="DM106" s="39" t="n"/>
      <c r="DN106" s="39" t="n"/>
      <c r="DO106" s="39" t="n"/>
    </row>
    <row r="107">
      <c r="A107" s="39" t="inlineStr">
        <is>
          <t>Все</t>
        </is>
      </c>
      <c r="B107" s="39" t="inlineStr">
        <is>
          <t>Все</t>
        </is>
      </c>
      <c r="C107" s="39" t="inlineStr">
        <is>
          <t>Блоггерская платформа</t>
        </is>
      </c>
      <c r="D107" s="39" t="inlineStr">
        <is>
          <t>охват</t>
        </is>
      </c>
      <c r="E107" s="39" t="n">
        <v/>
      </c>
      <c r="F107" s="39" t="n">
        <v/>
      </c>
      <c r="G107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07" s="39" t="n">
        <v/>
      </c>
      <c r="I107" s="39" t="n">
        <v/>
      </c>
      <c r="J107" s="39" t="inlineStr">
        <is>
          <t>\\DOCS\Public\_Подрядчики (прайсы, презентации, ТТ)\Яндекс.Дзен</t>
        </is>
      </c>
      <c r="K107" s="39" t="inlineStr">
        <is>
          <t>Egor &lt;e.kham@yandex-team.ru&gt;</t>
        </is>
      </c>
      <c r="L107" s="39" t="n">
        <v/>
      </c>
      <c r="M107" s="39" t="inlineStr">
        <is>
          <t>75т.р</t>
        </is>
      </c>
      <c r="N107" s="39" t="inlineStr">
        <is>
          <t>ДА!</t>
        </is>
      </c>
      <c r="O107" s="39" t="n">
        <v/>
      </c>
      <c r="P107" s="39" t="n">
        <v/>
      </c>
      <c r="Q107" s="39" t="n">
        <v>44</v>
      </c>
      <c r="R107" s="39">
        <f>S56</f>
        <v/>
      </c>
      <c r="S107" s="39" t="inlineStr">
        <is>
          <t>Яндекс Дзен</t>
        </is>
      </c>
      <c r="T107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107" s="39" t="inlineStr">
        <is>
          <t>Видео</t>
        </is>
      </c>
      <c r="V107" s="39" t="inlineStr">
        <is>
          <t>30</t>
        </is>
      </c>
      <c r="W107" s="39" t="inlineStr">
        <is>
          <t>Динамика</t>
        </is>
      </c>
      <c r="X107" s="39" t="inlineStr">
        <is>
          <t>1000 показов</t>
        </is>
      </c>
      <c r="Y107" s="39">
        <f>COUNT(BF56:CK56)</f>
        <v/>
      </c>
      <c r="Z107" s="39" t="inlineStr">
        <is>
          <t>недели</t>
        </is>
      </c>
      <c r="AA107" s="39">
        <f>AB56/Y56</f>
        <v/>
      </c>
      <c r="AB107" s="39" t="n">
        <v>100000</v>
      </c>
      <c r="AC107" s="40" t="n">
        <v>1</v>
      </c>
      <c r="AD107" s="39" t="n">
        <v>1</v>
      </c>
      <c r="AE107" s="39" t="n">
        <v>0</v>
      </c>
      <c r="AF107" s="39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107" s="40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107" s="40">
        <f>AG56*1.2</f>
        <v/>
      </c>
      <c r="AI107" s="39">
        <f>AM56/AL56</f>
        <v/>
      </c>
      <c r="AJ107" s="39" t="n">
        <v/>
      </c>
      <c r="AK107" s="39">
        <f>AI56/AJ56</f>
        <v/>
      </c>
      <c r="AL107" s="39" t="inlineStr"/>
      <c r="AM107" s="39">
        <f>AB56</f>
        <v/>
      </c>
      <c r="AN107" s="39" t="inlineStr"/>
      <c r="AO107" s="39">
        <f>AI56*AN56</f>
        <v/>
      </c>
      <c r="AP107" s="40">
        <f>AG56/AI56*1000</f>
        <v/>
      </c>
      <c r="AQ107" s="40">
        <f>AG56/AK56*1000</f>
        <v/>
      </c>
      <c r="AR107" s="40">
        <f>AG56/AM56</f>
        <v/>
      </c>
      <c r="AS107" s="40">
        <f>AG56/AO56</f>
        <v/>
      </c>
      <c r="AT107" s="39" t="n">
        <v>-0.4151462170925309</v>
      </c>
      <c r="AU107" s="40">
        <f>AG56/AT56</f>
        <v/>
      </c>
      <c r="AV107" s="39" t="n"/>
      <c r="AW107" s="39" t="n"/>
      <c r="AX107" s="39" t="n"/>
      <c r="AY107" s="39" t="n"/>
      <c r="AZ107" s="39" t="n"/>
      <c r="BA107" s="39" t="n"/>
      <c r="BB107" s="39" t="n"/>
      <c r="BC107" s="39" t="n"/>
      <c r="BD107" s="39" t="n"/>
      <c r="BE107" s="39" t="n"/>
      <c r="BF107" s="39" t="n"/>
      <c r="BG107" s="39" t="n"/>
      <c r="BH107" s="39" t="n"/>
      <c r="BI107" s="39" t="n"/>
      <c r="BJ107" s="39" t="n"/>
      <c r="BK107" s="39" t="n"/>
      <c r="BL107" s="39" t="n"/>
      <c r="BM107" s="39" t="n"/>
      <c r="BN107" s="39" t="n"/>
      <c r="BO107" s="39" t="n"/>
      <c r="BP107" s="39" t="n"/>
      <c r="BQ107" s="39" t="n"/>
      <c r="BR107" s="39" t="n"/>
      <c r="BS107" s="39" t="n"/>
      <c r="BT107" s="39" t="n"/>
      <c r="BU107" s="39" t="n"/>
      <c r="BV107" s="39" t="n"/>
      <c r="BW107" s="39" t="n"/>
      <c r="BX107" s="39" t="n"/>
      <c r="BY107" s="39" t="n"/>
      <c r="BZ107" s="39" t="n"/>
      <c r="CA107" s="39" t="n"/>
      <c r="CB107" s="39" t="n"/>
      <c r="CC107" s="39" t="n"/>
      <c r="CD107" s="39" t="n"/>
      <c r="CE107" s="39" t="n"/>
      <c r="CF107" s="39" t="n"/>
      <c r="CG107" s="39" t="n"/>
      <c r="CH107" s="39" t="n"/>
      <c r="CI107" s="39" t="n"/>
      <c r="CJ107" s="39" t="n"/>
      <c r="CK107" s="39" t="n"/>
      <c r="CL107" s="39" t="n"/>
      <c r="CM107" s="39" t="n"/>
      <c r="CN107" s="39" t="n"/>
      <c r="CO107" s="39" t="n"/>
      <c r="CP107" s="39" t="n"/>
      <c r="CQ107" s="39" t="n"/>
      <c r="CR107" s="39" t="n"/>
      <c r="CS107" s="39" t="n"/>
      <c r="CT107" s="39" t="n"/>
      <c r="CU107" s="39" t="n"/>
      <c r="CV107" s="39" t="n"/>
      <c r="CW107" s="39" t="n"/>
      <c r="CX107" s="39" t="n"/>
      <c r="CY107" s="39" t="n"/>
      <c r="CZ107" s="39" t="n"/>
      <c r="DA107" s="39" t="n"/>
      <c r="DB107" s="39" t="n"/>
      <c r="DC107" s="39" t="n"/>
      <c r="DD107" s="39" t="n"/>
      <c r="DE107" s="39" t="n"/>
      <c r="DF107" s="39" t="n"/>
      <c r="DG107" s="39" t="n"/>
      <c r="DH107" s="39" t="n"/>
      <c r="DI107" s="39" t="n"/>
      <c r="DJ107" s="39" t="n"/>
      <c r="DK107" s="39" t="n"/>
      <c r="DL107" s="39" t="n"/>
      <c r="DM107" s="39" t="n"/>
      <c r="DN107" s="39" t="n"/>
      <c r="DO107" s="39" t="n"/>
    </row>
    <row r="108">
      <c r="A108" s="39" t="inlineStr">
        <is>
          <t>Все</t>
        </is>
      </c>
      <c r="B108" s="39" t="inlineStr">
        <is>
          <t>Все</t>
        </is>
      </c>
      <c r="C108" s="39" t="inlineStr">
        <is>
          <t>Блоггерская платформа</t>
        </is>
      </c>
      <c r="D108" s="39" t="inlineStr">
        <is>
          <t>охват</t>
        </is>
      </c>
      <c r="E108" s="39" t="n">
        <v/>
      </c>
      <c r="F108" s="39" t="n">
        <v/>
      </c>
      <c r="G108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08" s="39" t="n">
        <v/>
      </c>
      <c r="I108" s="39" t="n">
        <v/>
      </c>
      <c r="J108" s="39" t="inlineStr">
        <is>
          <t>\\DOCS\Public\_Подрядчики (прайсы, презентации, ТТ)\Яндекс.Дзен</t>
        </is>
      </c>
      <c r="K108" s="39" t="inlineStr">
        <is>
          <t>Egor &lt;e.kham@yandex-team.ru&gt;</t>
        </is>
      </c>
      <c r="L108" s="39" t="n">
        <v/>
      </c>
      <c r="M108" s="39" t="inlineStr">
        <is>
          <t>75т.р</t>
        </is>
      </c>
      <c r="N108" s="39" t="inlineStr">
        <is>
          <t>ДА!</t>
        </is>
      </c>
      <c r="O108" s="39" t="inlineStr">
        <is>
          <t>при закупке на 200т.р. 3 статьи бонусом</t>
        </is>
      </c>
      <c r="P108" s="39" t="n">
        <v/>
      </c>
      <c r="Q108" s="39" t="n">
        <v>45</v>
      </c>
      <c r="R108" s="39">
        <f>S57</f>
        <v/>
      </c>
      <c r="S108" s="39" t="inlineStr">
        <is>
          <t>Яндекс Дзен</t>
        </is>
      </c>
      <c r="T108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08" s="39" t="inlineStr">
        <is>
          <t>Статья</t>
        </is>
      </c>
      <c r="V108" s="39" t="inlineStr">
        <is>
          <t>30</t>
        </is>
      </c>
      <c r="W108" s="39" t="inlineStr">
        <is>
          <t>Динамика</t>
        </is>
      </c>
      <c r="X108" s="39" t="inlineStr">
        <is>
          <t>1000 показов</t>
        </is>
      </c>
      <c r="Y108" s="39">
        <f>COUNT(BF57:CK57)</f>
        <v/>
      </c>
      <c r="Z108" s="39" t="inlineStr">
        <is>
          <t>недель</t>
        </is>
      </c>
      <c r="AA108" s="39">
        <f>AB57/Y57</f>
        <v/>
      </c>
      <c r="AB108" s="39" t="n">
        <v>31250</v>
      </c>
      <c r="AC108" s="40" t="n">
        <v>8</v>
      </c>
      <c r="AD108" s="39" t="n">
        <v>1</v>
      </c>
      <c r="AE108" s="39" t="n">
        <v>0</v>
      </c>
      <c r="AF108" s="39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108" s="40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108" s="40">
        <f>AG57*1.2</f>
        <v/>
      </c>
      <c r="AI108" s="39">
        <f>AM57/AL57</f>
        <v/>
      </c>
      <c r="AJ108" s="39" t="n">
        <v/>
      </c>
      <c r="AK108" s="39">
        <f>AI57/AJ57</f>
        <v/>
      </c>
      <c r="AL108" s="39" t="inlineStr"/>
      <c r="AM108" s="39">
        <f>AB57</f>
        <v/>
      </c>
      <c r="AN108" s="39" t="inlineStr"/>
      <c r="AO108" s="39">
        <f>AI57*AN57</f>
        <v/>
      </c>
      <c r="AP108" s="40">
        <f>AG57/AI57*1000</f>
        <v/>
      </c>
      <c r="AQ108" s="40">
        <f>AG57/AK57*1000</f>
        <v/>
      </c>
      <c r="AR108" s="40">
        <f>AG57/AM57</f>
        <v/>
      </c>
      <c r="AS108" s="40">
        <f>AG57/AO57</f>
        <v/>
      </c>
      <c r="AT108" s="39" t="n">
        <v>-0.4151462170925309</v>
      </c>
      <c r="AU108" s="40">
        <f>AG57/AT57</f>
        <v/>
      </c>
      <c r="AV108" s="39" t="n"/>
      <c r="AW108" s="39" t="n"/>
      <c r="AX108" s="39" t="n"/>
      <c r="AY108" s="39" t="n"/>
      <c r="AZ108" s="39" t="n"/>
      <c r="BA108" s="39" t="n"/>
      <c r="BB108" s="39" t="n"/>
      <c r="BC108" s="39" t="n"/>
      <c r="BD108" s="39" t="n"/>
      <c r="BE108" s="39" t="n"/>
      <c r="BF108" s="39" t="n"/>
      <c r="BG108" s="39" t="n"/>
      <c r="BH108" s="39" t="n"/>
      <c r="BI108" s="39" t="n"/>
      <c r="BJ108" s="39" t="n"/>
      <c r="BK108" s="39" t="n"/>
      <c r="BL108" s="39" t="n"/>
      <c r="BM108" s="39" t="n"/>
      <c r="BN108" s="39" t="n"/>
      <c r="BO108" s="39" t="n"/>
      <c r="BP108" s="39" t="n"/>
      <c r="BQ108" s="39" t="n"/>
      <c r="BR108" s="39" t="n"/>
      <c r="BS108" s="39" t="n"/>
      <c r="BT108" s="39" t="n"/>
      <c r="BU108" s="39" t="n"/>
      <c r="BV108" s="39" t="n"/>
      <c r="BW108" s="39" t="n"/>
      <c r="BX108" s="39" t="n"/>
      <c r="BY108" s="39" t="n"/>
      <c r="BZ108" s="39" t="n"/>
      <c r="CA108" s="39" t="n"/>
      <c r="CB108" s="39" t="n"/>
      <c r="CC108" s="39" t="n"/>
      <c r="CD108" s="39" t="n"/>
      <c r="CE108" s="39" t="n"/>
      <c r="CF108" s="39" t="n"/>
      <c r="CG108" s="39" t="n"/>
      <c r="CH108" s="39" t="n"/>
      <c r="CI108" s="39" t="n"/>
      <c r="CJ108" s="39" t="n"/>
      <c r="CK108" s="39" t="n"/>
      <c r="CL108" s="39" t="n"/>
      <c r="CM108" s="39" t="n"/>
      <c r="CN108" s="39" t="n"/>
      <c r="CO108" s="39" t="n"/>
      <c r="CP108" s="39" t="n"/>
      <c r="CQ108" s="39" t="n"/>
      <c r="CR108" s="39" t="n"/>
      <c r="CS108" s="39" t="n"/>
      <c r="CT108" s="39" t="n"/>
      <c r="CU108" s="39" t="n"/>
      <c r="CV108" s="39" t="n"/>
      <c r="CW108" s="39" t="n"/>
      <c r="CX108" s="39" t="n"/>
      <c r="CY108" s="39" t="n"/>
      <c r="CZ108" s="39" t="n"/>
      <c r="DA108" s="39" t="n"/>
      <c r="DB108" s="39" t="n"/>
      <c r="DC108" s="39" t="n"/>
      <c r="DD108" s="39" t="n"/>
      <c r="DE108" s="39" t="n"/>
      <c r="DF108" s="39" t="n"/>
      <c r="DG108" s="39" t="n"/>
      <c r="DH108" s="39" t="n"/>
      <c r="DI108" s="39" t="n"/>
      <c r="DJ108" s="39" t="n"/>
      <c r="DK108" s="39" t="n"/>
      <c r="DL108" s="39" t="n"/>
      <c r="DM108" s="39" t="n"/>
      <c r="DN108" s="39" t="n"/>
      <c r="DO108" s="39" t="n"/>
    </row>
    <row r="109">
      <c r="A109" s="39" t="inlineStr">
        <is>
          <t>Все</t>
        </is>
      </c>
      <c r="B109" s="39" t="inlineStr">
        <is>
          <t>Все</t>
        </is>
      </c>
      <c r="C109" s="39" t="inlineStr">
        <is>
          <t>Услуга</t>
        </is>
      </c>
      <c r="D109" s="39" t="inlineStr">
        <is>
          <t>охват</t>
        </is>
      </c>
      <c r="E109" s="39" t="n">
        <v/>
      </c>
      <c r="F109" s="39" t="n">
        <v/>
      </c>
      <c r="G109" s="39" t="n">
        <v/>
      </c>
      <c r="H109" s="39" t="n">
        <v/>
      </c>
      <c r="I109" s="39" t="n">
        <v/>
      </c>
      <c r="J109" s="39" t="n">
        <v/>
      </c>
      <c r="K109" s="39" t="inlineStr">
        <is>
          <t>через ТГ/битрикс
Жуковская Елена
ZhukovskayaEG@sbermarketing.ru
79067970262</t>
        </is>
      </c>
      <c r="L109" s="39" t="n">
        <v/>
      </c>
      <c r="M109" s="39" t="n">
        <v/>
      </c>
      <c r="N109" s="39" t="n">
        <v/>
      </c>
      <c r="O109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09" s="39" t="n">
        <v/>
      </c>
      <c r="Q109" s="39" t="n">
        <v>46</v>
      </c>
      <c r="R109" s="39">
        <f>S58</f>
        <v/>
      </c>
      <c r="S109" s="39" t="inlineStr">
        <is>
          <t>Репутационный маркетинг</t>
        </is>
      </c>
      <c r="T109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09" s="39" t="n">
        <v/>
      </c>
      <c r="V109" s="39" t="inlineStr">
        <is>
          <t>30</t>
        </is>
      </c>
      <c r="W109" s="39" t="n">
        <v/>
      </c>
      <c r="X109" s="39" t="inlineStr">
        <is>
          <t>1000 показов</t>
        </is>
      </c>
      <c r="Y109" s="39">
        <f>COUNT(BF58:CK58)</f>
        <v/>
      </c>
      <c r="Z109" s="39" t="inlineStr">
        <is>
          <t>месяца</t>
        </is>
      </c>
      <c r="AA109" s="39">
        <f>AB58/Y58</f>
        <v/>
      </c>
      <c r="AB109" s="39" t="n">
        <v>3</v>
      </c>
      <c r="AC109" s="40" t="n">
        <v>30000</v>
      </c>
      <c r="AD109" s="39" t="n">
        <v>1</v>
      </c>
      <c r="AE109" s="39" t="n">
        <v>0</v>
      </c>
      <c r="AF109" s="39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109" s="40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109" s="40">
        <f>AG58*1.2</f>
        <v/>
      </c>
      <c r="AI109" s="39">
        <f>AM58/AL58</f>
        <v/>
      </c>
      <c r="AJ109" s="39" t="n">
        <v/>
      </c>
      <c r="AK109" s="39">
        <f>AI58/AJ58</f>
        <v/>
      </c>
      <c r="AL109" s="39" t="inlineStr"/>
      <c r="AM109" s="39">
        <f>AB58</f>
        <v/>
      </c>
      <c r="AN109" s="39" t="inlineStr"/>
      <c r="AO109" s="39">
        <f>AI58*AN58</f>
        <v/>
      </c>
      <c r="AP109" s="40">
        <f>AG58/AI58*1000</f>
        <v/>
      </c>
      <c r="AQ109" s="40">
        <f>AG58/AK58*1000</f>
        <v/>
      </c>
      <c r="AR109" s="40">
        <f>AG58/AM58</f>
        <v/>
      </c>
      <c r="AS109" s="40">
        <f>AG58/AO58</f>
        <v/>
      </c>
      <c r="AT109" s="39" t="inlineStr"/>
      <c r="AU109" s="40">
        <f>AG58/AT58</f>
        <v/>
      </c>
      <c r="AV109" s="39" t="n"/>
      <c r="AW109" s="39" t="n"/>
      <c r="AX109" s="39" t="n"/>
      <c r="AY109" s="39" t="n"/>
      <c r="AZ109" s="39" t="n"/>
      <c r="BA109" s="39" t="n"/>
      <c r="BB109" s="39" t="n"/>
      <c r="BC109" s="39" t="n"/>
      <c r="BD109" s="39" t="n"/>
      <c r="BE109" s="39" t="n"/>
      <c r="BF109" s="39" t="n"/>
      <c r="BG109" s="39" t="n"/>
      <c r="BH109" s="39" t="n"/>
      <c r="BI109" s="39" t="n"/>
      <c r="BJ109" s="39" t="n"/>
      <c r="BK109" s="39" t="n"/>
      <c r="BL109" s="39" t="n"/>
      <c r="BM109" s="39" t="n"/>
      <c r="BN109" s="39" t="n"/>
      <c r="BO109" s="39" t="n"/>
      <c r="BP109" s="39" t="n"/>
      <c r="BQ109" s="39" t="n"/>
      <c r="BR109" s="39" t="n"/>
      <c r="BS109" s="39" t="n"/>
      <c r="BT109" s="39" t="n"/>
      <c r="BU109" s="39" t="n"/>
      <c r="BV109" s="39" t="n"/>
      <c r="BW109" s="39" t="n"/>
      <c r="BX109" s="39" t="n"/>
      <c r="BY109" s="39" t="n"/>
      <c r="BZ109" s="39" t="n"/>
      <c r="CA109" s="39" t="n"/>
      <c r="CB109" s="39" t="n"/>
      <c r="CC109" s="39" t="n"/>
      <c r="CD109" s="39" t="n"/>
      <c r="CE109" s="39" t="n"/>
      <c r="CF109" s="39" t="n"/>
      <c r="CG109" s="39" t="n"/>
      <c r="CH109" s="39" t="n"/>
      <c r="CI109" s="39" t="n"/>
      <c r="CJ109" s="39" t="n"/>
      <c r="CK109" s="39" t="n"/>
      <c r="CL109" s="39" t="n"/>
      <c r="CM109" s="39" t="n"/>
      <c r="CN109" s="39" t="n"/>
      <c r="CO109" s="39" t="n"/>
      <c r="CP109" s="39" t="n"/>
      <c r="CQ109" s="39" t="n"/>
      <c r="CR109" s="39" t="n"/>
      <c r="CS109" s="39" t="n"/>
      <c r="CT109" s="39" t="n"/>
      <c r="CU109" s="39" t="n"/>
      <c r="CV109" s="39" t="n"/>
      <c r="CW109" s="39" t="n"/>
      <c r="CX109" s="39" t="n"/>
      <c r="CY109" s="39" t="n"/>
      <c r="CZ109" s="39" t="n"/>
      <c r="DA109" s="39" t="n"/>
      <c r="DB109" s="39" t="n"/>
      <c r="DC109" s="39" t="n"/>
      <c r="DD109" s="39" t="n"/>
      <c r="DE109" s="39" t="n"/>
      <c r="DF109" s="39" t="n"/>
      <c r="DG109" s="39" t="n"/>
      <c r="DH109" s="39" t="n"/>
      <c r="DI109" s="39" t="n"/>
      <c r="DJ109" s="39" t="n"/>
      <c r="DK109" s="39" t="n"/>
      <c r="DL109" s="39" t="n"/>
      <c r="DM109" s="39" t="n"/>
      <c r="DN109" s="39" t="n"/>
      <c r="DO109" s="39" t="n"/>
    </row>
    <row r="110">
      <c r="A110" s="39" t="inlineStr">
        <is>
          <t>Все</t>
        </is>
      </c>
      <c r="B110" s="39" t="inlineStr">
        <is>
          <t>Все</t>
        </is>
      </c>
      <c r="C110" s="39" t="inlineStr">
        <is>
          <t>Услуга</t>
        </is>
      </c>
      <c r="D110" s="39" t="inlineStr">
        <is>
          <t>охват</t>
        </is>
      </c>
      <c r="E110" s="39" t="n">
        <v/>
      </c>
      <c r="F110" s="39" t="n">
        <v/>
      </c>
      <c r="G110" s="39" t="n">
        <v/>
      </c>
      <c r="H110" s="39" t="n">
        <v/>
      </c>
      <c r="I110" s="39" t="n">
        <v/>
      </c>
      <c r="J110" s="39" t="n">
        <v/>
      </c>
      <c r="K110" s="39" t="inlineStr">
        <is>
          <t>через ТГ/битрикс
Иванов Илья
+79360000066
IvanovIA@sbermarketing.ru</t>
        </is>
      </c>
      <c r="L110" s="39" t="n">
        <v/>
      </c>
      <c r="M110" s="39" t="n">
        <v/>
      </c>
      <c r="N110" s="39" t="n">
        <v/>
      </c>
      <c r="O110" s="39" t="inlineStr">
        <is>
          <t>добавляем отдельно как рекомендация (отдельным файлом)</t>
        </is>
      </c>
      <c r="P110" s="39" t="n">
        <v/>
      </c>
      <c r="Q110" s="39" t="n">
        <v>47</v>
      </c>
      <c r="R110" s="39">
        <f>S59</f>
        <v/>
      </c>
      <c r="S110" s="39" t="inlineStr">
        <is>
          <t>Блоггеры</t>
        </is>
      </c>
      <c r="T110" s="39" t="n">
        <v/>
      </c>
      <c r="U110" s="39" t="n">
        <v/>
      </c>
      <c r="V110" s="39" t="inlineStr">
        <is>
          <t>30</t>
        </is>
      </c>
      <c r="W110" s="39" t="n">
        <v/>
      </c>
      <c r="X110" s="39" t="inlineStr">
        <is>
          <t>1000 показов</t>
        </is>
      </c>
      <c r="Y110" s="39">
        <f>COUNT(BF59:CK59)</f>
        <v/>
      </c>
      <c r="Z110" s="39" t="n">
        <v/>
      </c>
      <c r="AA110" s="39">
        <f>AB59/Y59</f>
        <v/>
      </c>
      <c r="AB110" s="39" t="n">
        <v/>
      </c>
      <c r="AC110" s="40" t="n">
        <v/>
      </c>
      <c r="AD110" s="39" t="n">
        <v/>
      </c>
      <c r="AE110" s="39" t="n">
        <v>0</v>
      </c>
      <c r="AF110" s="39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110" s="40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110" s="40">
        <f>AG59*1.2</f>
        <v/>
      </c>
      <c r="AI110" s="39">
        <f>AM59/AL59</f>
        <v/>
      </c>
      <c r="AJ110" s="39" t="n">
        <v/>
      </c>
      <c r="AK110" s="39">
        <f>AI59/AJ59</f>
        <v/>
      </c>
      <c r="AL110" s="39" t="inlineStr"/>
      <c r="AM110" s="39">
        <f>AB59</f>
        <v/>
      </c>
      <c r="AN110" s="39" t="inlineStr"/>
      <c r="AO110" s="39">
        <f>AI59*AN59</f>
        <v/>
      </c>
      <c r="AP110" s="40">
        <f>AG59/AI59*1000</f>
        <v/>
      </c>
      <c r="AQ110" s="40">
        <f>AG59/AK59*1000</f>
        <v/>
      </c>
      <c r="AR110" s="40">
        <f>AG59/AM59</f>
        <v/>
      </c>
      <c r="AS110" s="40">
        <f>AG59/AO59</f>
        <v/>
      </c>
      <c r="AT110" s="39" t="inlineStr"/>
      <c r="AU110" s="40">
        <f>AG59/AT59</f>
        <v/>
      </c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  <c r="CC110" s="39" t="n"/>
      <c r="CD110" s="39" t="n"/>
      <c r="CE110" s="39" t="n"/>
      <c r="CF110" s="39" t="n"/>
      <c r="CG110" s="39" t="n"/>
      <c r="CH110" s="39" t="n"/>
      <c r="CI110" s="39" t="n"/>
      <c r="CJ110" s="39" t="n"/>
      <c r="CK110" s="39" t="n"/>
      <c r="CL110" s="39" t="n"/>
      <c r="CM110" s="39" t="n"/>
      <c r="CN110" s="39" t="n"/>
      <c r="CO110" s="39" t="n"/>
      <c r="CP110" s="39" t="n"/>
      <c r="CQ110" s="39" t="n"/>
      <c r="CR110" s="39" t="n"/>
      <c r="CS110" s="39" t="n"/>
      <c r="CT110" s="39" t="n"/>
      <c r="CU110" s="39" t="n"/>
      <c r="CV110" s="39" t="n"/>
      <c r="CW110" s="39" t="n"/>
      <c r="CX110" s="39" t="n"/>
      <c r="CY110" s="39" t="n"/>
      <c r="CZ110" s="39" t="n"/>
      <c r="DA110" s="39" t="n"/>
      <c r="DB110" s="39" t="n"/>
      <c r="DC110" s="39" t="n"/>
      <c r="DD110" s="39" t="n"/>
      <c r="DE110" s="39" t="n"/>
      <c r="DF110" s="39" t="n"/>
      <c r="DG110" s="39" t="n"/>
      <c r="DH110" s="39" t="n"/>
      <c r="DI110" s="39" t="n"/>
      <c r="DJ110" s="39" t="n"/>
      <c r="DK110" s="39" t="n"/>
      <c r="DL110" s="39" t="n"/>
      <c r="DM110" s="39" t="n"/>
      <c r="DN110" s="39" t="n"/>
      <c r="DO110" s="39" t="n"/>
    </row>
    <row r="111">
      <c r="A111" s="39" t="inlineStr">
        <is>
          <t>Все</t>
        </is>
      </c>
      <c r="B111" s="39" t="inlineStr">
        <is>
          <t>Все</t>
        </is>
      </c>
      <c r="C111" s="39" t="inlineStr">
        <is>
          <t>PROGRAMMATIC</t>
        </is>
      </c>
      <c r="D111" s="39" t="inlineStr">
        <is>
          <t>охват</t>
        </is>
      </c>
      <c r="E111" s="39" t="inlineStr">
        <is>
          <t>\\DOCS\Public\_Подрядчики (прайсы, презентации, ТТ)\OTM (programmatic)</t>
        </is>
      </c>
      <c r="F111" s="39" t="n">
        <v/>
      </c>
      <c r="G111" s="39" t="n">
        <v/>
      </c>
      <c r="H111" s="39" t="n">
        <v/>
      </c>
      <c r="I111" s="39" t="inlineStr">
        <is>
          <t>входит в soloway</t>
        </is>
      </c>
      <c r="J111" s="39" t="inlineStr">
        <is>
          <t>\\DOCS\Public\_Подрядчики (прайсы, презентации, ТТ)\OTM (programmatic)</t>
        </is>
      </c>
      <c r="K111" s="39" t="inlineStr">
        <is>
          <t>Olga Shataeva &lt;os@otm-r.com&gt;</t>
        </is>
      </c>
      <c r="L111" s="39" t="inlineStr">
        <is>
          <t>BL - 50 000 р без НДС</t>
        </is>
      </c>
      <c r="M111" s="39" t="n">
        <v/>
      </c>
      <c r="N111" s="39" t="n">
        <v/>
      </c>
      <c r="O111" s="39" t="n">
        <v/>
      </c>
      <c r="P111" s="39" t="n">
        <v/>
      </c>
      <c r="Q111" s="39" t="n">
        <v>48</v>
      </c>
      <c r="R111" s="39">
        <f>S60</f>
        <v/>
      </c>
      <c r="S111" s="39" t="inlineStr">
        <is>
          <t>ОТМ Network</t>
        </is>
      </c>
      <c r="T111" s="39" t="inlineStr">
        <is>
          <t>ЦА - МЖ 35-50 В+, есть дети
Гео - РФ
Таргетинг по аудиторным сегментам (см. Вкладку "Сегменты OTM")</t>
        </is>
      </c>
      <c r="U111" s="39" t="inlineStr">
        <is>
          <t>Video all-roll 
(15 секунд)</t>
        </is>
      </c>
      <c r="V111" s="39" t="inlineStr">
        <is>
          <t>30</t>
        </is>
      </c>
      <c r="W111" s="39" t="inlineStr">
        <is>
          <t>Динамика</t>
        </is>
      </c>
      <c r="X111" s="39" t="inlineStr">
        <is>
          <t>1000 показов</t>
        </is>
      </c>
      <c r="Y111" s="39">
        <f>COUNT(BF60:CK60)</f>
        <v/>
      </c>
      <c r="Z111" s="39" t="inlineStr">
        <is>
          <t>недель</t>
        </is>
      </c>
      <c r="AA111" s="39">
        <f>AB60/Y60</f>
        <v/>
      </c>
      <c r="AB111" s="39" t="n">
        <v>1429</v>
      </c>
      <c r="AC111" s="40" t="n">
        <v>350</v>
      </c>
      <c r="AD111" s="39" t="n">
        <v>1</v>
      </c>
      <c r="AE111" s="39" t="n">
        <v>0</v>
      </c>
      <c r="AF111" s="39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111" s="40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111" s="40">
        <f>AG60*1.2</f>
        <v/>
      </c>
      <c r="AI111" s="39">
        <f>AM60/AL60</f>
        <v/>
      </c>
      <c r="AJ111" s="39" t="n">
        <v>3</v>
      </c>
      <c r="AK111" s="39">
        <f>AI60/AJ60</f>
        <v/>
      </c>
      <c r="AL111" s="39" t="inlineStr"/>
      <c r="AM111" s="39">
        <f>AB60</f>
        <v/>
      </c>
      <c r="AN111" s="39" t="inlineStr"/>
      <c r="AO111" s="39">
        <f>AI60*AN60</f>
        <v/>
      </c>
      <c r="AP111" s="40">
        <f>AG60/AI60*1000</f>
        <v/>
      </c>
      <c r="AQ111" s="40">
        <f>AG60/AK60*1000</f>
        <v/>
      </c>
      <c r="AR111" s="40">
        <f>AG60/AM60</f>
        <v/>
      </c>
      <c r="AS111" s="40">
        <f>AG60/AO60</f>
        <v/>
      </c>
      <c r="AT111" s="39" t="inlineStr"/>
      <c r="AU111" s="40">
        <f>AG60/AT60</f>
        <v/>
      </c>
      <c r="AV111" s="39" t="n"/>
      <c r="AW111" s="39" t="n"/>
      <c r="AX111" s="39" t="n"/>
      <c r="AY111" s="39" t="n"/>
      <c r="AZ111" s="39" t="n"/>
      <c r="BA111" s="39" t="n"/>
      <c r="BB111" s="39" t="n"/>
      <c r="BC111" s="39" t="n"/>
      <c r="BD111" s="39" t="n"/>
      <c r="BE111" s="39" t="n"/>
      <c r="BF111" s="39" t="n"/>
      <c r="BG111" s="39" t="n"/>
      <c r="BH111" s="39" t="n"/>
      <c r="BI111" s="39" t="n"/>
      <c r="BJ111" s="39" t="n"/>
      <c r="BK111" s="39" t="n"/>
      <c r="BL111" s="39" t="n"/>
      <c r="BM111" s="39" t="n"/>
      <c r="BN111" s="39" t="n"/>
      <c r="BO111" s="39" t="n"/>
      <c r="BP111" s="39" t="n"/>
      <c r="BQ111" s="39" t="n"/>
      <c r="BR111" s="39" t="n"/>
      <c r="BS111" s="39" t="n"/>
      <c r="BT111" s="39" t="n"/>
      <c r="BU111" s="39" t="n"/>
      <c r="BV111" s="39" t="n"/>
      <c r="BW111" s="39" t="n"/>
      <c r="BX111" s="39" t="n"/>
      <c r="BY111" s="39" t="n"/>
      <c r="BZ111" s="39" t="n"/>
      <c r="CA111" s="39" t="n"/>
      <c r="CB111" s="39" t="n"/>
      <c r="CC111" s="39" t="n"/>
      <c r="CD111" s="39" t="n"/>
      <c r="CE111" s="39" t="n"/>
      <c r="CF111" s="39" t="n"/>
      <c r="CG111" s="39" t="n"/>
      <c r="CH111" s="39" t="n"/>
      <c r="CI111" s="39" t="n"/>
      <c r="CJ111" s="39" t="n"/>
      <c r="CK111" s="39" t="n"/>
      <c r="CL111" s="39" t="n"/>
      <c r="CM111" s="39" t="n"/>
      <c r="CN111" s="39" t="n"/>
      <c r="CO111" s="39" t="n"/>
      <c r="CP111" s="39" t="n"/>
      <c r="CQ111" s="39" t="n"/>
      <c r="CR111" s="39" t="n"/>
      <c r="CS111" s="39" t="n"/>
      <c r="CT111" s="39" t="n"/>
      <c r="CU111" s="39" t="n"/>
      <c r="CV111" s="39" t="n"/>
      <c r="CW111" s="39" t="n"/>
      <c r="CX111" s="39" t="n"/>
      <c r="CY111" s="39" t="n"/>
      <c r="CZ111" s="39" t="n"/>
      <c r="DA111" s="39" t="n"/>
      <c r="DB111" s="39" t="n"/>
      <c r="DC111" s="39" t="n"/>
      <c r="DD111" s="39" t="n"/>
      <c r="DE111" s="39" t="n"/>
      <c r="DF111" s="39" t="n"/>
      <c r="DG111" s="39" t="n"/>
      <c r="DH111" s="39" t="n"/>
      <c r="DI111" s="39" t="n"/>
      <c r="DJ111" s="39" t="n"/>
      <c r="DK111" s="39" t="n"/>
      <c r="DL111" s="39" t="n"/>
      <c r="DM111" s="39" t="n"/>
      <c r="DN111" s="39" t="n"/>
      <c r="DO111" s="39" t="n"/>
    </row>
    <row r="112">
      <c r="A112" s="39" t="inlineStr">
        <is>
          <t>Все</t>
        </is>
      </c>
      <c r="B112" s="39" t="inlineStr">
        <is>
          <t>Все</t>
        </is>
      </c>
      <c r="C112" s="39" t="inlineStr">
        <is>
          <t>Сеть</t>
        </is>
      </c>
      <c r="D112" s="39" t="inlineStr">
        <is>
          <t>охват</t>
        </is>
      </c>
      <c r="E112" s="39" t="inlineStr">
        <is>
          <t>\\DOCS\Public\_Подрядчики (прайсы, презентации, ТТ)\NativeRoll</t>
        </is>
      </c>
      <c r="F112" s="39" t="inlineStr">
        <is>
          <t>да</t>
        </is>
      </c>
      <c r="G112" s="39" t="n">
        <v/>
      </c>
      <c r="H112" s="39" t="n">
        <v/>
      </c>
      <c r="I112" s="39" t="n">
        <v/>
      </c>
      <c r="J112" s="39" t="inlineStr">
        <is>
          <t>\\DOCS\Public\_Подрядчики (прайсы, презентации, ТТ)\NativeRoll</t>
        </is>
      </c>
      <c r="K112" s="39" t="inlineStr">
        <is>
          <t>Sabina Ternovykh &lt;sabina@nativeroll.tv&gt;
Алексей Серьянов &lt;alex@nativeroll.tv&gt;</t>
        </is>
      </c>
      <c r="L112" s="39" t="n">
        <v/>
      </c>
      <c r="M112" s="39" t="inlineStr">
        <is>
          <t>Минимальный бюджет закупки - 300 000 руб до НДС</t>
        </is>
      </c>
      <c r="N112" s="39" t="inlineStr">
        <is>
          <t>нет</t>
        </is>
      </c>
      <c r="O112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112" s="39" t="n">
        <v/>
      </c>
      <c r="Q112" s="39" t="n">
        <v>49</v>
      </c>
      <c r="R112" s="39">
        <f>S61</f>
        <v/>
      </c>
      <c r="S112" s="39" t="inlineStr">
        <is>
          <t>Native Roll</t>
        </is>
      </c>
      <c r="T112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112" s="39" t="inlineStr">
        <is>
          <t>Rewarded Video
Видео с вознаграждением
10 секунд</t>
        </is>
      </c>
      <c r="V112" s="39" t="inlineStr">
        <is>
          <t>30</t>
        </is>
      </c>
      <c r="W112" s="39" t="inlineStr">
        <is>
          <t>Динамика</t>
        </is>
      </c>
      <c r="X112" s="39" t="inlineStr">
        <is>
          <t>1000 показов</t>
        </is>
      </c>
      <c r="Y112" s="39">
        <f>COUNT(BF61:CK61)</f>
        <v/>
      </c>
      <c r="Z112" s="39" t="inlineStr">
        <is>
          <t>недели</t>
        </is>
      </c>
      <c r="AA112" s="39">
        <f>AB61/Y61</f>
        <v/>
      </c>
      <c r="AB112" s="39" t="n">
        <v>153846</v>
      </c>
      <c r="AC112" s="40" t="n">
        <v>0.5</v>
      </c>
      <c r="AD112" s="39" t="n">
        <v>1.3</v>
      </c>
      <c r="AE112" s="39" t="n">
        <v>0</v>
      </c>
      <c r="AF112" s="39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112" s="40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112" s="40">
        <f>AG61*1.2</f>
        <v/>
      </c>
      <c r="AI112" s="39">
        <f>AM61/AL61</f>
        <v/>
      </c>
      <c r="AJ112" s="39" t="n">
        <v>1.3</v>
      </c>
      <c r="AK112" s="39">
        <f>AI61/AJ61</f>
        <v/>
      </c>
      <c r="AL112" s="39" t="inlineStr"/>
      <c r="AM112" s="39">
        <f>AB61</f>
        <v/>
      </c>
      <c r="AN112" s="39" t="inlineStr"/>
      <c r="AO112" s="39">
        <f>AI61*AN61</f>
        <v/>
      </c>
      <c r="AP112" s="40">
        <f>AG61/AI61*1000</f>
        <v/>
      </c>
      <c r="AQ112" s="40">
        <f>AG61/AK61*1000</f>
        <v/>
      </c>
      <c r="AR112" s="40">
        <f>AG61/AM61</f>
        <v/>
      </c>
      <c r="AS112" s="40">
        <f>AG61/AO61</f>
        <v/>
      </c>
      <c r="AT112" s="39" t="inlineStr"/>
      <c r="AU112" s="40">
        <f>AG61/AT61</f>
        <v/>
      </c>
      <c r="AV112" s="39" t="n"/>
      <c r="AW112" s="39" t="n"/>
      <c r="AX112" s="39" t="n"/>
      <c r="AY112" s="39" t="n"/>
      <c r="AZ112" s="39" t="n"/>
      <c r="BA112" s="39" t="n"/>
      <c r="BB112" s="39" t="n"/>
      <c r="BC112" s="39" t="n"/>
      <c r="BD112" s="39" t="n"/>
      <c r="BE112" s="39" t="n"/>
      <c r="BF112" s="39" t="n"/>
      <c r="BG112" s="39" t="n"/>
      <c r="BH112" s="39" t="n"/>
      <c r="BI112" s="39" t="n"/>
      <c r="BJ112" s="39" t="n"/>
      <c r="BK112" s="39" t="n"/>
      <c r="BL112" s="39" t="n"/>
      <c r="BM112" s="39" t="n"/>
      <c r="BN112" s="39" t="n"/>
      <c r="BO112" s="39" t="n"/>
      <c r="BP112" s="39" t="n"/>
      <c r="BQ112" s="39" t="n"/>
      <c r="BR112" s="39" t="n"/>
      <c r="BS112" s="39" t="n"/>
      <c r="BT112" s="39" t="n"/>
      <c r="BU112" s="39" t="n"/>
      <c r="BV112" s="39" t="n"/>
      <c r="BW112" s="39" t="n"/>
      <c r="BX112" s="39" t="n"/>
      <c r="BY112" s="39" t="n"/>
      <c r="BZ112" s="39" t="n"/>
      <c r="CA112" s="39" t="n"/>
      <c r="CB112" s="39" t="n"/>
      <c r="CC112" s="39" t="n"/>
      <c r="CD112" s="39" t="n"/>
      <c r="CE112" s="39" t="n"/>
      <c r="CF112" s="39" t="n"/>
      <c r="CG112" s="39" t="n"/>
      <c r="CH112" s="39" t="n"/>
      <c r="CI112" s="39" t="n"/>
      <c r="CJ112" s="39" t="n"/>
      <c r="CK112" s="39" t="n"/>
      <c r="CL112" s="39" t="n"/>
      <c r="CM112" s="39" t="n"/>
      <c r="CN112" s="39" t="n"/>
      <c r="CO112" s="39" t="n"/>
      <c r="CP112" s="39" t="n"/>
      <c r="CQ112" s="39" t="n"/>
      <c r="CR112" s="39" t="n"/>
      <c r="CS112" s="39" t="n"/>
      <c r="CT112" s="39" t="n"/>
      <c r="CU112" s="39" t="n"/>
      <c r="CV112" s="39" t="n"/>
      <c r="CW112" s="39" t="n"/>
      <c r="CX112" s="39" t="n"/>
      <c r="CY112" s="39" t="n"/>
      <c r="CZ112" s="39" t="n"/>
      <c r="DA112" s="39" t="n"/>
      <c r="DB112" s="39" t="n"/>
      <c r="DC112" s="39" t="n"/>
      <c r="DD112" s="39" t="n"/>
      <c r="DE112" s="39" t="n"/>
      <c r="DF112" s="39" t="n"/>
      <c r="DG112" s="39" t="n"/>
      <c r="DH112" s="39" t="n"/>
      <c r="DI112" s="39" t="n"/>
      <c r="DJ112" s="39" t="n"/>
      <c r="DK112" s="39" t="n"/>
      <c r="DL112" s="39" t="n"/>
      <c r="DM112" s="39" t="n"/>
      <c r="DN112" s="39" t="n"/>
      <c r="DO112" s="39" t="n"/>
    </row>
    <row r="113">
      <c r="A113" s="39" t="inlineStr">
        <is>
          <t>Все</t>
        </is>
      </c>
      <c r="B113" s="39" t="inlineStr">
        <is>
          <t>Все</t>
        </is>
      </c>
      <c r="C113" s="39" t="inlineStr">
        <is>
          <t>wi-fi</t>
        </is>
      </c>
      <c r="D113" s="39" t="inlineStr">
        <is>
          <t>охват</t>
        </is>
      </c>
      <c r="E113" s="39" t="inlineStr">
        <is>
          <t>\\DOCS\Public\_Подрядчики (прайсы, презентации, ТТ)\ИМХО</t>
        </is>
      </c>
      <c r="F113" s="39" t="inlineStr">
        <is>
          <t>надо протестировать, однозначно коллеги не могут ответить</t>
        </is>
      </c>
      <c r="G113" s="39" t="n">
        <v/>
      </c>
      <c r="H113" s="39" t="inlineStr">
        <is>
          <t>возвратная СК 25%</t>
        </is>
      </c>
      <c r="I113" s="39" t="n">
        <v/>
      </c>
      <c r="J113" s="39" t="inlineStr">
        <is>
          <t>\\DOCS\Public\_Подрядчики (прайсы, презентации, ТТ)\Квант</t>
        </is>
      </c>
      <c r="K113" s="39" t="inlineStr">
        <is>
          <t>Smolenkova Ekaterina &lt;e.smolenkova@qvant.ru&gt;
Stepanova Mariya &lt;m.stepanova@qvant.ru&gt;</t>
        </is>
      </c>
      <c r="L113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13" s="39" t="inlineStr">
        <is>
          <t xml:space="preserve">200000р. до ндс после скидок </t>
        </is>
      </c>
      <c r="N113" s="39" t="inlineStr">
        <is>
          <t>да</t>
        </is>
      </c>
      <c r="O113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13" s="39" t="inlineStr">
        <is>
          <t>Закупка только напрямую (без ИМХО)</t>
        </is>
      </c>
      <c r="Q113" s="39" t="n">
        <v>50</v>
      </c>
      <c r="R113" s="39">
        <f>S62</f>
        <v/>
      </c>
      <c r="S113" s="39" t="inlineStr">
        <is>
          <t>Максима Телеком ( Qvant)
wi-fi.ru</t>
        </is>
      </c>
      <c r="T113" s="39" t="inlineStr">
        <is>
          <t xml:space="preserve">ГЕО РФ, АLL до 24 лет (школьники, студенты) </t>
        </is>
      </c>
      <c r="U113" s="39" t="inlineStr">
        <is>
          <t>Графический баннер</t>
        </is>
      </c>
      <c r="V113" s="39" t="inlineStr">
        <is>
          <t>30</t>
        </is>
      </c>
      <c r="W113" s="39" t="inlineStr">
        <is>
          <t>Динамика</t>
        </is>
      </c>
      <c r="X113" s="39" t="inlineStr">
        <is>
          <t>1000 показов</t>
        </is>
      </c>
      <c r="Y113" s="39">
        <f>COUNT(BF62:CK62)</f>
        <v/>
      </c>
      <c r="Z113" s="39" t="inlineStr">
        <is>
          <t>неделя</t>
        </is>
      </c>
      <c r="AA113" s="39">
        <f>AB62/Y62</f>
        <v/>
      </c>
      <c r="AB113" s="39" t="n">
        <v>1200</v>
      </c>
      <c r="AC113" s="40" t="n">
        <v>250</v>
      </c>
      <c r="AD113" s="39" t="n">
        <v>1.3</v>
      </c>
      <c r="AE113" s="39" t="n">
        <v>0.3</v>
      </c>
      <c r="AF113" s="39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113" s="40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113" s="40">
        <f>AG62*1.2</f>
        <v/>
      </c>
      <c r="AI113" s="39">
        <f>AM62/AL62</f>
        <v/>
      </c>
      <c r="AJ113" s="39" t="n">
        <v>2</v>
      </c>
      <c r="AK113" s="39">
        <f>AI62/AJ62</f>
        <v/>
      </c>
      <c r="AL113" s="39" t="inlineStr"/>
      <c r="AM113" s="39">
        <f>AB62</f>
        <v/>
      </c>
      <c r="AN113" s="39" t="inlineStr"/>
      <c r="AO113" s="39">
        <f>AI62*AN62</f>
        <v/>
      </c>
      <c r="AP113" s="40">
        <f>AG62/AI62*1000</f>
        <v/>
      </c>
      <c r="AQ113" s="40">
        <f>AG62/AK62*1000</f>
        <v/>
      </c>
      <c r="AR113" s="40">
        <f>AG62/AM62</f>
        <v/>
      </c>
      <c r="AS113" s="40">
        <f>AG62/AO62</f>
        <v/>
      </c>
      <c r="AT113" s="39" t="inlineStr"/>
      <c r="AU113" s="40">
        <f>AG62/AT62</f>
        <v/>
      </c>
      <c r="AV113" s="39" t="n"/>
      <c r="AW113" s="39" t="n"/>
      <c r="AX113" s="39" t="n"/>
      <c r="AY113" s="39" t="n"/>
      <c r="AZ113" s="39" t="n"/>
      <c r="BA113" s="39" t="n"/>
      <c r="BB113" s="39" t="n"/>
      <c r="BC113" s="39" t="n"/>
      <c r="BD113" s="39" t="n"/>
      <c r="BE113" s="39" t="n"/>
      <c r="BF113" s="39" t="n"/>
      <c r="BG113" s="39" t="n"/>
      <c r="BH113" s="39" t="n"/>
      <c r="BI113" s="39" t="n"/>
      <c r="BJ113" s="39" t="n"/>
      <c r="BK113" s="39" t="n"/>
      <c r="BL113" s="39" t="n"/>
      <c r="BM113" s="39" t="n"/>
      <c r="BN113" s="39" t="n"/>
      <c r="BO113" s="39" t="n"/>
      <c r="BP113" s="39" t="n"/>
      <c r="BQ113" s="39" t="n"/>
      <c r="BR113" s="39" t="n"/>
      <c r="BS113" s="39" t="n"/>
      <c r="BT113" s="39" t="n"/>
      <c r="BU113" s="39" t="n"/>
      <c r="BV113" s="39" t="n"/>
      <c r="BW113" s="39" t="n"/>
      <c r="BX113" s="39" t="n"/>
      <c r="BY113" s="39" t="n"/>
      <c r="BZ113" s="39" t="n"/>
      <c r="CA113" s="39" t="n"/>
      <c r="CB113" s="39" t="n"/>
      <c r="CC113" s="39" t="n"/>
      <c r="CD113" s="39" t="n"/>
      <c r="CE113" s="39" t="n"/>
      <c r="CF113" s="39" t="n"/>
      <c r="CG113" s="39" t="n"/>
      <c r="CH113" s="39" t="n"/>
      <c r="CI113" s="39" t="n"/>
      <c r="CJ113" s="39" t="n"/>
      <c r="CK113" s="39" t="n"/>
      <c r="CL113" s="39" t="n"/>
      <c r="CM113" s="39" t="n"/>
      <c r="CN113" s="39" t="n"/>
      <c r="CO113" s="39" t="n"/>
      <c r="CP113" s="39" t="n"/>
      <c r="CQ113" s="39" t="n"/>
      <c r="CR113" s="39" t="n"/>
      <c r="CS113" s="39" t="n"/>
      <c r="CT113" s="39" t="n"/>
      <c r="CU113" s="39" t="n"/>
      <c r="CV113" s="39" t="n"/>
      <c r="CW113" s="39" t="n"/>
      <c r="CX113" s="39" t="n"/>
      <c r="CY113" s="39" t="n"/>
      <c r="CZ113" s="39" t="n"/>
      <c r="DA113" s="39" t="n"/>
      <c r="DB113" s="39" t="n"/>
      <c r="DC113" s="39" t="n"/>
      <c r="DD113" s="39" t="n"/>
      <c r="DE113" s="39" t="n"/>
      <c r="DF113" s="39" t="n"/>
      <c r="DG113" s="39" t="n"/>
      <c r="DH113" s="39" t="n"/>
      <c r="DI113" s="39" t="n"/>
      <c r="DJ113" s="39" t="n"/>
      <c r="DK113" s="39" t="n"/>
      <c r="DL113" s="39" t="n"/>
      <c r="DM113" s="39" t="n"/>
      <c r="DN113" s="39" t="n"/>
      <c r="DO113" s="39" t="n"/>
    </row>
    <row r="114">
      <c r="A114" s="39" t="inlineStr">
        <is>
          <t>Все</t>
        </is>
      </c>
      <c r="B114" s="39" t="inlineStr">
        <is>
          <t>Все</t>
        </is>
      </c>
      <c r="C114" s="39" t="inlineStr">
        <is>
          <t>Сеть</t>
        </is>
      </c>
      <c r="D114" s="39" t="inlineStr">
        <is>
          <t>охват</t>
        </is>
      </c>
      <c r="E114" s="39" t="n">
        <v/>
      </c>
      <c r="F114" s="39" t="n">
        <v/>
      </c>
      <c r="G114" s="39" t="n">
        <v/>
      </c>
      <c r="H114" s="39" t="n">
        <v/>
      </c>
      <c r="I114" s="39" t="n">
        <v/>
      </c>
      <c r="J114" s="39" t="inlineStr">
        <is>
          <t>\\DOCS\Public\_Подрядчики (прайсы, презентации, ТТ)\ИМХО</t>
        </is>
      </c>
      <c r="K114" s="39" t="inlineStr">
        <is>
          <t>Kurganova Ludmila N. &lt;LNKurganova@imho.ru&gt;</t>
        </is>
      </c>
      <c r="L114" s="39" t="n">
        <v/>
      </c>
      <c r="M114" s="39" t="n">
        <v/>
      </c>
      <c r="N114" s="39" t="n">
        <v/>
      </c>
      <c r="O114" s="39" t="n">
        <v/>
      </c>
      <c r="P114" s="39" t="inlineStr">
        <is>
          <t>IMHO*</t>
        </is>
      </c>
      <c r="Q114" s="39" t="n">
        <v>51</v>
      </c>
      <c r="R114" s="39">
        <f>S63</f>
        <v/>
      </c>
      <c r="S114" s="39" t="inlineStr">
        <is>
          <t>ВидеоСеть ИМХО</t>
        </is>
      </c>
      <c r="T114" s="39" t="inlineStr">
        <is>
          <t>Динамика, Video Mix, Multi-roll+read-roll, ролик до 20 сек., F=3/сутки</t>
        </is>
      </c>
      <c r="U114" s="39" t="inlineStr">
        <is>
          <t>Видео, 20 сек</t>
        </is>
      </c>
      <c r="V114" s="39" t="inlineStr">
        <is>
          <t>30</t>
        </is>
      </c>
      <c r="W114" s="39" t="inlineStr">
        <is>
          <t>Динамика</t>
        </is>
      </c>
      <c r="X114" s="39" t="inlineStr">
        <is>
          <t>1000 показов</t>
        </is>
      </c>
      <c r="Y114" s="39">
        <f>COUNT(BF63:CK63)</f>
        <v/>
      </c>
      <c r="Z114" s="39" t="inlineStr">
        <is>
          <t>недель</t>
        </is>
      </c>
      <c r="AA114" s="39">
        <f>AB63/Y63</f>
        <v/>
      </c>
      <c r="AB114" s="39" t="n">
        <v>1130</v>
      </c>
      <c r="AC114" s="40" t="n">
        <v>750</v>
      </c>
      <c r="AD114" s="39" t="n">
        <v>1</v>
      </c>
      <c r="AE114" s="39" t="n">
        <v>0.25</v>
      </c>
      <c r="AF114" s="39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114" s="40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114" s="40">
        <f>AG63*1.2</f>
        <v/>
      </c>
      <c r="AI114" s="39">
        <f>AM63/AL63</f>
        <v/>
      </c>
      <c r="AJ114" s="39" t="n">
        <v>4</v>
      </c>
      <c r="AK114" s="39">
        <f>AI63/AJ63</f>
        <v/>
      </c>
      <c r="AL114" s="39" t="inlineStr"/>
      <c r="AM114" s="39">
        <f>AB63</f>
        <v/>
      </c>
      <c r="AN114" s="39" t="inlineStr"/>
      <c r="AO114" s="39">
        <f>AI63*AN63</f>
        <v/>
      </c>
      <c r="AP114" s="40">
        <f>AG63/AI63*1000</f>
        <v/>
      </c>
      <c r="AQ114" s="40">
        <f>AG63/AK63*1000</f>
        <v/>
      </c>
      <c r="AR114" s="40">
        <f>AG63/AM63</f>
        <v/>
      </c>
      <c r="AS114" s="40">
        <f>AG63/AO63</f>
        <v/>
      </c>
      <c r="AT114" s="39" t="inlineStr"/>
      <c r="AU114" s="40">
        <f>AG63/AT63</f>
        <v/>
      </c>
      <c r="AV114" s="39" t="n"/>
      <c r="AW114" s="39" t="n"/>
      <c r="AX114" s="39" t="n"/>
      <c r="AY114" s="39" t="n"/>
      <c r="AZ114" s="39" t="n"/>
      <c r="BA114" s="39" t="n"/>
      <c r="BB114" s="39" t="n"/>
      <c r="BC114" s="39" t="n"/>
      <c r="BD114" s="39" t="n"/>
      <c r="BE114" s="39" t="n"/>
      <c r="BF114" s="39" t="n"/>
      <c r="BG114" s="39" t="n"/>
      <c r="BH114" s="39" t="n"/>
      <c r="BI114" s="39" t="n"/>
      <c r="BJ114" s="39" t="n"/>
      <c r="BK114" s="39" t="n"/>
      <c r="BL114" s="39" t="n"/>
      <c r="BM114" s="39" t="n"/>
      <c r="BN114" s="39" t="n"/>
      <c r="BO114" s="39" t="n"/>
      <c r="BP114" s="39" t="n"/>
      <c r="BQ114" s="39" t="n"/>
      <c r="BR114" s="39" t="n"/>
      <c r="BS114" s="39" t="n"/>
      <c r="BT114" s="39" t="n"/>
      <c r="BU114" s="39" t="n"/>
      <c r="BV114" s="39" t="n"/>
      <c r="BW114" s="39" t="n"/>
      <c r="BX114" s="39" t="n"/>
      <c r="BY114" s="39" t="n"/>
      <c r="BZ114" s="39" t="n"/>
      <c r="CA114" s="39" t="n"/>
      <c r="CB114" s="39" t="n"/>
      <c r="CC114" s="39" t="n"/>
      <c r="CD114" s="39" t="n"/>
      <c r="CE114" s="39" t="n"/>
      <c r="CF114" s="39" t="n"/>
      <c r="CG114" s="39" t="n"/>
      <c r="CH114" s="39" t="n"/>
      <c r="CI114" s="39" t="n"/>
      <c r="CJ114" s="39" t="n"/>
      <c r="CK114" s="39" t="n"/>
      <c r="CL114" s="39" t="n"/>
      <c r="CM114" s="39" t="n"/>
      <c r="CN114" s="39" t="n"/>
      <c r="CO114" s="39" t="n"/>
      <c r="CP114" s="39" t="n"/>
      <c r="CQ114" s="39" t="n"/>
      <c r="CR114" s="39" t="n"/>
      <c r="CS114" s="39" t="n"/>
      <c r="CT114" s="39" t="n"/>
      <c r="CU114" s="39" t="n"/>
      <c r="CV114" s="39" t="n"/>
      <c r="CW114" s="39" t="n"/>
      <c r="CX114" s="39" t="n"/>
      <c r="CY114" s="39" t="n"/>
      <c r="CZ114" s="39" t="n"/>
      <c r="DA114" s="39" t="n"/>
      <c r="DB114" s="39" t="n"/>
      <c r="DC114" s="39" t="n"/>
      <c r="DD114" s="39" t="n"/>
      <c r="DE114" s="39" t="n"/>
      <c r="DF114" s="39" t="n"/>
      <c r="DG114" s="39" t="n"/>
      <c r="DH114" s="39" t="n"/>
      <c r="DI114" s="39" t="n"/>
      <c r="DJ114" s="39" t="n"/>
      <c r="DK114" s="39" t="n"/>
      <c r="DL114" s="39" t="n"/>
      <c r="DM114" s="39" t="n"/>
      <c r="DN114" s="39" t="n"/>
      <c r="DO114" s="39" t="n"/>
    </row>
    <row r="115">
      <c r="A115" s="39" t="inlineStr">
        <is>
          <t>Все</t>
        </is>
      </c>
      <c r="B115" s="39" t="inlineStr">
        <is>
          <t>Все</t>
        </is>
      </c>
      <c r="C115" s="39" t="inlineStr">
        <is>
          <t>Видеохостинг</t>
        </is>
      </c>
      <c r="D115" s="39" t="inlineStr">
        <is>
          <t>охват</t>
        </is>
      </c>
      <c r="E115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15" s="39" t="inlineStr">
        <is>
          <t>да</t>
        </is>
      </c>
      <c r="G1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15" s="39" t="n">
        <v/>
      </c>
      <c r="I115" s="39" t="n">
        <v/>
      </c>
      <c r="J115" s="39" t="inlineStr">
        <is>
          <t>https://support.google.com/google-ads/answer/2375464?hl=ru</t>
        </is>
      </c>
      <c r="K115" s="39" t="inlineStr">
        <is>
          <t>отдел performance</t>
        </is>
      </c>
      <c r="L115" s="39" t="inlineStr">
        <is>
          <t>Brand Lift 
5000 долл. США (~400т.р.) в неделю (1 вопрос)
https://support.google.com/google-ads/answer/9049373?hl=ru</t>
        </is>
      </c>
      <c r="M115" s="39" t="inlineStr">
        <is>
          <t>нет</t>
        </is>
      </c>
      <c r="N115" s="39" t="inlineStr">
        <is>
          <t>нет</t>
        </is>
      </c>
      <c r="O115" s="39" t="n">
        <v/>
      </c>
      <c r="P115" s="39" t="n">
        <v/>
      </c>
      <c r="Q115" s="39" t="n">
        <v>1</v>
      </c>
      <c r="R115" s="39">
        <f>S13</f>
        <v/>
      </c>
      <c r="S115" s="39" t="inlineStr">
        <is>
          <t>YouTube+GDN</t>
        </is>
      </c>
      <c r="T115" s="39" t="inlineStr">
        <is>
          <t>ГЕО РФ, см. закладку "STA Таргетинги"</t>
        </is>
      </c>
      <c r="U115" s="39" t="inlineStr">
        <is>
          <t>Видео
In-stream (30 секунд)</t>
        </is>
      </c>
      <c r="V115" s="39" t="inlineStr">
        <is>
          <t>10</t>
        </is>
      </c>
      <c r="W115" s="39" t="inlineStr">
        <is>
          <t>Динамика</t>
        </is>
      </c>
      <c r="X115" s="39" t="inlineStr">
        <is>
          <t>1000 показов</t>
        </is>
      </c>
      <c r="Y115" s="39">
        <f>COUNT(BF13:CK13)</f>
        <v/>
      </c>
      <c r="Z115" s="39" t="inlineStr">
        <is>
          <t>месяц</t>
        </is>
      </c>
      <c r="AA115" s="39">
        <f>AB13/Y13</f>
        <v/>
      </c>
      <c r="AB115" s="39" t="n">
        <v>3313399.776744186</v>
      </c>
      <c r="AC115" s="40" t="n">
        <v>0.5375</v>
      </c>
      <c r="AD115" s="39" t="n">
        <v>1</v>
      </c>
      <c r="AE115" s="39" t="n">
        <v>0</v>
      </c>
      <c r="AF115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15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15" s="40">
        <f>AG13*1.2</f>
        <v/>
      </c>
      <c r="AI115" s="39">
        <f>AM13/AL13</f>
        <v/>
      </c>
      <c r="AJ115" s="39" t="n">
        <v>2</v>
      </c>
      <c r="AK115" s="39">
        <f>AI13/AJ13</f>
        <v/>
      </c>
      <c r="AL115" s="39" t="inlineStr"/>
      <c r="AM115" s="39">
        <f>AB13</f>
        <v/>
      </c>
      <c r="AN115" s="39" t="inlineStr"/>
      <c r="AO115" s="39">
        <f>AI13*AN13</f>
        <v/>
      </c>
      <c r="AP115" s="40">
        <f>AG13/AI13*1000</f>
        <v/>
      </c>
      <c r="AQ115" s="40">
        <f>AG13/AK13*1000</f>
        <v/>
      </c>
      <c r="AR115" s="40">
        <f>AG13/AM13</f>
        <v/>
      </c>
      <c r="AS115" s="40">
        <f>AG13/AO13</f>
        <v/>
      </c>
      <c r="AT115" s="39" t="n">
        <v>0.7245499959570951</v>
      </c>
      <c r="AU115" s="40">
        <f>AG13/AT13</f>
        <v/>
      </c>
      <c r="AV115" s="39" t="n"/>
      <c r="AW115" s="39" t="n"/>
      <c r="AX115" s="39" t="n"/>
      <c r="AY115" s="39" t="n"/>
      <c r="AZ115" s="39" t="n"/>
      <c r="BA115" s="39" t="n"/>
      <c r="BB115" s="39" t="n"/>
      <c r="BC115" s="39" t="n"/>
      <c r="BD115" s="39" t="n"/>
      <c r="BE115" s="39" t="n"/>
      <c r="BF115" s="39" t="n"/>
      <c r="BG115" s="39" t="n"/>
      <c r="BH115" s="39" t="n"/>
      <c r="BI115" s="39" t="n"/>
      <c r="BJ115" s="39" t="n"/>
      <c r="BK115" s="39" t="n"/>
      <c r="BL115" s="39" t="n"/>
      <c r="BM115" s="39" t="n"/>
      <c r="BN115" s="39" t="n"/>
      <c r="BO115" s="39" t="n"/>
      <c r="BP115" s="39" t="n"/>
      <c r="BQ115" s="39" t="n"/>
      <c r="BR115" s="39" t="n"/>
      <c r="BS115" s="39" t="n"/>
      <c r="BT115" s="39" t="n"/>
      <c r="BU115" s="39" t="n"/>
      <c r="BV115" s="39" t="n"/>
      <c r="BW115" s="39" t="n"/>
      <c r="BX115" s="39" t="n"/>
      <c r="BY115" s="39" t="n"/>
      <c r="BZ115" s="39" t="n"/>
      <c r="CA115" s="39" t="n"/>
      <c r="CB115" s="39" t="n"/>
      <c r="CC115" s="39" t="n"/>
      <c r="CD115" s="39" t="n"/>
      <c r="CE115" s="39" t="n"/>
      <c r="CF115" s="39" t="n"/>
      <c r="CG115" s="39" t="n"/>
      <c r="CH115" s="39" t="n"/>
      <c r="CI115" s="39" t="n"/>
      <c r="CJ115" s="39" t="n"/>
      <c r="CK115" s="39" t="n"/>
      <c r="CL115" s="39" t="n"/>
      <c r="CM115" s="39" t="n"/>
      <c r="CN115" s="39" t="n"/>
      <c r="CO115" s="39" t="n"/>
      <c r="CP115" s="39" t="n"/>
      <c r="CQ115" s="39" t="n"/>
      <c r="CR115" s="39" t="n"/>
      <c r="CS115" s="39" t="n"/>
      <c r="CT115" s="39" t="n"/>
      <c r="CU115" s="39" t="n"/>
      <c r="CV115" s="39" t="n"/>
      <c r="CW115" s="39" t="n"/>
      <c r="CX115" s="39" t="n"/>
      <c r="CY115" s="39" t="n"/>
      <c r="CZ115" s="39" t="n"/>
      <c r="DA115" s="39" t="n"/>
      <c r="DB115" s="39" t="n"/>
      <c r="DC115" s="39" t="n"/>
      <c r="DD115" s="39" t="n"/>
      <c r="DE115" s="39" t="n"/>
      <c r="DF115" s="39" t="n"/>
      <c r="DG115" s="39" t="n"/>
      <c r="DH115" s="39" t="n"/>
      <c r="DI115" s="39" t="n"/>
      <c r="DJ115" s="39" t="n"/>
      <c r="DK115" s="39" t="n"/>
      <c r="DL115" s="39" t="n"/>
      <c r="DM115" s="39" t="n"/>
      <c r="DN115" s="39" t="n"/>
      <c r="DO115" s="39" t="n"/>
    </row>
    <row r="116">
      <c r="A116" s="39" t="inlineStr">
        <is>
          <t>Все</t>
        </is>
      </c>
      <c r="B116" s="39" t="inlineStr">
        <is>
          <t>Все</t>
        </is>
      </c>
      <c r="C116" s="39" t="inlineStr">
        <is>
          <t>Видеохостинг</t>
        </is>
      </c>
      <c r="D116" s="39" t="inlineStr">
        <is>
          <t>охват</t>
        </is>
      </c>
      <c r="E116" s="39" t="n">
        <v/>
      </c>
      <c r="F116" s="39" t="inlineStr">
        <is>
          <t>да</t>
        </is>
      </c>
      <c r="G116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16" s="39" t="n">
        <v/>
      </c>
      <c r="I116" s="39" t="n">
        <v/>
      </c>
      <c r="J116" s="39" t="inlineStr">
        <is>
          <t>https://support.google.com/google-ads/answer/2375464?hl=ru</t>
        </is>
      </c>
      <c r="K116" s="39" t="inlineStr">
        <is>
          <t>отдел performance</t>
        </is>
      </c>
      <c r="L116" s="39" t="inlineStr">
        <is>
          <t>Brand Lift 
5000 долл. США (~400т.р.) в неделю (1 вопрос)
https://support.google.com/google-ads/answer/9049373?hl=ru</t>
        </is>
      </c>
      <c r="M116" s="39" t="inlineStr">
        <is>
          <t>нет</t>
        </is>
      </c>
      <c r="N116" s="39" t="inlineStr">
        <is>
          <t>нет</t>
        </is>
      </c>
      <c r="O116" s="39" t="n">
        <v/>
      </c>
      <c r="P116" s="39" t="n">
        <v/>
      </c>
      <c r="Q116" s="39" t="n">
        <v>2</v>
      </c>
      <c r="R116" s="39">
        <f>S14</f>
        <v/>
      </c>
      <c r="S116" s="39" t="inlineStr">
        <is>
          <t>YouTube+GDN</t>
        </is>
      </c>
      <c r="T116" s="39" t="inlineStr">
        <is>
          <t>ГЕО РФ, см. закладку "STA Таргетинги"</t>
        </is>
      </c>
      <c r="U116" s="39" t="inlineStr">
        <is>
          <t>Видео
TrueView Unskippable, 20 секунд</t>
        </is>
      </c>
      <c r="V116" s="39" t="inlineStr">
        <is>
          <t>10</t>
        </is>
      </c>
      <c r="W116" s="39" t="inlineStr">
        <is>
          <t>Динамика</t>
        </is>
      </c>
      <c r="X116" s="39" t="inlineStr">
        <is>
          <t>1000 показов</t>
        </is>
      </c>
      <c r="Y116" s="39">
        <f>COUNT(BF14:CK14)</f>
        <v/>
      </c>
      <c r="Z116" s="39" t="inlineStr">
        <is>
          <t>недель</t>
        </is>
      </c>
      <c r="AA116" s="39">
        <f>AB14/Y14</f>
        <v/>
      </c>
      <c r="AB116" s="39" t="n">
        <v>18809.09786880694</v>
      </c>
      <c r="AC116" s="40" t="n">
        <v>139.75</v>
      </c>
      <c r="AD116" s="39" t="n">
        <v>1</v>
      </c>
      <c r="AE116" s="39" t="n">
        <v>0</v>
      </c>
      <c r="AF116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16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16" s="40">
        <f>AG14*1.2</f>
        <v/>
      </c>
      <c r="AI116" s="39">
        <f>AM14/AL14</f>
        <v/>
      </c>
      <c r="AJ116" s="39" t="n">
        <v>2</v>
      </c>
      <c r="AK116" s="39">
        <f>AI14/AJ14</f>
        <v/>
      </c>
      <c r="AL116" s="39" t="inlineStr"/>
      <c r="AM116" s="39">
        <f>AB14</f>
        <v/>
      </c>
      <c r="AN116" s="39" t="inlineStr"/>
      <c r="AO116" s="39">
        <f>AI14*AN14</f>
        <v/>
      </c>
      <c r="AP116" s="40">
        <f>AG14/AI14*1000</f>
        <v/>
      </c>
      <c r="AQ116" s="40">
        <f>AG14/AK14*1000</f>
        <v/>
      </c>
      <c r="AR116" s="40">
        <f>AG14/AM14</f>
        <v/>
      </c>
      <c r="AS116" s="40">
        <f>AG14/AO14</f>
        <v/>
      </c>
      <c r="AT116" s="39" t="n">
        <v>0.7245499959570951</v>
      </c>
      <c r="AU116" s="40">
        <f>AG14/AT14</f>
        <v/>
      </c>
      <c r="AV116" s="39" t="n"/>
      <c r="AW116" s="39" t="n"/>
      <c r="AX116" s="39" t="n"/>
      <c r="AY116" s="39" t="n"/>
      <c r="AZ116" s="39" t="n"/>
      <c r="BA116" s="39" t="n"/>
      <c r="BB116" s="39" t="n"/>
      <c r="BC116" s="39" t="n"/>
      <c r="BD116" s="39" t="n"/>
      <c r="BE116" s="39" t="n"/>
      <c r="BF116" s="39" t="n"/>
      <c r="BG116" s="39" t="n"/>
      <c r="BH116" s="39" t="n"/>
      <c r="BI116" s="39" t="n"/>
      <c r="BJ116" s="39" t="n"/>
      <c r="BK116" s="39" t="n"/>
      <c r="BL116" s="39" t="n"/>
      <c r="BM116" s="39" t="n"/>
      <c r="BN116" s="39" t="n"/>
      <c r="BO116" s="39" t="n"/>
      <c r="BP116" s="39" t="n"/>
      <c r="BQ116" s="39" t="n"/>
      <c r="BR116" s="39" t="n"/>
      <c r="BS116" s="39" t="n"/>
      <c r="BT116" s="39" t="n"/>
      <c r="BU116" s="39" t="n"/>
      <c r="BV116" s="39" t="n"/>
      <c r="BW116" s="39" t="n"/>
      <c r="BX116" s="39" t="n"/>
      <c r="BY116" s="39" t="n"/>
      <c r="BZ116" s="39" t="n"/>
      <c r="CA116" s="39" t="n"/>
      <c r="CB116" s="39" t="n"/>
      <c r="CC116" s="39" t="n"/>
      <c r="CD116" s="39" t="n"/>
      <c r="CE116" s="39" t="n"/>
      <c r="CF116" s="39" t="n"/>
      <c r="CG116" s="39" t="n"/>
      <c r="CH116" s="39" t="n"/>
      <c r="CI116" s="39" t="n"/>
      <c r="CJ116" s="39" t="n"/>
      <c r="CK116" s="39" t="n"/>
      <c r="CL116" s="39" t="n"/>
      <c r="CM116" s="39" t="n"/>
      <c r="CN116" s="39" t="n"/>
      <c r="CO116" s="39" t="n"/>
      <c r="CP116" s="39" t="n"/>
      <c r="CQ116" s="39" t="n"/>
      <c r="CR116" s="39" t="n"/>
      <c r="CS116" s="39" t="n"/>
      <c r="CT116" s="39" t="n"/>
      <c r="CU116" s="39" t="n"/>
      <c r="CV116" s="39" t="n"/>
      <c r="CW116" s="39" t="n"/>
      <c r="CX116" s="39" t="n"/>
      <c r="CY116" s="39" t="n"/>
      <c r="CZ116" s="39" t="n"/>
      <c r="DA116" s="39" t="n"/>
      <c r="DB116" s="39" t="n"/>
      <c r="DC116" s="39" t="n"/>
      <c r="DD116" s="39" t="n"/>
      <c r="DE116" s="39" t="n"/>
      <c r="DF116" s="39" t="n"/>
      <c r="DG116" s="39" t="n"/>
      <c r="DH116" s="39" t="n"/>
      <c r="DI116" s="39" t="n"/>
      <c r="DJ116" s="39" t="n"/>
      <c r="DK116" s="39" t="n"/>
      <c r="DL116" s="39" t="n"/>
      <c r="DM116" s="39" t="n"/>
      <c r="DN116" s="39" t="n"/>
      <c r="DO116" s="39" t="n"/>
    </row>
    <row r="117">
      <c r="A117" s="39" t="inlineStr">
        <is>
          <t>Все</t>
        </is>
      </c>
      <c r="B117" s="39" t="inlineStr">
        <is>
          <t>Все</t>
        </is>
      </c>
      <c r="C117" s="39" t="inlineStr">
        <is>
          <t>Видеохостинг</t>
        </is>
      </c>
      <c r="D117" s="39" t="inlineStr">
        <is>
          <t>охват</t>
        </is>
      </c>
      <c r="E117" s="39" t="n">
        <v/>
      </c>
      <c r="F117" s="39" t="inlineStr">
        <is>
          <t>да</t>
        </is>
      </c>
      <c r="G117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17" s="39" t="n">
        <v/>
      </c>
      <c r="I117" s="39" t="inlineStr">
        <is>
          <t>целевое касание будет не долгим и не качественным
Только на YT, без GDN</t>
        </is>
      </c>
      <c r="J117" s="39" t="inlineStr">
        <is>
          <t>https://support.google.com/google-ads/answer/2375464?hl=ru</t>
        </is>
      </c>
      <c r="K117" s="39" t="inlineStr">
        <is>
          <t>отдел performance</t>
        </is>
      </c>
      <c r="L117" s="39" t="inlineStr">
        <is>
          <t>Brand Lift 
5000 долл. США (~400т.р.) в неделю (1 вопрос)
https://support.google.com/google-ads/answer/9049373?hl=ru</t>
        </is>
      </c>
      <c r="M117" s="39" t="inlineStr">
        <is>
          <t>нет</t>
        </is>
      </c>
      <c r="N117" s="39" t="inlineStr">
        <is>
          <t>нет</t>
        </is>
      </c>
      <c r="O117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17" s="39" t="n">
        <v/>
      </c>
      <c r="Q117" s="39" t="n">
        <v>3</v>
      </c>
      <c r="R117" s="39">
        <f>S15</f>
        <v/>
      </c>
      <c r="S117" s="39" t="inlineStr">
        <is>
          <t>YouTube</t>
        </is>
      </c>
      <c r="T117" s="39" t="inlineStr">
        <is>
          <t>ГЕО РФ, см. закладку "STA Таргетинги"</t>
        </is>
      </c>
      <c r="U117" s="39" t="inlineStr">
        <is>
          <t>Видео
TrueView Discovery</t>
        </is>
      </c>
      <c r="V117" s="39" t="inlineStr">
        <is>
          <t>10</t>
        </is>
      </c>
      <c r="W117" s="39" t="inlineStr">
        <is>
          <t>Динамика</t>
        </is>
      </c>
      <c r="X117" s="39" t="inlineStr">
        <is>
          <t>1000 показов</t>
        </is>
      </c>
      <c r="Y117" s="39">
        <f>COUNT(BF15:CK15)</f>
        <v/>
      </c>
      <c r="Z117" s="39" t="inlineStr">
        <is>
          <t>месяцев</t>
        </is>
      </c>
      <c r="AA117" s="39">
        <f>AB15/Y15</f>
        <v/>
      </c>
      <c r="AB117" s="39" t="n">
        <v>913195.3313116423</v>
      </c>
      <c r="AC117" s="40" t="n">
        <v>1.3975</v>
      </c>
      <c r="AD117" s="39" t="n">
        <v>1</v>
      </c>
      <c r="AE117" s="39" t="n">
        <v>0</v>
      </c>
      <c r="AF117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17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17" s="40">
        <f>AG15*1.2</f>
        <v/>
      </c>
      <c r="AI117" s="39">
        <f>AM15/AL15</f>
        <v/>
      </c>
      <c r="AJ117" s="39" t="n">
        <v>2</v>
      </c>
      <c r="AK117" s="39">
        <f>AI15/AJ15</f>
        <v/>
      </c>
      <c r="AL117" s="39" t="inlineStr"/>
      <c r="AM117" s="39">
        <f>AB15</f>
        <v/>
      </c>
      <c r="AN117" s="39" t="inlineStr"/>
      <c r="AO117" s="39">
        <f>AI15*AN15</f>
        <v/>
      </c>
      <c r="AP117" s="40">
        <f>AG15/AI15*1000</f>
        <v/>
      </c>
      <c r="AQ117" s="40">
        <f>AG15/AK15*1000</f>
        <v/>
      </c>
      <c r="AR117" s="40">
        <f>AG15/AM15</f>
        <v/>
      </c>
      <c r="AS117" s="40">
        <f>AG15/AO15</f>
        <v/>
      </c>
      <c r="AT117" s="39" t="inlineStr"/>
      <c r="AU117" s="40">
        <f>AG15/AT15</f>
        <v/>
      </c>
      <c r="AV117" s="39" t="n"/>
      <c r="AW117" s="39" t="n"/>
      <c r="AX117" s="39" t="n"/>
      <c r="AY117" s="39" t="n"/>
      <c r="AZ117" s="39" t="n"/>
      <c r="BA117" s="39" t="n"/>
      <c r="BB117" s="39" t="n"/>
      <c r="BC117" s="39" t="n"/>
      <c r="BD117" s="39" t="n"/>
      <c r="BE117" s="39" t="n"/>
      <c r="BF117" s="39" t="n"/>
      <c r="BG117" s="39" t="n"/>
      <c r="BH117" s="39" t="n"/>
      <c r="BI117" s="39" t="n"/>
      <c r="BJ117" s="39" t="n"/>
      <c r="BK117" s="39" t="n"/>
      <c r="BL117" s="39" t="n"/>
      <c r="BM117" s="39" t="n"/>
      <c r="BN117" s="39" t="n"/>
      <c r="BO117" s="39" t="n"/>
      <c r="BP117" s="39" t="n"/>
      <c r="BQ117" s="39" t="n"/>
      <c r="BR117" s="39" t="n"/>
      <c r="BS117" s="39" t="n"/>
      <c r="BT117" s="39" t="n"/>
      <c r="BU117" s="39" t="n"/>
      <c r="BV117" s="39" t="n"/>
      <c r="BW117" s="39" t="n"/>
      <c r="BX117" s="39" t="n"/>
      <c r="BY117" s="39" t="n"/>
      <c r="BZ117" s="39" t="n"/>
      <c r="CA117" s="39" t="n"/>
      <c r="CB117" s="39" t="n"/>
      <c r="CC117" s="39" t="n"/>
      <c r="CD117" s="39" t="n"/>
      <c r="CE117" s="39" t="n"/>
      <c r="CF117" s="39" t="n"/>
      <c r="CG117" s="39" t="n"/>
      <c r="CH117" s="39" t="n"/>
      <c r="CI117" s="39" t="n"/>
      <c r="CJ117" s="39" t="n"/>
      <c r="CK117" s="39" t="n"/>
      <c r="CL117" s="39" t="n"/>
      <c r="CM117" s="39" t="n"/>
      <c r="CN117" s="39" t="n"/>
      <c r="CO117" s="39" t="n"/>
      <c r="CP117" s="39" t="n"/>
      <c r="CQ117" s="39" t="n"/>
      <c r="CR117" s="39" t="n"/>
      <c r="CS117" s="39" t="n"/>
      <c r="CT117" s="39" t="n"/>
      <c r="CU117" s="39" t="n"/>
      <c r="CV117" s="39" t="n"/>
      <c r="CW117" s="39" t="n"/>
      <c r="CX117" s="39" t="n"/>
      <c r="CY117" s="39" t="n"/>
      <c r="CZ117" s="39" t="n"/>
      <c r="DA117" s="39" t="n"/>
      <c r="DB117" s="39" t="n"/>
      <c r="DC117" s="39" t="n"/>
      <c r="DD117" s="39" t="n"/>
      <c r="DE117" s="39" t="n"/>
      <c r="DF117" s="39" t="n"/>
      <c r="DG117" s="39" t="n"/>
      <c r="DH117" s="39" t="n"/>
      <c r="DI117" s="39" t="n"/>
      <c r="DJ117" s="39" t="n"/>
      <c r="DK117" s="39" t="n"/>
      <c r="DL117" s="39" t="n"/>
      <c r="DM117" s="39" t="n"/>
      <c r="DN117" s="39" t="n"/>
      <c r="DO117" s="39" t="n"/>
    </row>
    <row r="118">
      <c r="A118" s="39" t="inlineStr">
        <is>
          <t>Все</t>
        </is>
      </c>
      <c r="B118" s="39" t="inlineStr">
        <is>
          <t>Все</t>
        </is>
      </c>
      <c r="C118" s="39" t="inlineStr">
        <is>
          <t>PROGRAMMATIC</t>
        </is>
      </c>
      <c r="D118" s="39" t="inlineStr">
        <is>
          <t>охват</t>
        </is>
      </c>
      <c r="E118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18" s="39" t="inlineStr">
        <is>
          <t>да</t>
        </is>
      </c>
      <c r="G118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18" s="39" t="n">
        <v>0.25</v>
      </c>
      <c r="I118" s="39" t="inlineStr">
        <is>
          <t>политические проблемы в марте 2021 (не берем)</t>
        </is>
      </c>
      <c r="J118" s="39" t="inlineStr">
        <is>
          <t>\\DOCS\Public\_Подрядчики (прайсы, презентации, ТТ)\Segmento</t>
        </is>
      </c>
      <c r="K118" s="39" t="inlineStr">
        <is>
          <t>miroshnik@segmento.ru
babushkina@segmento.ru
eliseeva@segmento.ru
aramisov@segmento.ru</t>
        </is>
      </c>
      <c r="L118" s="39" t="inlineStr">
        <is>
          <t>Brand Lift 
бесплатно, при достижении 700 тыс. уников</t>
        </is>
      </c>
      <c r="M118" s="39" t="inlineStr">
        <is>
          <t>баннеры 250т.р, 
видео 500т.р.мес</t>
        </is>
      </c>
      <c r="N118" s="39" t="inlineStr">
        <is>
          <t>нет</t>
        </is>
      </c>
      <c r="O118" s="39" t="inlineStr">
        <is>
          <t>бесплатное изготовление креатива:
https://prnt.sc/10skash</t>
        </is>
      </c>
      <c r="P118" s="39" t="n">
        <v/>
      </c>
      <c r="Q118" s="39" t="n">
        <v>4</v>
      </c>
      <c r="R118" s="39">
        <f>S16</f>
        <v/>
      </c>
      <c r="S118" s="39" t="inlineStr">
        <is>
          <t>Segmento</t>
        </is>
      </c>
      <c r="T118" s="39" t="inlineStr">
        <is>
          <t>ГЕО ____, таргетинг по аудиторным сегментам, см. закладку "Segmento"</t>
        </is>
      </c>
      <c r="U118" s="39" t="inlineStr">
        <is>
          <t>Ролик 30 сек
Видео: in-stream: preroll, in-stream: mid-roll, in-stream: post-roll
Видео: in-article: preroll, in-article: mid-roll, in-article: post-roll</t>
        </is>
      </c>
      <c r="V118" s="39" t="inlineStr">
        <is>
          <t>10</t>
        </is>
      </c>
      <c r="W118" s="39" t="inlineStr">
        <is>
          <t>Динамика</t>
        </is>
      </c>
      <c r="X118" s="39" t="inlineStr">
        <is>
          <t>1000 показов</t>
        </is>
      </c>
      <c r="Y118" s="39">
        <f>COUNT(BF16:CK16)</f>
        <v/>
      </c>
      <c r="Z118" s="39" t="inlineStr">
        <is>
          <t>недель</t>
        </is>
      </c>
      <c r="AA118" s="39">
        <f>AB16/Y16</f>
        <v/>
      </c>
      <c r="AB118" s="39" t="n">
        <v>1600000</v>
      </c>
      <c r="AC118" s="40" t="n">
        <v>0.5</v>
      </c>
      <c r="AD118" s="39" t="n">
        <v>1</v>
      </c>
      <c r="AE118" s="39" t="n">
        <v>0</v>
      </c>
      <c r="AF118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18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18" s="40">
        <f>AG16*1.2</f>
        <v/>
      </c>
      <c r="AI118" s="39">
        <f>AM16/AL16</f>
        <v/>
      </c>
      <c r="AJ118" s="39" t="n">
        <v>4</v>
      </c>
      <c r="AK118" s="39">
        <f>AI16/AJ16</f>
        <v/>
      </c>
      <c r="AL118" s="39" t="inlineStr"/>
      <c r="AM118" s="39">
        <f>AB16</f>
        <v/>
      </c>
      <c r="AN118" s="39" t="inlineStr"/>
      <c r="AO118" s="39">
        <f>AI16*AN16</f>
        <v/>
      </c>
      <c r="AP118" s="40">
        <f>AG16/AI16*1000</f>
        <v/>
      </c>
      <c r="AQ118" s="40">
        <f>AG16/AK16*1000</f>
        <v/>
      </c>
      <c r="AR118" s="40">
        <f>AG16/AM16</f>
        <v/>
      </c>
      <c r="AS118" s="40">
        <f>AG16/AO16</f>
        <v/>
      </c>
      <c r="AT118" s="39" t="n">
        <v>-0.2617046191691729</v>
      </c>
      <c r="AU118" s="40">
        <f>AG16/AT16</f>
        <v/>
      </c>
      <c r="AV118" s="39" t="n"/>
      <c r="AW118" s="39" t="n"/>
      <c r="AX118" s="39" t="n"/>
      <c r="AY118" s="39" t="n"/>
      <c r="AZ118" s="39" t="n"/>
      <c r="BA118" s="39" t="n"/>
      <c r="BB118" s="39" t="n"/>
      <c r="BC118" s="39" t="n"/>
      <c r="BD118" s="39" t="n"/>
      <c r="BE118" s="39" t="n"/>
      <c r="BF118" s="39" t="n"/>
      <c r="BG118" s="39" t="n"/>
      <c r="BH118" s="39" t="n"/>
      <c r="BI118" s="39" t="n"/>
      <c r="BJ118" s="39" t="n"/>
      <c r="BK118" s="39" t="n"/>
      <c r="BL118" s="39" t="n"/>
      <c r="BM118" s="39" t="n"/>
      <c r="BN118" s="39" t="n"/>
      <c r="BO118" s="39" t="n"/>
      <c r="BP118" s="39" t="n"/>
      <c r="BQ118" s="39" t="n"/>
      <c r="BR118" s="39" t="n"/>
      <c r="BS118" s="39" t="n"/>
      <c r="BT118" s="39" t="n"/>
      <c r="BU118" s="39" t="n"/>
      <c r="BV118" s="39" t="n"/>
      <c r="BW118" s="39" t="n"/>
      <c r="BX118" s="39" t="n"/>
      <c r="BY118" s="39" t="n"/>
      <c r="BZ118" s="39" t="n"/>
      <c r="CA118" s="39" t="n"/>
      <c r="CB118" s="39" t="n"/>
      <c r="CC118" s="39" t="n"/>
      <c r="CD118" s="39" t="n"/>
      <c r="CE118" s="39" t="n"/>
      <c r="CF118" s="39" t="n"/>
      <c r="CG118" s="39" t="n"/>
      <c r="CH118" s="39" t="n"/>
      <c r="CI118" s="39" t="n"/>
      <c r="CJ118" s="39" t="n"/>
      <c r="CK118" s="39" t="n"/>
      <c r="CL118" s="39" t="n"/>
      <c r="CM118" s="39" t="n"/>
      <c r="CN118" s="39" t="n"/>
      <c r="CO118" s="39" t="n"/>
      <c r="CP118" s="39" t="n"/>
      <c r="CQ118" s="39" t="n"/>
      <c r="CR118" s="39" t="n"/>
      <c r="CS118" s="39" t="n"/>
      <c r="CT118" s="39" t="n"/>
      <c r="CU118" s="39" t="n"/>
      <c r="CV118" s="39" t="n"/>
      <c r="CW118" s="39" t="n"/>
      <c r="CX118" s="39" t="n"/>
      <c r="CY118" s="39" t="n"/>
      <c r="CZ118" s="39" t="n"/>
      <c r="DA118" s="39" t="n"/>
      <c r="DB118" s="39" t="n"/>
      <c r="DC118" s="39" t="n"/>
      <c r="DD118" s="39" t="n"/>
      <c r="DE118" s="39" t="n"/>
      <c r="DF118" s="39" t="n"/>
      <c r="DG118" s="39" t="n"/>
      <c r="DH118" s="39" t="n"/>
      <c r="DI118" s="39" t="n"/>
      <c r="DJ118" s="39" t="n"/>
      <c r="DK118" s="39" t="n"/>
      <c r="DL118" s="39" t="n"/>
      <c r="DM118" s="39" t="n"/>
      <c r="DN118" s="39" t="n"/>
      <c r="DO118" s="39" t="n"/>
    </row>
    <row r="119">
      <c r="A119" s="39" t="inlineStr">
        <is>
          <t>Все</t>
        </is>
      </c>
      <c r="B119" s="39" t="inlineStr">
        <is>
          <t>Все</t>
        </is>
      </c>
      <c r="C119" s="39" t="inlineStr">
        <is>
          <t>PROGRAMMATIC</t>
        </is>
      </c>
      <c r="D119" s="39" t="inlineStr">
        <is>
          <t>охват</t>
        </is>
      </c>
      <c r="E119" s="39" t="inlineStr">
        <is>
          <t>https://reklama.ramblergroup.com/tt/</t>
        </is>
      </c>
      <c r="F119" s="39" t="inlineStr">
        <is>
          <t>да</t>
        </is>
      </c>
      <c r="G119" s="39" t="n">
        <v/>
      </c>
      <c r="H119" s="39" t="n">
        <v/>
      </c>
      <c r="I119" s="39" t="inlineStr">
        <is>
          <t>входной бюджет</t>
        </is>
      </c>
      <c r="J119" s="39" t="inlineStr">
        <is>
          <t>\\DOCS\Public\_Подрядчики (прайсы, презентации, ТТ)\Rambler</t>
        </is>
      </c>
      <c r="K119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19" s="39" t="n">
        <v/>
      </c>
      <c r="M119" s="39" t="inlineStr">
        <is>
          <t>Не менее 250 000 руб. без учета НДС (после скидки) при первом размещении.
Потом 500тр.</t>
        </is>
      </c>
      <c r="N119" s="39" t="inlineStr">
        <is>
          <t>нет</t>
        </is>
      </c>
      <c r="O119" s="39" t="inlineStr">
        <is>
          <t xml:space="preserve"> - НЕТ сезонников
 - интересы без наценок
- низкий CPM (при сравнении с программатик)</t>
        </is>
      </c>
      <c r="P119" s="39" t="n">
        <v/>
      </c>
      <c r="Q119" s="39" t="n">
        <v>5</v>
      </c>
      <c r="R119" s="39">
        <f>S17</f>
        <v/>
      </c>
      <c r="S119" s="39" t="inlineStr">
        <is>
          <t>Пакет XL Flex Rambler&amp;Сo 
Desktop+Mobile Reach Video PMP</t>
        </is>
      </c>
      <c r="T119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19" s="39" t="inlineStr">
        <is>
          <t>Видео (15 секунд)</t>
        </is>
      </c>
      <c r="V119" s="39" t="inlineStr">
        <is>
          <t>10</t>
        </is>
      </c>
      <c r="W119" s="39" t="inlineStr">
        <is>
          <t>Динамика</t>
        </is>
      </c>
      <c r="X119" s="39" t="inlineStr">
        <is>
          <t>1000 показов</t>
        </is>
      </c>
      <c r="Y119" s="39">
        <f>COUNT(BF17:CK17)</f>
        <v/>
      </c>
      <c r="Z119" s="39" t="inlineStr">
        <is>
          <t>недели</t>
        </is>
      </c>
      <c r="AA119" s="39">
        <f>AB17/Y17</f>
        <v/>
      </c>
      <c r="AB119" s="39" t="n">
        <v>1111.2</v>
      </c>
      <c r="AC119" s="40" t="n">
        <v>450</v>
      </c>
      <c r="AD119" s="39" t="n">
        <v>1</v>
      </c>
      <c r="AE119" s="39" t="n">
        <v>0</v>
      </c>
      <c r="AF119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19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19" s="40">
        <f>AG17*1.2</f>
        <v/>
      </c>
      <c r="AI119" s="39">
        <f>AM17/AL17</f>
        <v/>
      </c>
      <c r="AJ119" s="39" t="n">
        <v>3</v>
      </c>
      <c r="AK119" s="39">
        <f>AI17/AJ17</f>
        <v/>
      </c>
      <c r="AL119" s="39" t="inlineStr"/>
      <c r="AM119" s="39">
        <f>AB17</f>
        <v/>
      </c>
      <c r="AN119" s="39" t="inlineStr"/>
      <c r="AO119" s="39">
        <f>AI17*AN17</f>
        <v/>
      </c>
      <c r="AP119" s="40">
        <f>AG17/AI17*1000</f>
        <v/>
      </c>
      <c r="AQ119" s="40">
        <f>AG17/AK17*1000</f>
        <v/>
      </c>
      <c r="AR119" s="40">
        <f>AG17/AM17</f>
        <v/>
      </c>
      <c r="AS119" s="40">
        <f>AG17/AO17</f>
        <v/>
      </c>
      <c r="AT119" s="39" t="inlineStr"/>
      <c r="AU119" s="40">
        <f>AG17/AT17</f>
        <v/>
      </c>
      <c r="AV119" s="39" t="n"/>
      <c r="AW119" s="39" t="n"/>
      <c r="AX119" s="39" t="n"/>
      <c r="AY119" s="39" t="n"/>
      <c r="AZ119" s="39" t="n"/>
      <c r="BA119" s="39" t="n"/>
      <c r="BB119" s="39" t="n"/>
      <c r="BC119" s="39" t="n"/>
      <c r="BD119" s="39" t="n"/>
      <c r="BE119" s="39" t="n"/>
      <c r="BF119" s="39" t="n"/>
      <c r="BG119" s="39" t="n"/>
      <c r="BH119" s="39" t="n"/>
      <c r="BI119" s="39" t="n"/>
      <c r="BJ119" s="39" t="n"/>
      <c r="BK119" s="39" t="n"/>
      <c r="BL119" s="39" t="n"/>
      <c r="BM119" s="39" t="n"/>
      <c r="BN119" s="39" t="n"/>
      <c r="BO119" s="39" t="n"/>
      <c r="BP119" s="39" t="n"/>
      <c r="BQ119" s="39" t="n"/>
      <c r="BR119" s="39" t="n"/>
      <c r="BS119" s="39" t="n"/>
      <c r="BT119" s="39" t="n"/>
      <c r="BU119" s="39" t="n"/>
      <c r="BV119" s="39" t="n"/>
      <c r="BW119" s="39" t="n"/>
      <c r="BX119" s="39" t="n"/>
      <c r="BY119" s="39" t="n"/>
      <c r="BZ119" s="39" t="n"/>
      <c r="CA119" s="39" t="n"/>
      <c r="CB119" s="39" t="n"/>
      <c r="CC119" s="39" t="n"/>
      <c r="CD119" s="39" t="n"/>
      <c r="CE119" s="39" t="n"/>
      <c r="CF119" s="39" t="n"/>
      <c r="CG119" s="39" t="n"/>
      <c r="CH119" s="39" t="n"/>
      <c r="CI119" s="39" t="n"/>
      <c r="CJ119" s="39" t="n"/>
      <c r="CK119" s="39" t="n"/>
      <c r="CL119" s="39" t="n"/>
      <c r="CM119" s="39" t="n"/>
      <c r="CN119" s="39" t="n"/>
      <c r="CO119" s="39" t="n"/>
      <c r="CP119" s="39" t="n"/>
      <c r="CQ119" s="39" t="n"/>
      <c r="CR119" s="39" t="n"/>
      <c r="CS119" s="39" t="n"/>
      <c r="CT119" s="39" t="n"/>
      <c r="CU119" s="39" t="n"/>
      <c r="CV119" s="39" t="n"/>
      <c r="CW119" s="39" t="n"/>
      <c r="CX119" s="39" t="n"/>
      <c r="CY119" s="39" t="n"/>
      <c r="CZ119" s="39" t="n"/>
      <c r="DA119" s="39" t="n"/>
      <c r="DB119" s="39" t="n"/>
      <c r="DC119" s="39" t="n"/>
      <c r="DD119" s="39" t="n"/>
      <c r="DE119" s="39" t="n"/>
      <c r="DF119" s="39" t="n"/>
      <c r="DG119" s="39" t="n"/>
      <c r="DH119" s="39" t="n"/>
      <c r="DI119" s="39" t="n"/>
      <c r="DJ119" s="39" t="n"/>
      <c r="DK119" s="39" t="n"/>
      <c r="DL119" s="39" t="n"/>
      <c r="DM119" s="39" t="n"/>
      <c r="DN119" s="39" t="n"/>
      <c r="DO119" s="39" t="n"/>
    </row>
    <row r="120">
      <c r="A120" s="39" t="inlineStr">
        <is>
          <t>Все</t>
        </is>
      </c>
      <c r="B120" s="39" t="inlineStr">
        <is>
          <t>Все</t>
        </is>
      </c>
      <c r="C120" s="39" t="inlineStr">
        <is>
          <t>PROGRAMMATIC</t>
        </is>
      </c>
      <c r="D120" s="39" t="inlineStr">
        <is>
          <t>охват</t>
        </is>
      </c>
      <c r="E120" s="39" t="inlineStr">
        <is>
          <t xml:space="preserve">https://dsp.soloway.ru/doc/requirements.html </t>
        </is>
      </c>
      <c r="F120" s="39" t="inlineStr">
        <is>
          <t>да</t>
        </is>
      </c>
      <c r="G120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20" s="39" t="inlineStr">
        <is>
          <t>270р.</t>
        </is>
      </c>
      <c r="I120" s="39" t="n">
        <v/>
      </c>
      <c r="J120" s="39" t="inlineStr">
        <is>
          <t>\\DOCS\Public\_Подрядчики (прайсы, презентации, ТТ)\Soloway</t>
        </is>
      </c>
      <c r="K120" s="39" t="inlineStr">
        <is>
          <t>Julia Garafieva &lt;sales@soloway.ru&gt;</t>
        </is>
      </c>
      <c r="L120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20" s="39" t="inlineStr">
        <is>
          <t>100 тысяч рублей до НДС на месяц</t>
        </is>
      </c>
      <c r="N120" s="39" t="inlineStr">
        <is>
          <t>нет</t>
        </is>
      </c>
      <c r="O120" s="39" t="n">
        <v/>
      </c>
      <c r="P120" s="39" t="n">
        <v>1</v>
      </c>
      <c r="Q120" s="39" t="n">
        <v>6</v>
      </c>
      <c r="R120" s="39">
        <f>S18</f>
        <v/>
      </c>
      <c r="S120" s="39" t="inlineStr">
        <is>
          <t>Soloway</t>
        </is>
      </c>
      <c r="T120" s="39" t="inlineStr">
        <is>
          <t>Гео - РФ
Таргетинг по аудиторным сегментам</t>
        </is>
      </c>
      <c r="U120" s="39" t="inlineStr">
        <is>
          <t xml:space="preserve">Видео
Allroll (InStream) + 
Native (InPage) - </t>
        </is>
      </c>
      <c r="V120" s="39" t="inlineStr">
        <is>
          <t>10</t>
        </is>
      </c>
      <c r="W120" s="39" t="inlineStr">
        <is>
          <t>Динамика</t>
        </is>
      </c>
      <c r="X120" s="39" t="inlineStr">
        <is>
          <t>1000 показов</t>
        </is>
      </c>
      <c r="Y120" s="39">
        <f>COUNT(BF18:CK18)</f>
        <v/>
      </c>
      <c r="Z120" s="39" t="inlineStr">
        <is>
          <t>недель</t>
        </is>
      </c>
      <c r="AA120" s="39">
        <f>AB18/Y18</f>
        <v/>
      </c>
      <c r="AB120" s="39" t="n">
        <v>1852</v>
      </c>
      <c r="AC120" s="40" t="n">
        <v>324</v>
      </c>
      <c r="AD120" s="39" t="n">
        <v>1</v>
      </c>
      <c r="AE120" s="39" t="n">
        <v>0</v>
      </c>
      <c r="AF120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20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20" s="40">
        <f>AG18*1.2</f>
        <v/>
      </c>
      <c r="AI120" s="39">
        <f>AM18/AL18</f>
        <v/>
      </c>
      <c r="AJ120" s="39" t="n">
        <v>2</v>
      </c>
      <c r="AK120" s="39">
        <f>AI18/AJ18</f>
        <v/>
      </c>
      <c r="AL120" s="39" t="inlineStr"/>
      <c r="AM120" s="39">
        <f>AB18</f>
        <v/>
      </c>
      <c r="AN120" s="39" t="inlineStr"/>
      <c r="AO120" s="39">
        <f>AI18*AN18</f>
        <v/>
      </c>
      <c r="AP120" s="40">
        <f>AG18/AI18*1000</f>
        <v/>
      </c>
      <c r="AQ120" s="40">
        <f>AG18/AK18*1000</f>
        <v/>
      </c>
      <c r="AR120" s="40">
        <f>AG18/AM18</f>
        <v/>
      </c>
      <c r="AS120" s="40">
        <f>AG18/AO18</f>
        <v/>
      </c>
      <c r="AT120" s="39" t="inlineStr"/>
      <c r="AU120" s="40">
        <f>AG18/AT18</f>
        <v/>
      </c>
      <c r="AV120" s="39" t="n"/>
      <c r="AW120" s="39" t="n"/>
      <c r="AX120" s="39" t="n"/>
      <c r="AY120" s="39" t="n"/>
      <c r="AZ120" s="39" t="n"/>
      <c r="BA120" s="39" t="n"/>
      <c r="BB120" s="39" t="n"/>
      <c r="BC120" s="39" t="n"/>
      <c r="BD120" s="39" t="n"/>
      <c r="BE120" s="39" t="n"/>
      <c r="BF120" s="39" t="n"/>
      <c r="BG120" s="39" t="n"/>
      <c r="BH120" s="39" t="n"/>
      <c r="BI120" s="39" t="n"/>
      <c r="BJ120" s="39" t="n"/>
      <c r="BK120" s="39" t="n"/>
      <c r="BL120" s="39" t="n"/>
      <c r="BM120" s="39" t="n"/>
      <c r="BN120" s="39" t="n"/>
      <c r="BO120" s="39" t="n"/>
      <c r="BP120" s="39" t="n"/>
      <c r="BQ120" s="39" t="n"/>
      <c r="BR120" s="39" t="n"/>
      <c r="BS120" s="39" t="n"/>
      <c r="BT120" s="39" t="n"/>
      <c r="BU120" s="39" t="n"/>
      <c r="BV120" s="39" t="n"/>
      <c r="BW120" s="39" t="n"/>
      <c r="BX120" s="39" t="n"/>
      <c r="BY120" s="39" t="n"/>
      <c r="BZ120" s="39" t="n"/>
      <c r="CA120" s="39" t="n"/>
      <c r="CB120" s="39" t="n"/>
      <c r="CC120" s="39" t="n"/>
      <c r="CD120" s="39" t="n"/>
      <c r="CE120" s="39" t="n"/>
      <c r="CF120" s="39" t="n"/>
      <c r="CG120" s="39" t="n"/>
      <c r="CH120" s="39" t="n"/>
      <c r="CI120" s="39" t="n"/>
      <c r="CJ120" s="39" t="n"/>
      <c r="CK120" s="39" t="n"/>
      <c r="CL120" s="39" t="n"/>
      <c r="CM120" s="39" t="n"/>
      <c r="CN120" s="39" t="n"/>
      <c r="CO120" s="39" t="n"/>
      <c r="CP120" s="39" t="n"/>
      <c r="CQ120" s="39" t="n"/>
      <c r="CR120" s="39" t="n"/>
      <c r="CS120" s="39" t="n"/>
      <c r="CT120" s="39" t="n"/>
      <c r="CU120" s="39" t="n"/>
      <c r="CV120" s="39" t="n"/>
      <c r="CW120" s="39" t="n"/>
      <c r="CX120" s="39" t="n"/>
      <c r="CY120" s="39" t="n"/>
      <c r="CZ120" s="39" t="n"/>
      <c r="DA120" s="39" t="n"/>
      <c r="DB120" s="39" t="n"/>
      <c r="DC120" s="39" t="n"/>
      <c r="DD120" s="39" t="n"/>
      <c r="DE120" s="39" t="n"/>
      <c r="DF120" s="39" t="n"/>
      <c r="DG120" s="39" t="n"/>
      <c r="DH120" s="39" t="n"/>
      <c r="DI120" s="39" t="n"/>
      <c r="DJ120" s="39" t="n"/>
      <c r="DK120" s="39" t="n"/>
      <c r="DL120" s="39" t="n"/>
      <c r="DM120" s="39" t="n"/>
      <c r="DN120" s="39" t="n"/>
      <c r="DO120" s="39" t="n"/>
    </row>
    <row r="121">
      <c r="A121" s="39" t="inlineStr">
        <is>
          <t>Все</t>
        </is>
      </c>
      <c r="B121" s="39" t="inlineStr">
        <is>
          <t>Все</t>
        </is>
      </c>
      <c r="C121" s="39" t="inlineStr">
        <is>
          <t>Портал</t>
        </is>
      </c>
      <c r="D121" s="39" t="inlineStr">
        <is>
          <t>охват</t>
        </is>
      </c>
      <c r="E121" s="39" t="inlineStr">
        <is>
          <t>https://yandex.ru/legal/banner_adv_rules/</t>
        </is>
      </c>
      <c r="F121" s="39" t="inlineStr">
        <is>
          <t>да</t>
        </is>
      </c>
      <c r="G121" s="39" t="inlineStr">
        <is>
          <t>Материалы за 2 недели до старта, т.к. с первого раза не проходят модерацию, жесткие требования</t>
        </is>
      </c>
      <c r="H121" s="39" t="n">
        <v/>
      </c>
      <c r="I121" s="39" t="inlineStr">
        <is>
          <t>входной бюджет 1млн.р.</t>
        </is>
      </c>
      <c r="J121" s="39" t="inlineStr">
        <is>
          <t>https://yandex.ru/adv/products/display/mainpage</t>
        </is>
      </c>
      <c r="K121" s="39" t="inlineStr">
        <is>
          <t>закупка через DX</t>
        </is>
      </c>
      <c r="L12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21" s="39" t="n">
        <v>1150000</v>
      </c>
      <c r="N121" s="39" t="inlineStr">
        <is>
          <t>нет</t>
        </is>
      </c>
      <c r="O121" s="39" t="inlineStr">
        <is>
          <t>CPT 345р.</t>
        </is>
      </c>
      <c r="P121" s="39" t="inlineStr">
        <is>
          <t xml:space="preserve">Закупка через DAN </t>
        </is>
      </c>
      <c r="Q121" s="39" t="n">
        <v>7</v>
      </c>
      <c r="R121" s="39">
        <f>S19</f>
        <v/>
      </c>
      <c r="S121" s="39" t="inlineStr">
        <is>
          <t>Yandex.ru</t>
        </is>
      </c>
      <c r="T121" s="39" t="inlineStr">
        <is>
          <t>"Начинающий", Главные страницы, Desktop+Mobile, Динамика, РФ</t>
        </is>
      </c>
      <c r="U121" s="39" t="inlineStr">
        <is>
          <t>728×90/ 320×67</t>
        </is>
      </c>
      <c r="V121" s="39" t="inlineStr">
        <is>
          <t>10</t>
        </is>
      </c>
      <c r="W121" s="39" t="inlineStr">
        <is>
          <t>Динамика</t>
        </is>
      </c>
      <c r="X121" s="39" t="inlineStr">
        <is>
          <t>1000 показов</t>
        </is>
      </c>
      <c r="Y121" s="39">
        <f>COUNT(BF19:CK19)</f>
        <v/>
      </c>
      <c r="Z121" s="39" t="inlineStr">
        <is>
          <t>неделя</t>
        </is>
      </c>
      <c r="AA121" s="39">
        <f>AB19/Y19</f>
        <v/>
      </c>
      <c r="AB121" s="39" t="n">
        <v>1</v>
      </c>
      <c r="AC121" s="40" t="n">
        <v>1150000</v>
      </c>
      <c r="AD121" s="39" t="n">
        <v>0.7</v>
      </c>
      <c r="AE121" s="39" t="n">
        <v>0</v>
      </c>
      <c r="AF121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21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21" s="40">
        <f>AG19*1.2</f>
        <v/>
      </c>
      <c r="AI121" s="39">
        <f>AM19/AL19</f>
        <v/>
      </c>
      <c r="AJ121" s="39" t="n">
        <v>1.5</v>
      </c>
      <c r="AK121" s="39">
        <f>AI19/AJ19</f>
        <v/>
      </c>
      <c r="AL121" s="39" t="inlineStr"/>
      <c r="AM121" s="39">
        <f>AB19</f>
        <v/>
      </c>
      <c r="AN121" s="39" t="inlineStr"/>
      <c r="AO121" s="39">
        <f>AI19*AN19</f>
        <v/>
      </c>
      <c r="AP121" s="40">
        <f>AG19/AI19*1000</f>
        <v/>
      </c>
      <c r="AQ121" s="40">
        <f>AG19/AK19*1000</f>
        <v/>
      </c>
      <c r="AR121" s="40">
        <f>AG19/AM19</f>
        <v/>
      </c>
      <c r="AS121" s="40">
        <f>AG19/AO19</f>
        <v/>
      </c>
      <c r="AT121" s="39" t="n">
        <v>0.9037500000000002</v>
      </c>
      <c r="AU121" s="40">
        <f>AG19/AT19</f>
        <v/>
      </c>
      <c r="AV121" s="39" t="n"/>
      <c r="AW121" s="39" t="n"/>
      <c r="AX121" s="39" t="n"/>
      <c r="AY121" s="39" t="n"/>
      <c r="AZ121" s="39" t="n"/>
      <c r="BA121" s="39" t="n"/>
      <c r="BB121" s="39" t="n"/>
      <c r="BC121" s="39" t="n"/>
      <c r="BD121" s="39" t="n"/>
      <c r="BE121" s="39" t="n"/>
      <c r="BF121" s="39" t="n"/>
      <c r="BG121" s="39" t="n"/>
      <c r="BH121" s="39" t="n"/>
      <c r="BI121" s="39" t="n"/>
      <c r="BJ121" s="39" t="n"/>
      <c r="BK121" s="39" t="n"/>
      <c r="BL121" s="39" t="n"/>
      <c r="BM121" s="39" t="n"/>
      <c r="BN121" s="39" t="n"/>
      <c r="BO121" s="39" t="n"/>
      <c r="BP121" s="39" t="n"/>
      <c r="BQ121" s="39" t="n"/>
      <c r="BR121" s="39" t="n"/>
      <c r="BS121" s="39" t="n"/>
      <c r="BT121" s="39" t="n"/>
      <c r="BU121" s="39" t="n"/>
      <c r="BV121" s="39" t="n"/>
      <c r="BW121" s="39" t="n"/>
      <c r="BX121" s="39" t="n"/>
      <c r="BY121" s="39" t="n"/>
      <c r="BZ121" s="39" t="n"/>
      <c r="CA121" s="39" t="n"/>
      <c r="CB121" s="39" t="n"/>
      <c r="CC121" s="39" t="n"/>
      <c r="CD121" s="39" t="n"/>
      <c r="CE121" s="39" t="n"/>
      <c r="CF121" s="39" t="n"/>
      <c r="CG121" s="39" t="n"/>
      <c r="CH121" s="39" t="n"/>
      <c r="CI121" s="39" t="n"/>
      <c r="CJ121" s="39" t="n"/>
      <c r="CK121" s="39" t="n"/>
      <c r="CL121" s="39" t="n"/>
      <c r="CM121" s="39" t="n"/>
      <c r="CN121" s="39" t="n"/>
      <c r="CO121" s="39" t="n"/>
      <c r="CP121" s="39" t="n"/>
      <c r="CQ121" s="39" t="n"/>
      <c r="CR121" s="39" t="n"/>
      <c r="CS121" s="39" t="n"/>
      <c r="CT121" s="39" t="n"/>
      <c r="CU121" s="39" t="n"/>
      <c r="CV121" s="39" t="n"/>
      <c r="CW121" s="39" t="n"/>
      <c r="CX121" s="39" t="n"/>
      <c r="CY121" s="39" t="n"/>
      <c r="CZ121" s="39" t="n"/>
      <c r="DA121" s="39" t="n"/>
      <c r="DB121" s="39" t="n"/>
      <c r="DC121" s="39" t="n"/>
      <c r="DD121" s="39" t="n"/>
      <c r="DE121" s="39" t="n"/>
      <c r="DF121" s="39" t="n"/>
      <c r="DG121" s="39" t="n"/>
      <c r="DH121" s="39" t="n"/>
      <c r="DI121" s="39" t="n"/>
      <c r="DJ121" s="39" t="n"/>
      <c r="DK121" s="39" t="n"/>
      <c r="DL121" s="39" t="n"/>
      <c r="DM121" s="39" t="n"/>
      <c r="DN121" s="39" t="n"/>
      <c r="DO121" s="39" t="n"/>
    </row>
    <row r="122">
      <c r="A122" s="39" t="inlineStr">
        <is>
          <t>Все</t>
        </is>
      </c>
      <c r="B122" s="39" t="inlineStr">
        <is>
          <t>Все</t>
        </is>
      </c>
      <c r="C122" s="39" t="inlineStr">
        <is>
          <t>Портал</t>
        </is>
      </c>
      <c r="D122" s="39" t="inlineStr">
        <is>
          <t>охват</t>
        </is>
      </c>
      <c r="E122" s="39" t="inlineStr">
        <is>
          <t>https://yandex.ru/legal/banner_adv_rules/</t>
        </is>
      </c>
      <c r="F122" s="39" t="inlineStr">
        <is>
          <t>да</t>
        </is>
      </c>
      <c r="G122" s="39" t="inlineStr">
        <is>
          <t>Материалы за 2 недели до старта, т.к. с первого раза не проходят модерацию, жесткие требования</t>
        </is>
      </c>
      <c r="H122" s="39" t="n">
        <v/>
      </c>
      <c r="I122" s="39" t="inlineStr">
        <is>
          <t>входной бюджет 1млн.р.</t>
        </is>
      </c>
      <c r="J122" s="39" t="inlineStr">
        <is>
          <t>https://yandex.ru/adv/products/display/mainpage</t>
        </is>
      </c>
      <c r="K122" s="39" t="inlineStr">
        <is>
          <t>закупка через DX</t>
        </is>
      </c>
      <c r="L122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22" s="39" t="n">
        <v>1150000</v>
      </c>
      <c r="N122" s="39" t="inlineStr">
        <is>
          <t>нет</t>
        </is>
      </c>
      <c r="O122" s="39" t="inlineStr">
        <is>
          <t>CPT 345р.</t>
        </is>
      </c>
      <c r="P122" s="39" t="inlineStr">
        <is>
          <t xml:space="preserve">Закупка через DAN </t>
        </is>
      </c>
      <c r="Q122" s="39" t="n">
        <v>8</v>
      </c>
      <c r="R122" s="39">
        <f>S20</f>
        <v/>
      </c>
      <c r="S122" s="39" t="inlineStr">
        <is>
          <t>Yandex.ru</t>
        </is>
      </c>
      <c r="T122" s="39" t="inlineStr">
        <is>
          <t>"Начинающий", Главные страницы, Desktop+Mobile, Динамика, РФ</t>
        </is>
      </c>
      <c r="U122" s="39" t="inlineStr">
        <is>
          <t>728×90/ 320×67</t>
        </is>
      </c>
      <c r="V122" s="39" t="inlineStr">
        <is>
          <t>10</t>
        </is>
      </c>
      <c r="W122" s="39" t="inlineStr">
        <is>
          <t>Динамика</t>
        </is>
      </c>
      <c r="X122" s="39" t="inlineStr">
        <is>
          <t>1000 показов</t>
        </is>
      </c>
      <c r="Y122" s="39">
        <f>COUNT(BF20:CK20)</f>
        <v/>
      </c>
      <c r="Z122" s="39" t="inlineStr">
        <is>
          <t>неделя</t>
        </is>
      </c>
      <c r="AA122" s="39">
        <f>AB20/Y20</f>
        <v/>
      </c>
      <c r="AB122" s="39" t="n">
        <v>1</v>
      </c>
      <c r="AC122" s="40" t="n">
        <v>1150000</v>
      </c>
      <c r="AD122" s="39" t="n">
        <v>0.8</v>
      </c>
      <c r="AE122" s="39" t="n">
        <v>0</v>
      </c>
      <c r="AF122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122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122" s="40">
        <f>AG20*1.2</f>
        <v/>
      </c>
      <c r="AI122" s="39">
        <f>AM20/AL20</f>
        <v/>
      </c>
      <c r="AJ122" s="39" t="n">
        <v>1.5</v>
      </c>
      <c r="AK122" s="39">
        <f>AI20/AJ20</f>
        <v/>
      </c>
      <c r="AL122" s="39" t="inlineStr"/>
      <c r="AM122" s="39">
        <f>AB20</f>
        <v/>
      </c>
      <c r="AN122" s="39" t="inlineStr"/>
      <c r="AO122" s="39">
        <f>AI20*AN20</f>
        <v/>
      </c>
      <c r="AP122" s="40">
        <f>AG20/AI20*1000</f>
        <v/>
      </c>
      <c r="AQ122" s="40">
        <f>AG20/AK20*1000</f>
        <v/>
      </c>
      <c r="AR122" s="40">
        <f>AG20/AM20</f>
        <v/>
      </c>
      <c r="AS122" s="40">
        <f>AG20/AO20</f>
        <v/>
      </c>
      <c r="AT122" s="39" t="n">
        <v>0.9037500000000002</v>
      </c>
      <c r="AU122" s="40">
        <f>AG20/AT20</f>
        <v/>
      </c>
      <c r="AV122" s="39" t="n"/>
      <c r="AW122" s="39" t="n"/>
      <c r="AX122" s="39" t="n"/>
      <c r="AY122" s="39" t="n"/>
      <c r="AZ122" s="39" t="n"/>
      <c r="BA122" s="39" t="n"/>
      <c r="BB122" s="39" t="n"/>
      <c r="BC122" s="39" t="n"/>
      <c r="BD122" s="39" t="n"/>
      <c r="BE122" s="39" t="n"/>
      <c r="BF122" s="39" t="n"/>
      <c r="BG122" s="39" t="n"/>
      <c r="BH122" s="39" t="n"/>
      <c r="BI122" s="39" t="n"/>
      <c r="BJ122" s="39" t="n"/>
      <c r="BK122" s="39" t="n"/>
      <c r="BL122" s="39" t="n"/>
      <c r="BM122" s="39" t="n"/>
      <c r="BN122" s="39" t="n"/>
      <c r="BO122" s="39" t="n"/>
      <c r="BP122" s="39" t="n"/>
      <c r="BQ122" s="39" t="n"/>
      <c r="BR122" s="39" t="n"/>
      <c r="BS122" s="39" t="n"/>
      <c r="BT122" s="39" t="n"/>
      <c r="BU122" s="39" t="n"/>
      <c r="BV122" s="39" t="n"/>
      <c r="BW122" s="39" t="n"/>
      <c r="BX122" s="39" t="n"/>
      <c r="BY122" s="39" t="n"/>
      <c r="BZ122" s="39" t="n"/>
      <c r="CA122" s="39" t="n"/>
      <c r="CB122" s="39" t="n"/>
      <c r="CC122" s="39" t="n"/>
      <c r="CD122" s="39" t="n"/>
      <c r="CE122" s="39" t="n"/>
      <c r="CF122" s="39" t="n"/>
      <c r="CG122" s="39" t="n"/>
      <c r="CH122" s="39" t="n"/>
      <c r="CI122" s="39" t="n"/>
      <c r="CJ122" s="39" t="n"/>
      <c r="CK122" s="39" t="n"/>
      <c r="CL122" s="39" t="n"/>
      <c r="CM122" s="39" t="n"/>
      <c r="CN122" s="39" t="n"/>
      <c r="CO122" s="39" t="n"/>
      <c r="CP122" s="39" t="n"/>
      <c r="CQ122" s="39" t="n"/>
      <c r="CR122" s="39" t="n"/>
      <c r="CS122" s="39" t="n"/>
      <c r="CT122" s="39" t="n"/>
      <c r="CU122" s="39" t="n"/>
      <c r="CV122" s="39" t="n"/>
      <c r="CW122" s="39" t="n"/>
      <c r="CX122" s="39" t="n"/>
      <c r="CY122" s="39" t="n"/>
      <c r="CZ122" s="39" t="n"/>
      <c r="DA122" s="39" t="n"/>
      <c r="DB122" s="39" t="n"/>
      <c r="DC122" s="39" t="n"/>
      <c r="DD122" s="39" t="n"/>
      <c r="DE122" s="39" t="n"/>
      <c r="DF122" s="39" t="n"/>
      <c r="DG122" s="39" t="n"/>
      <c r="DH122" s="39" t="n"/>
      <c r="DI122" s="39" t="n"/>
      <c r="DJ122" s="39" t="n"/>
      <c r="DK122" s="39" t="n"/>
      <c r="DL122" s="39" t="n"/>
      <c r="DM122" s="39" t="n"/>
      <c r="DN122" s="39" t="n"/>
      <c r="DO122" s="39" t="n"/>
    </row>
    <row r="123">
      <c r="A123" s="39" t="inlineStr">
        <is>
          <t>Все</t>
        </is>
      </c>
      <c r="B123" s="39" t="inlineStr">
        <is>
          <t>Все</t>
        </is>
      </c>
      <c r="C123" s="39" t="inlineStr">
        <is>
          <t>Портал</t>
        </is>
      </c>
      <c r="D123" s="39" t="inlineStr">
        <is>
          <t>охват</t>
        </is>
      </c>
      <c r="E123" s="39" t="inlineStr">
        <is>
          <t>https://yandex.ru/legal/banner_adv_rules/</t>
        </is>
      </c>
      <c r="F123" s="39" t="inlineStr">
        <is>
          <t>да</t>
        </is>
      </c>
      <c r="G123" s="39" t="inlineStr">
        <is>
          <t>Материалы за 2 недели до старта, т.к. с первого раза не проходят модерацию, жесткие требования</t>
        </is>
      </c>
      <c r="H123" s="39" t="n">
        <v/>
      </c>
      <c r="I123" s="39" t="inlineStr">
        <is>
          <t>входной бюджет 1млн.р.</t>
        </is>
      </c>
      <c r="J123" s="39" t="inlineStr">
        <is>
          <t>https://yandex.ru/adv/products/display/mainpage</t>
        </is>
      </c>
      <c r="K123" s="39" t="inlineStr">
        <is>
          <t>закупка через DX</t>
        </is>
      </c>
      <c r="L12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23" s="39" t="n">
        <v>1150000</v>
      </c>
      <c r="N123" s="39" t="inlineStr">
        <is>
          <t>нет</t>
        </is>
      </c>
      <c r="O123" s="39" t="inlineStr">
        <is>
          <t>CPT 345р.</t>
        </is>
      </c>
      <c r="P123" s="39" t="inlineStr">
        <is>
          <t xml:space="preserve">Закупка через DAN </t>
        </is>
      </c>
      <c r="Q123" s="39" t="n">
        <v>9</v>
      </c>
      <c r="R123" s="39">
        <f>S21</f>
        <v/>
      </c>
      <c r="S123" s="39" t="inlineStr">
        <is>
          <t>Yandex.ru</t>
        </is>
      </c>
      <c r="T123" s="39" t="inlineStr">
        <is>
          <t>"Начинающий", Главные страницы, Desktop+Mobile, Динамика, РФ</t>
        </is>
      </c>
      <c r="U123" s="39" t="inlineStr">
        <is>
          <t>728×90/ 320×67</t>
        </is>
      </c>
      <c r="V123" s="39" t="inlineStr">
        <is>
          <t>10</t>
        </is>
      </c>
      <c r="W123" s="39" t="inlineStr">
        <is>
          <t>Динамика</t>
        </is>
      </c>
      <c r="X123" s="39" t="inlineStr">
        <is>
          <t>1000 показов</t>
        </is>
      </c>
      <c r="Y123" s="39">
        <f>COUNT(BF21:CK21)</f>
        <v/>
      </c>
      <c r="Z123" s="39" t="inlineStr">
        <is>
          <t>неделя</t>
        </is>
      </c>
      <c r="AA123" s="39">
        <f>AB21/Y21</f>
        <v/>
      </c>
      <c r="AB123" s="39" t="n">
        <v>1</v>
      </c>
      <c r="AC123" s="40" t="n">
        <v>1150000</v>
      </c>
      <c r="AD123" s="39" t="n">
        <v>1</v>
      </c>
      <c r="AE123" s="39" t="n">
        <v>0</v>
      </c>
      <c r="AF123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123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123" s="40">
        <f>AG21*1.2</f>
        <v/>
      </c>
      <c r="AI123" s="39">
        <f>AM21/AL21</f>
        <v/>
      </c>
      <c r="AJ123" s="39" t="n">
        <v>1.5</v>
      </c>
      <c r="AK123" s="39">
        <f>AI21/AJ21</f>
        <v/>
      </c>
      <c r="AL123" s="39" t="inlineStr"/>
      <c r="AM123" s="39">
        <f>AB21</f>
        <v/>
      </c>
      <c r="AN123" s="39" t="inlineStr"/>
      <c r="AO123" s="39">
        <f>AI21*AN21</f>
        <v/>
      </c>
      <c r="AP123" s="40">
        <f>AG21/AI21*1000</f>
        <v/>
      </c>
      <c r="AQ123" s="40">
        <f>AG21/AK21*1000</f>
        <v/>
      </c>
      <c r="AR123" s="40">
        <f>AG21/AM21</f>
        <v/>
      </c>
      <c r="AS123" s="40">
        <f>AG21/AO21</f>
        <v/>
      </c>
      <c r="AT123" s="39" t="n">
        <v>0.9037500000000002</v>
      </c>
      <c r="AU123" s="40">
        <f>AG21/AT21</f>
        <v/>
      </c>
      <c r="AV123" s="39" t="n"/>
      <c r="AW123" s="39" t="n"/>
      <c r="AX123" s="39" t="n"/>
      <c r="AY123" s="39" t="n"/>
      <c r="AZ123" s="39" t="n"/>
      <c r="BA123" s="39" t="n"/>
      <c r="BB123" s="39" t="n"/>
      <c r="BC123" s="39" t="n"/>
      <c r="BD123" s="39" t="n"/>
      <c r="BE123" s="39" t="n"/>
      <c r="BF123" s="39" t="n"/>
      <c r="BG123" s="39" t="n"/>
      <c r="BH123" s="39" t="n"/>
      <c r="BI123" s="39" t="n"/>
      <c r="BJ123" s="39" t="n"/>
      <c r="BK123" s="39" t="n"/>
      <c r="BL123" s="39" t="n"/>
      <c r="BM123" s="39" t="n"/>
      <c r="BN123" s="39" t="n"/>
      <c r="BO123" s="39" t="n"/>
      <c r="BP123" s="39" t="n"/>
      <c r="BQ123" s="39" t="n"/>
      <c r="BR123" s="39" t="n"/>
      <c r="BS123" s="39" t="n"/>
      <c r="BT123" s="39" t="n"/>
      <c r="BU123" s="39" t="n"/>
      <c r="BV123" s="39" t="n"/>
      <c r="BW123" s="39" t="n"/>
      <c r="BX123" s="39" t="n"/>
      <c r="BY123" s="39" t="n"/>
      <c r="BZ123" s="39" t="n"/>
      <c r="CA123" s="39" t="n"/>
      <c r="CB123" s="39" t="n"/>
      <c r="CC123" s="39" t="n"/>
      <c r="CD123" s="39" t="n"/>
      <c r="CE123" s="39" t="n"/>
      <c r="CF123" s="39" t="n"/>
      <c r="CG123" s="39" t="n"/>
      <c r="CH123" s="39" t="n"/>
      <c r="CI123" s="39" t="n"/>
      <c r="CJ123" s="39" t="n"/>
      <c r="CK123" s="39" t="n"/>
      <c r="CL123" s="39" t="n"/>
      <c r="CM123" s="39" t="n"/>
      <c r="CN123" s="39" t="n"/>
      <c r="CO123" s="39" t="n"/>
      <c r="CP123" s="39" t="n"/>
      <c r="CQ123" s="39" t="n"/>
      <c r="CR123" s="39" t="n"/>
      <c r="CS123" s="39" t="n"/>
      <c r="CT123" s="39" t="n"/>
      <c r="CU123" s="39" t="n"/>
      <c r="CV123" s="39" t="n"/>
      <c r="CW123" s="39" t="n"/>
      <c r="CX123" s="39" t="n"/>
      <c r="CY123" s="39" t="n"/>
      <c r="CZ123" s="39" t="n"/>
      <c r="DA123" s="39" t="n"/>
      <c r="DB123" s="39" t="n"/>
      <c r="DC123" s="39" t="n"/>
      <c r="DD123" s="39" t="n"/>
      <c r="DE123" s="39" t="n"/>
      <c r="DF123" s="39" t="n"/>
      <c r="DG123" s="39" t="n"/>
      <c r="DH123" s="39" t="n"/>
      <c r="DI123" s="39" t="n"/>
      <c r="DJ123" s="39" t="n"/>
      <c r="DK123" s="39" t="n"/>
      <c r="DL123" s="39" t="n"/>
      <c r="DM123" s="39" t="n"/>
      <c r="DN123" s="39" t="n"/>
      <c r="DO123" s="39" t="n"/>
    </row>
    <row r="124">
      <c r="A124" s="39" t="inlineStr">
        <is>
          <t>Все</t>
        </is>
      </c>
      <c r="B124" s="39" t="inlineStr">
        <is>
          <t>Все</t>
        </is>
      </c>
      <c r="C124" s="39" t="inlineStr">
        <is>
          <t>Портал</t>
        </is>
      </c>
      <c r="D124" s="39" t="inlineStr">
        <is>
          <t>охват</t>
        </is>
      </c>
      <c r="E124" s="39" t="inlineStr">
        <is>
          <t>https://yandex.ru/legal/banner_adv_rules/</t>
        </is>
      </c>
      <c r="F124" s="39" t="inlineStr">
        <is>
          <t>да</t>
        </is>
      </c>
      <c r="G124" s="39" t="inlineStr">
        <is>
          <t>Материалы за 2 недели до старта, т.к. с первого раза не проходят модерацию, жесткие требования</t>
        </is>
      </c>
      <c r="H124" s="39" t="n">
        <v/>
      </c>
      <c r="I124" s="39" t="inlineStr">
        <is>
          <t>входной бюджет 1млн.р.</t>
        </is>
      </c>
      <c r="J124" s="39" t="inlineStr">
        <is>
          <t>https://yandex.ru/adv/products/display/mainpage</t>
        </is>
      </c>
      <c r="K124" s="39" t="inlineStr">
        <is>
          <t>закупка через DX</t>
        </is>
      </c>
      <c r="L124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24" s="39" t="n">
        <v>1150000</v>
      </c>
      <c r="N124" s="39" t="inlineStr">
        <is>
          <t>нет</t>
        </is>
      </c>
      <c r="O124" s="39" t="inlineStr">
        <is>
          <t>CPT 345р.</t>
        </is>
      </c>
      <c r="P124" s="39" t="inlineStr">
        <is>
          <t xml:space="preserve">Закупка через DAN </t>
        </is>
      </c>
      <c r="Q124" s="39" t="n">
        <v>10</v>
      </c>
      <c r="R124" s="39">
        <f>S22</f>
        <v/>
      </c>
      <c r="S124" s="39" t="inlineStr">
        <is>
          <t>Yandex.ru</t>
        </is>
      </c>
      <c r="T124" s="39" t="inlineStr">
        <is>
          <t>"Начинающий", Главные страницы, Desktop+Mobile, Динамика, РФ</t>
        </is>
      </c>
      <c r="U124" s="39" t="inlineStr">
        <is>
          <t>728×90/ 320×67</t>
        </is>
      </c>
      <c r="V124" s="39" t="inlineStr">
        <is>
          <t>10</t>
        </is>
      </c>
      <c r="W124" s="39" t="inlineStr">
        <is>
          <t>Динамика</t>
        </is>
      </c>
      <c r="X124" s="39" t="inlineStr">
        <is>
          <t>1000 показов</t>
        </is>
      </c>
      <c r="Y124" s="39">
        <f>COUNT(BF22:CK22)</f>
        <v/>
      </c>
      <c r="Z124" s="39" t="inlineStr">
        <is>
          <t>неделя</t>
        </is>
      </c>
      <c r="AA124" s="39">
        <f>AB22/Y22</f>
        <v/>
      </c>
      <c r="AB124" s="39" t="n">
        <v>1</v>
      </c>
      <c r="AC124" s="40" t="n">
        <v>1150000</v>
      </c>
      <c r="AD124" s="39" t="n">
        <v>1</v>
      </c>
      <c r="AE124" s="39" t="n">
        <v>0</v>
      </c>
      <c r="AF124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124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124" s="40">
        <f>AG22*1.2</f>
        <v/>
      </c>
      <c r="AI124" s="39">
        <f>AM22/AL22</f>
        <v/>
      </c>
      <c r="AJ124" s="39" t="n">
        <v>1.5</v>
      </c>
      <c r="AK124" s="39">
        <f>AI22/AJ22</f>
        <v/>
      </c>
      <c r="AL124" s="39" t="inlineStr"/>
      <c r="AM124" s="39">
        <f>AB22</f>
        <v/>
      </c>
      <c r="AN124" s="39" t="inlineStr"/>
      <c r="AO124" s="39">
        <f>AI22*AN22</f>
        <v/>
      </c>
      <c r="AP124" s="40">
        <f>AG22/AI22*1000</f>
        <v/>
      </c>
      <c r="AQ124" s="40">
        <f>AG22/AK22*1000</f>
        <v/>
      </c>
      <c r="AR124" s="40">
        <f>AG22/AM22</f>
        <v/>
      </c>
      <c r="AS124" s="40">
        <f>AG22/AO22</f>
        <v/>
      </c>
      <c r="AT124" s="39" t="n">
        <v>0.9037500000000002</v>
      </c>
      <c r="AU124" s="40">
        <f>AG22/AT22</f>
        <v/>
      </c>
      <c r="AV124" s="39" t="n"/>
      <c r="AW124" s="39" t="n"/>
      <c r="AX124" s="39" t="n"/>
      <c r="AY124" s="39" t="n"/>
      <c r="AZ124" s="39" t="n"/>
      <c r="BA124" s="39" t="n"/>
      <c r="BB124" s="39" t="n"/>
      <c r="BC124" s="39" t="n"/>
      <c r="BD124" s="39" t="n"/>
      <c r="BE124" s="39" t="n"/>
      <c r="BF124" s="39" t="n"/>
      <c r="BG124" s="39" t="n"/>
      <c r="BH124" s="39" t="n"/>
      <c r="BI124" s="39" t="n"/>
      <c r="BJ124" s="39" t="n"/>
      <c r="BK124" s="39" t="n"/>
      <c r="BL124" s="39" t="n"/>
      <c r="BM124" s="39" t="n"/>
      <c r="BN124" s="39" t="n"/>
      <c r="BO124" s="39" t="n"/>
      <c r="BP124" s="39" t="n"/>
      <c r="BQ124" s="39" t="n"/>
      <c r="BR124" s="39" t="n"/>
      <c r="BS124" s="39" t="n"/>
      <c r="BT124" s="39" t="n"/>
      <c r="BU124" s="39" t="n"/>
      <c r="BV124" s="39" t="n"/>
      <c r="BW124" s="39" t="n"/>
      <c r="BX124" s="39" t="n"/>
      <c r="BY124" s="39" t="n"/>
      <c r="BZ124" s="39" t="n"/>
      <c r="CA124" s="39" t="n"/>
      <c r="CB124" s="39" t="n"/>
      <c r="CC124" s="39" t="n"/>
      <c r="CD124" s="39" t="n"/>
      <c r="CE124" s="39" t="n"/>
      <c r="CF124" s="39" t="n"/>
      <c r="CG124" s="39" t="n"/>
      <c r="CH124" s="39" t="n"/>
      <c r="CI124" s="39" t="n"/>
      <c r="CJ124" s="39" t="n"/>
      <c r="CK124" s="39" t="n"/>
      <c r="CL124" s="39" t="n"/>
      <c r="CM124" s="39" t="n"/>
      <c r="CN124" s="39" t="n"/>
      <c r="CO124" s="39" t="n"/>
      <c r="CP124" s="39" t="n"/>
      <c r="CQ124" s="39" t="n"/>
      <c r="CR124" s="39" t="n"/>
      <c r="CS124" s="39" t="n"/>
      <c r="CT124" s="39" t="n"/>
      <c r="CU124" s="39" t="n"/>
      <c r="CV124" s="39" t="n"/>
      <c r="CW124" s="39" t="n"/>
      <c r="CX124" s="39" t="n"/>
      <c r="CY124" s="39" t="n"/>
      <c r="CZ124" s="39" t="n"/>
      <c r="DA124" s="39" t="n"/>
      <c r="DB124" s="39" t="n"/>
      <c r="DC124" s="39" t="n"/>
      <c r="DD124" s="39" t="n"/>
      <c r="DE124" s="39" t="n"/>
      <c r="DF124" s="39" t="n"/>
      <c r="DG124" s="39" t="n"/>
      <c r="DH124" s="39" t="n"/>
      <c r="DI124" s="39" t="n"/>
      <c r="DJ124" s="39" t="n"/>
      <c r="DK124" s="39" t="n"/>
      <c r="DL124" s="39" t="n"/>
      <c r="DM124" s="39" t="n"/>
      <c r="DN124" s="39" t="n"/>
      <c r="DO124" s="39" t="n"/>
    </row>
    <row r="125">
      <c r="A125" s="39" t="inlineStr">
        <is>
          <t>Все</t>
        </is>
      </c>
      <c r="B125" s="39" t="inlineStr">
        <is>
          <t>Все</t>
        </is>
      </c>
      <c r="C125" s="39" t="inlineStr">
        <is>
          <t>Портал</t>
        </is>
      </c>
      <c r="D125" s="39" t="inlineStr">
        <is>
          <t>охват</t>
        </is>
      </c>
      <c r="E125" s="39" t="inlineStr">
        <is>
          <t>https://yandex.ru/legal/banner_adv_rules/</t>
        </is>
      </c>
      <c r="F125" s="39" t="inlineStr">
        <is>
          <t>да</t>
        </is>
      </c>
      <c r="G125" s="39" t="inlineStr">
        <is>
          <t>Материалы за 2 недели до старта, т.к. с первого раза не проходят модерацию, жесткие требования</t>
        </is>
      </c>
      <c r="H125" s="39" t="n">
        <v/>
      </c>
      <c r="I125" s="39" t="inlineStr">
        <is>
          <t>входной бюджет 1млн.р.</t>
        </is>
      </c>
      <c r="J125" s="39" t="inlineStr">
        <is>
          <t>https://yandex.ru/adv/products/display/mainpage</t>
        </is>
      </c>
      <c r="K125" s="39" t="inlineStr">
        <is>
          <t>закупка через DX</t>
        </is>
      </c>
      <c r="L125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25" s="39" t="n">
        <v>1150000</v>
      </c>
      <c r="N125" s="39" t="inlineStr">
        <is>
          <t>нет</t>
        </is>
      </c>
      <c r="O125" s="39" t="inlineStr">
        <is>
          <t>CPT 345р.</t>
        </is>
      </c>
      <c r="P125" s="39" t="inlineStr">
        <is>
          <t xml:space="preserve">Закупка через DAN </t>
        </is>
      </c>
      <c r="Q125" s="39" t="n">
        <v>11</v>
      </c>
      <c r="R125" s="39">
        <f>S23</f>
        <v/>
      </c>
      <c r="S125" s="39" t="inlineStr">
        <is>
          <t>Yandex.ru</t>
        </is>
      </c>
      <c r="T125" s="39" t="inlineStr">
        <is>
          <t>"Начинающий", Главные страницы, Desktop+Mobile, Динамика, РФ</t>
        </is>
      </c>
      <c r="U125" s="39" t="inlineStr">
        <is>
          <t>728×90/ 320×67</t>
        </is>
      </c>
      <c r="V125" s="39" t="inlineStr">
        <is>
          <t>10</t>
        </is>
      </c>
      <c r="W125" s="39" t="inlineStr">
        <is>
          <t>Динамика</t>
        </is>
      </c>
      <c r="X125" s="39" t="inlineStr">
        <is>
          <t>1000 показов</t>
        </is>
      </c>
      <c r="Y125" s="39">
        <f>COUNT(BF23:CK23)</f>
        <v/>
      </c>
      <c r="Z125" s="39" t="inlineStr">
        <is>
          <t>неделя</t>
        </is>
      </c>
      <c r="AA125" s="39">
        <f>AB23/Y23</f>
        <v/>
      </c>
      <c r="AB125" s="39" t="n">
        <v>1</v>
      </c>
      <c r="AC125" s="40" t="n">
        <v>1150000</v>
      </c>
      <c r="AD125" s="39" t="n">
        <v>1</v>
      </c>
      <c r="AE125" s="39" t="n">
        <v>0</v>
      </c>
      <c r="AF125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125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125" s="40">
        <f>AG23*1.2</f>
        <v/>
      </c>
      <c r="AI125" s="39">
        <f>AM23/AL23</f>
        <v/>
      </c>
      <c r="AJ125" s="39" t="n">
        <v>1.5</v>
      </c>
      <c r="AK125" s="39">
        <f>AI23/AJ23</f>
        <v/>
      </c>
      <c r="AL125" s="39" t="inlineStr"/>
      <c r="AM125" s="39">
        <f>AB23</f>
        <v/>
      </c>
      <c r="AN125" s="39" t="inlineStr"/>
      <c r="AO125" s="39">
        <f>AI23*AN23</f>
        <v/>
      </c>
      <c r="AP125" s="40">
        <f>AG23/AI23*1000</f>
        <v/>
      </c>
      <c r="AQ125" s="40">
        <f>AG23/AK23*1000</f>
        <v/>
      </c>
      <c r="AR125" s="40">
        <f>AG23/AM23</f>
        <v/>
      </c>
      <c r="AS125" s="40">
        <f>AG23/AO23</f>
        <v/>
      </c>
      <c r="AT125" s="39" t="n">
        <v>0.9037500000000002</v>
      </c>
      <c r="AU125" s="40">
        <f>AG23/AT23</f>
        <v/>
      </c>
      <c r="AV125" s="39" t="n"/>
      <c r="AW125" s="39" t="n"/>
      <c r="AX125" s="39" t="n"/>
      <c r="AY125" s="39" t="n"/>
      <c r="AZ125" s="39" t="n"/>
      <c r="BA125" s="39" t="n"/>
      <c r="BB125" s="39" t="n"/>
      <c r="BC125" s="39" t="n"/>
      <c r="BD125" s="39" t="n"/>
      <c r="BE125" s="39" t="n"/>
      <c r="BF125" s="39" t="n"/>
      <c r="BG125" s="39" t="n"/>
      <c r="BH125" s="39" t="n"/>
      <c r="BI125" s="39" t="n"/>
      <c r="BJ125" s="39" t="n"/>
      <c r="BK125" s="39" t="n"/>
      <c r="BL125" s="39" t="n"/>
      <c r="BM125" s="39" t="n"/>
      <c r="BN125" s="39" t="n"/>
      <c r="BO125" s="39" t="n"/>
      <c r="BP125" s="39" t="n"/>
      <c r="BQ125" s="39" t="n"/>
      <c r="BR125" s="39" t="n"/>
      <c r="BS125" s="39" t="n"/>
      <c r="BT125" s="39" t="n"/>
      <c r="BU125" s="39" t="n"/>
      <c r="BV125" s="39" t="n"/>
      <c r="BW125" s="39" t="n"/>
      <c r="BX125" s="39" t="n"/>
      <c r="BY125" s="39" t="n"/>
      <c r="BZ125" s="39" t="n"/>
      <c r="CA125" s="39" t="n"/>
      <c r="CB125" s="39" t="n"/>
      <c r="CC125" s="39" t="n"/>
      <c r="CD125" s="39" t="n"/>
      <c r="CE125" s="39" t="n"/>
      <c r="CF125" s="39" t="n"/>
      <c r="CG125" s="39" t="n"/>
      <c r="CH125" s="39" t="n"/>
      <c r="CI125" s="39" t="n"/>
      <c r="CJ125" s="39" t="n"/>
      <c r="CK125" s="39" t="n"/>
      <c r="CL125" s="39" t="n"/>
      <c r="CM125" s="39" t="n"/>
      <c r="CN125" s="39" t="n"/>
      <c r="CO125" s="39" t="n"/>
      <c r="CP125" s="39" t="n"/>
      <c r="CQ125" s="39" t="n"/>
      <c r="CR125" s="39" t="n"/>
      <c r="CS125" s="39" t="n"/>
      <c r="CT125" s="39" t="n"/>
      <c r="CU125" s="39" t="n"/>
      <c r="CV125" s="39" t="n"/>
      <c r="CW125" s="39" t="n"/>
      <c r="CX125" s="39" t="n"/>
      <c r="CY125" s="39" t="n"/>
      <c r="CZ125" s="39" t="n"/>
      <c r="DA125" s="39" t="n"/>
      <c r="DB125" s="39" t="n"/>
      <c r="DC125" s="39" t="n"/>
      <c r="DD125" s="39" t="n"/>
      <c r="DE125" s="39" t="n"/>
      <c r="DF125" s="39" t="n"/>
      <c r="DG125" s="39" t="n"/>
      <c r="DH125" s="39" t="n"/>
      <c r="DI125" s="39" t="n"/>
      <c r="DJ125" s="39" t="n"/>
      <c r="DK125" s="39" t="n"/>
      <c r="DL125" s="39" t="n"/>
      <c r="DM125" s="39" t="n"/>
      <c r="DN125" s="39" t="n"/>
      <c r="DO125" s="39" t="n"/>
    </row>
    <row r="126">
      <c r="A126" s="39" t="inlineStr">
        <is>
          <t>Все</t>
        </is>
      </c>
      <c r="B126" s="39" t="inlineStr">
        <is>
          <t>Все</t>
        </is>
      </c>
      <c r="C126" s="39" t="inlineStr">
        <is>
          <t>Портал</t>
        </is>
      </c>
      <c r="D126" s="39" t="inlineStr">
        <is>
          <t>охват</t>
        </is>
      </c>
      <c r="E126" s="39" t="inlineStr">
        <is>
          <t>https://yandex.ru/legal/banner_adv_rules/</t>
        </is>
      </c>
      <c r="F126" s="39" t="inlineStr">
        <is>
          <t>да</t>
        </is>
      </c>
      <c r="G126" s="39" t="inlineStr">
        <is>
          <t>Материалы за 2 недели до старта, т.к. с первого раза не проходят модерацию, жесткие требования</t>
        </is>
      </c>
      <c r="H126" s="39" t="n">
        <v/>
      </c>
      <c r="I126" s="39" t="inlineStr">
        <is>
          <t>входной бюджет 1млн.р.</t>
        </is>
      </c>
      <c r="J126" s="39" t="inlineStr">
        <is>
          <t>https://yandex.ru/adv/products/display/mainpage</t>
        </is>
      </c>
      <c r="K126" s="39" t="inlineStr">
        <is>
          <t>закупка через DX</t>
        </is>
      </c>
      <c r="L126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26" s="39" t="n">
        <v>1150000</v>
      </c>
      <c r="N126" s="39" t="inlineStr">
        <is>
          <t>нет</t>
        </is>
      </c>
      <c r="O126" s="39" t="inlineStr">
        <is>
          <t>CPT 345р.</t>
        </is>
      </c>
      <c r="P126" s="39" t="inlineStr">
        <is>
          <t xml:space="preserve">Закупка через DAN </t>
        </is>
      </c>
      <c r="Q126" s="39" t="n">
        <v>12</v>
      </c>
      <c r="R126" s="39">
        <f>S24</f>
        <v/>
      </c>
      <c r="S126" s="39" t="inlineStr">
        <is>
          <t>Yandex.ru</t>
        </is>
      </c>
      <c r="T126" s="39" t="inlineStr">
        <is>
          <t>"Начинающий", Главные страницы, Desktop+Mobile, Динамика, РФ</t>
        </is>
      </c>
      <c r="U126" s="39" t="inlineStr">
        <is>
          <t>728×90/ 320×67</t>
        </is>
      </c>
      <c r="V126" s="39" t="inlineStr">
        <is>
          <t>10</t>
        </is>
      </c>
      <c r="W126" s="39" t="inlineStr">
        <is>
          <t>Динамика</t>
        </is>
      </c>
      <c r="X126" s="39" t="inlineStr">
        <is>
          <t>1000 показов</t>
        </is>
      </c>
      <c r="Y126" s="39">
        <f>COUNT(BF24:CK24)</f>
        <v/>
      </c>
      <c r="Z126" s="39" t="inlineStr">
        <is>
          <t>неделя</t>
        </is>
      </c>
      <c r="AA126" s="39">
        <f>AB24/Y24</f>
        <v/>
      </c>
      <c r="AB126" s="39" t="n">
        <v>1</v>
      </c>
      <c r="AC126" s="40" t="n">
        <v>1150000</v>
      </c>
      <c r="AD126" s="39" t="n">
        <v>1</v>
      </c>
      <c r="AE126" s="39" t="n">
        <v>0</v>
      </c>
      <c r="AF126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126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126" s="40">
        <f>AG24*1.2</f>
        <v/>
      </c>
      <c r="AI126" s="39">
        <f>AM24/AL24</f>
        <v/>
      </c>
      <c r="AJ126" s="39" t="n">
        <v>1.5</v>
      </c>
      <c r="AK126" s="39">
        <f>AI24/AJ24</f>
        <v/>
      </c>
      <c r="AL126" s="39" t="inlineStr"/>
      <c r="AM126" s="39">
        <f>AB24</f>
        <v/>
      </c>
      <c r="AN126" s="39" t="inlineStr"/>
      <c r="AO126" s="39">
        <f>AI24*AN24</f>
        <v/>
      </c>
      <c r="AP126" s="40">
        <f>AG24/AI24*1000</f>
        <v/>
      </c>
      <c r="AQ126" s="40">
        <f>AG24/AK24*1000</f>
        <v/>
      </c>
      <c r="AR126" s="40">
        <f>AG24/AM24</f>
        <v/>
      </c>
      <c r="AS126" s="40">
        <f>AG24/AO24</f>
        <v/>
      </c>
      <c r="AT126" s="39" t="n">
        <v>0.9037500000000002</v>
      </c>
      <c r="AU126" s="40">
        <f>AG24/AT24</f>
        <v/>
      </c>
      <c r="AV126" s="39" t="n"/>
      <c r="AW126" s="39" t="n"/>
      <c r="AX126" s="39" t="n"/>
      <c r="AY126" s="39" t="n"/>
      <c r="AZ126" s="39" t="n"/>
      <c r="BA126" s="39" t="n"/>
      <c r="BB126" s="39" t="n"/>
      <c r="BC126" s="39" t="n"/>
      <c r="BD126" s="39" t="n"/>
      <c r="BE126" s="39" t="n"/>
      <c r="BF126" s="39" t="n"/>
      <c r="BG126" s="39" t="n"/>
      <c r="BH126" s="39" t="n"/>
      <c r="BI126" s="39" t="n"/>
      <c r="BJ126" s="39" t="n"/>
      <c r="BK126" s="39" t="n"/>
      <c r="BL126" s="39" t="n"/>
      <c r="BM126" s="39" t="n"/>
      <c r="BN126" s="39" t="n"/>
      <c r="BO126" s="39" t="n"/>
      <c r="BP126" s="39" t="n"/>
      <c r="BQ126" s="39" t="n"/>
      <c r="BR126" s="39" t="n"/>
      <c r="BS126" s="39" t="n"/>
      <c r="BT126" s="39" t="n"/>
      <c r="BU126" s="39" t="n"/>
      <c r="BV126" s="39" t="n"/>
      <c r="BW126" s="39" t="n"/>
      <c r="BX126" s="39" t="n"/>
      <c r="BY126" s="39" t="n"/>
      <c r="BZ126" s="39" t="n"/>
      <c r="CA126" s="39" t="n"/>
      <c r="CB126" s="39" t="n"/>
      <c r="CC126" s="39" t="n"/>
      <c r="CD126" s="39" t="n"/>
      <c r="CE126" s="39" t="n"/>
      <c r="CF126" s="39" t="n"/>
      <c r="CG126" s="39" t="n"/>
      <c r="CH126" s="39" t="n"/>
      <c r="CI126" s="39" t="n"/>
      <c r="CJ126" s="39" t="n"/>
      <c r="CK126" s="39" t="n"/>
      <c r="CL126" s="39" t="n"/>
      <c r="CM126" s="39" t="n"/>
      <c r="CN126" s="39" t="n"/>
      <c r="CO126" s="39" t="n"/>
      <c r="CP126" s="39" t="n"/>
      <c r="CQ126" s="39" t="n"/>
      <c r="CR126" s="39" t="n"/>
      <c r="CS126" s="39" t="n"/>
      <c r="CT126" s="39" t="n"/>
      <c r="CU126" s="39" t="n"/>
      <c r="CV126" s="39" t="n"/>
      <c r="CW126" s="39" t="n"/>
      <c r="CX126" s="39" t="n"/>
      <c r="CY126" s="39" t="n"/>
      <c r="CZ126" s="39" t="n"/>
      <c r="DA126" s="39" t="n"/>
      <c r="DB126" s="39" t="n"/>
      <c r="DC126" s="39" t="n"/>
      <c r="DD126" s="39" t="n"/>
      <c r="DE126" s="39" t="n"/>
      <c r="DF126" s="39" t="n"/>
      <c r="DG126" s="39" t="n"/>
      <c r="DH126" s="39" t="n"/>
      <c r="DI126" s="39" t="n"/>
      <c r="DJ126" s="39" t="n"/>
      <c r="DK126" s="39" t="n"/>
      <c r="DL126" s="39" t="n"/>
      <c r="DM126" s="39" t="n"/>
      <c r="DN126" s="39" t="n"/>
      <c r="DO126" s="39" t="n"/>
    </row>
    <row r="127">
      <c r="A127" s="39" t="inlineStr">
        <is>
          <t>Все</t>
        </is>
      </c>
      <c r="B127" s="39" t="inlineStr">
        <is>
          <t>Все</t>
        </is>
      </c>
      <c r="C127" s="39" t="inlineStr">
        <is>
          <t>Портал</t>
        </is>
      </c>
      <c r="D127" s="39" t="inlineStr">
        <is>
          <t>охват</t>
        </is>
      </c>
      <c r="E127" s="39" t="inlineStr">
        <is>
          <t>https://yandex.ru/legal/banner_adv_rules/</t>
        </is>
      </c>
      <c r="F127" s="39" t="inlineStr">
        <is>
          <t>да</t>
        </is>
      </c>
      <c r="G127" s="39" t="inlineStr">
        <is>
          <t>Материалы за 2 недели до старта, т.к. с первого раза не проходят модерацию, жесткие требования</t>
        </is>
      </c>
      <c r="H127" s="39" t="n">
        <v/>
      </c>
      <c r="I127" s="39" t="inlineStr">
        <is>
          <t>входной бюджет 1млн.р.</t>
        </is>
      </c>
      <c r="J127" s="39" t="inlineStr">
        <is>
          <t>https://yandex.ru/adv/products/display/mainpage</t>
        </is>
      </c>
      <c r="K127" s="39" t="inlineStr">
        <is>
          <t>закупка через DX</t>
        </is>
      </c>
      <c r="L127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27" s="39" t="n">
        <v>1150000</v>
      </c>
      <c r="N127" s="39" t="inlineStr">
        <is>
          <t>нет</t>
        </is>
      </c>
      <c r="O127" s="39" t="inlineStr">
        <is>
          <t>CPT 345р.</t>
        </is>
      </c>
      <c r="P127" s="39" t="inlineStr">
        <is>
          <t xml:space="preserve">Закупка через DAN </t>
        </is>
      </c>
      <c r="Q127" s="39" t="n">
        <v>13</v>
      </c>
      <c r="R127" s="39">
        <f>S25</f>
        <v/>
      </c>
      <c r="S127" s="39" t="inlineStr">
        <is>
          <t>Yandex.ru</t>
        </is>
      </c>
      <c r="T127" s="39" t="inlineStr">
        <is>
          <t>"Начинающий", Главные страницы, Desktop+Mobile, Динамика, РФ</t>
        </is>
      </c>
      <c r="U127" s="39" t="inlineStr">
        <is>
          <t>728×90/ 320×67</t>
        </is>
      </c>
      <c r="V127" s="39" t="inlineStr">
        <is>
          <t>10</t>
        </is>
      </c>
      <c r="W127" s="39" t="inlineStr">
        <is>
          <t>Динамика</t>
        </is>
      </c>
      <c r="X127" s="39" t="inlineStr">
        <is>
          <t>1000 показов</t>
        </is>
      </c>
      <c r="Y127" s="39">
        <f>COUNT(BF25:CK25)</f>
        <v/>
      </c>
      <c r="Z127" s="39" t="inlineStr">
        <is>
          <t>неделя</t>
        </is>
      </c>
      <c r="AA127" s="39">
        <f>AB25/Y25</f>
        <v/>
      </c>
      <c r="AB127" s="39" t="n">
        <v>1</v>
      </c>
      <c r="AC127" s="40" t="n">
        <v>1150000</v>
      </c>
      <c r="AD127" s="39" t="n">
        <v>1</v>
      </c>
      <c r="AE127" s="39" t="n">
        <v>0</v>
      </c>
      <c r="AF127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127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127" s="40">
        <f>AG25*1.2</f>
        <v/>
      </c>
      <c r="AI127" s="39">
        <f>AM25/AL25</f>
        <v/>
      </c>
      <c r="AJ127" s="39" t="n">
        <v>1.5</v>
      </c>
      <c r="AK127" s="39">
        <f>AI25/AJ25</f>
        <v/>
      </c>
      <c r="AL127" s="39" t="inlineStr"/>
      <c r="AM127" s="39">
        <f>AB25</f>
        <v/>
      </c>
      <c r="AN127" s="39" t="inlineStr"/>
      <c r="AO127" s="39">
        <f>AI25*AN25</f>
        <v/>
      </c>
      <c r="AP127" s="40">
        <f>AG25/AI25*1000</f>
        <v/>
      </c>
      <c r="AQ127" s="40">
        <f>AG25/AK25*1000</f>
        <v/>
      </c>
      <c r="AR127" s="40">
        <f>AG25/AM25</f>
        <v/>
      </c>
      <c r="AS127" s="40">
        <f>AG25/AO25</f>
        <v/>
      </c>
      <c r="AT127" s="39" t="n">
        <v>0.9037500000000002</v>
      </c>
      <c r="AU127" s="40">
        <f>AG25/AT25</f>
        <v/>
      </c>
      <c r="AV127" s="39" t="n"/>
      <c r="AW127" s="39" t="n"/>
      <c r="AX127" s="39" t="n"/>
      <c r="AY127" s="39" t="n"/>
      <c r="AZ127" s="39" t="n"/>
      <c r="BA127" s="39" t="n"/>
      <c r="BB127" s="39" t="n"/>
      <c r="BC127" s="39" t="n"/>
      <c r="BD127" s="39" t="n"/>
      <c r="BE127" s="39" t="n"/>
      <c r="BF127" s="39" t="n"/>
      <c r="BG127" s="39" t="n"/>
      <c r="BH127" s="39" t="n"/>
      <c r="BI127" s="39" t="n"/>
      <c r="BJ127" s="39" t="n"/>
      <c r="BK127" s="39" t="n"/>
      <c r="BL127" s="39" t="n"/>
      <c r="BM127" s="39" t="n"/>
      <c r="BN127" s="39" t="n"/>
      <c r="BO127" s="39" t="n"/>
      <c r="BP127" s="39" t="n"/>
      <c r="BQ127" s="39" t="n"/>
      <c r="BR127" s="39" t="n"/>
      <c r="BS127" s="39" t="n"/>
      <c r="BT127" s="39" t="n"/>
      <c r="BU127" s="39" t="n"/>
      <c r="BV127" s="39" t="n"/>
      <c r="BW127" s="39" t="n"/>
      <c r="BX127" s="39" t="n"/>
      <c r="BY127" s="39" t="n"/>
      <c r="BZ127" s="39" t="n"/>
      <c r="CA127" s="39" t="n"/>
      <c r="CB127" s="39" t="n"/>
      <c r="CC127" s="39" t="n"/>
      <c r="CD127" s="39" t="n"/>
      <c r="CE127" s="39" t="n"/>
      <c r="CF127" s="39" t="n"/>
      <c r="CG127" s="39" t="n"/>
      <c r="CH127" s="39" t="n"/>
      <c r="CI127" s="39" t="n"/>
      <c r="CJ127" s="39" t="n"/>
      <c r="CK127" s="39" t="n"/>
      <c r="CL127" s="39" t="n"/>
      <c r="CM127" s="39" t="n"/>
      <c r="CN127" s="39" t="n"/>
      <c r="CO127" s="39" t="n"/>
      <c r="CP127" s="39" t="n"/>
      <c r="CQ127" s="39" t="n"/>
      <c r="CR127" s="39" t="n"/>
      <c r="CS127" s="39" t="n"/>
      <c r="CT127" s="39" t="n"/>
      <c r="CU127" s="39" t="n"/>
      <c r="CV127" s="39" t="n"/>
      <c r="CW127" s="39" t="n"/>
      <c r="CX127" s="39" t="n"/>
      <c r="CY127" s="39" t="n"/>
      <c r="CZ127" s="39" t="n"/>
      <c r="DA127" s="39" t="n"/>
      <c r="DB127" s="39" t="n"/>
      <c r="DC127" s="39" t="n"/>
      <c r="DD127" s="39" t="n"/>
      <c r="DE127" s="39" t="n"/>
      <c r="DF127" s="39" t="n"/>
      <c r="DG127" s="39" t="n"/>
      <c r="DH127" s="39" t="n"/>
      <c r="DI127" s="39" t="n"/>
      <c r="DJ127" s="39" t="n"/>
      <c r="DK127" s="39" t="n"/>
      <c r="DL127" s="39" t="n"/>
      <c r="DM127" s="39" t="n"/>
      <c r="DN127" s="39" t="n"/>
      <c r="DO127" s="39" t="n"/>
    </row>
    <row r="128">
      <c r="A128" s="39" t="inlineStr">
        <is>
          <t>Все</t>
        </is>
      </c>
      <c r="B128" s="39" t="inlineStr">
        <is>
          <t>Все</t>
        </is>
      </c>
      <c r="C128" s="39" t="inlineStr">
        <is>
          <t>Портал</t>
        </is>
      </c>
      <c r="D128" s="39" t="inlineStr">
        <is>
          <t>охват</t>
        </is>
      </c>
      <c r="E128" s="39" t="inlineStr">
        <is>
          <t>https://yandex.ru/legal/banner_adv_rules/</t>
        </is>
      </c>
      <c r="F128" s="39" t="inlineStr">
        <is>
          <t>да</t>
        </is>
      </c>
      <c r="G128" s="39" t="inlineStr">
        <is>
          <t>Материалы за 2 недели до старта, т.к. с первого раза не проходят модерацию, жесткие требования</t>
        </is>
      </c>
      <c r="H128" s="39" t="n">
        <v/>
      </c>
      <c r="I128" s="39" t="inlineStr">
        <is>
          <t>входной бюджет 1млн.р.</t>
        </is>
      </c>
      <c r="J128" s="39" t="inlineStr">
        <is>
          <t>https://yandex.ru/adv/products/display/mainpage</t>
        </is>
      </c>
      <c r="K128" s="39" t="inlineStr">
        <is>
          <t>закупка через DX</t>
        </is>
      </c>
      <c r="L128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28" s="39" t="n">
        <v>1150000</v>
      </c>
      <c r="N128" s="39" t="inlineStr">
        <is>
          <t>нет</t>
        </is>
      </c>
      <c r="O128" s="39" t="inlineStr">
        <is>
          <t>CPT 345р.</t>
        </is>
      </c>
      <c r="P128" s="39" t="inlineStr">
        <is>
          <t xml:space="preserve">Закупка через DAN </t>
        </is>
      </c>
      <c r="Q128" s="39" t="n">
        <v>14</v>
      </c>
      <c r="R128" s="39">
        <f>S26</f>
        <v/>
      </c>
      <c r="S128" s="39" t="inlineStr">
        <is>
          <t>Yandex.ru</t>
        </is>
      </c>
      <c r="T128" s="39" t="inlineStr">
        <is>
          <t>"Начинающий", Главные страницы, Desktop+Mobile, Динамика, РФ</t>
        </is>
      </c>
      <c r="U128" s="39" t="inlineStr">
        <is>
          <t>728×90/ 320×67</t>
        </is>
      </c>
      <c r="V128" s="39" t="inlineStr">
        <is>
          <t>10</t>
        </is>
      </c>
      <c r="W128" s="39" t="inlineStr">
        <is>
          <t>Динамика</t>
        </is>
      </c>
      <c r="X128" s="39" t="inlineStr">
        <is>
          <t>1000 показов</t>
        </is>
      </c>
      <c r="Y128" s="39">
        <f>COUNT(BF26:CK26)</f>
        <v/>
      </c>
      <c r="Z128" s="39" t="inlineStr">
        <is>
          <t>неделя</t>
        </is>
      </c>
      <c r="AA128" s="39">
        <f>AB26/Y26</f>
        <v/>
      </c>
      <c r="AB128" s="39" t="n">
        <v>1</v>
      </c>
      <c r="AC128" s="40" t="n">
        <v>1150000</v>
      </c>
      <c r="AD128" s="39" t="n">
        <v>1</v>
      </c>
      <c r="AE128" s="39" t="n">
        <v>0</v>
      </c>
      <c r="AF128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128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128" s="40">
        <f>AG26*1.2</f>
        <v/>
      </c>
      <c r="AI128" s="39">
        <f>AM26/AL26</f>
        <v/>
      </c>
      <c r="AJ128" s="39" t="n">
        <v>1.5</v>
      </c>
      <c r="AK128" s="39">
        <f>AI26/AJ26</f>
        <v/>
      </c>
      <c r="AL128" s="39" t="inlineStr"/>
      <c r="AM128" s="39">
        <f>AB26</f>
        <v/>
      </c>
      <c r="AN128" s="39" t="inlineStr"/>
      <c r="AO128" s="39">
        <f>AI26*AN26</f>
        <v/>
      </c>
      <c r="AP128" s="40">
        <f>AG26/AI26*1000</f>
        <v/>
      </c>
      <c r="AQ128" s="40">
        <f>AG26/AK26*1000</f>
        <v/>
      </c>
      <c r="AR128" s="40">
        <f>AG26/AM26</f>
        <v/>
      </c>
      <c r="AS128" s="40">
        <f>AG26/AO26</f>
        <v/>
      </c>
      <c r="AT128" s="39" t="n">
        <v>0.9037500000000002</v>
      </c>
      <c r="AU128" s="40">
        <f>AG26/AT26</f>
        <v/>
      </c>
      <c r="AV128" s="39" t="n"/>
      <c r="AW128" s="39" t="n"/>
      <c r="AX128" s="39" t="n"/>
      <c r="AY128" s="39" t="n"/>
      <c r="AZ128" s="39" t="n"/>
      <c r="BA128" s="39" t="n"/>
      <c r="BB128" s="39" t="n"/>
      <c r="BC128" s="39" t="n"/>
      <c r="BD128" s="39" t="n"/>
      <c r="BE128" s="39" t="n"/>
      <c r="BF128" s="39" t="n"/>
      <c r="BG128" s="39" t="n"/>
      <c r="BH128" s="39" t="n"/>
      <c r="BI128" s="39" t="n"/>
      <c r="BJ128" s="39" t="n"/>
      <c r="BK128" s="39" t="n"/>
      <c r="BL128" s="39" t="n"/>
      <c r="BM128" s="39" t="n"/>
      <c r="BN128" s="39" t="n"/>
      <c r="BO128" s="39" t="n"/>
      <c r="BP128" s="39" t="n"/>
      <c r="BQ128" s="39" t="n"/>
      <c r="BR128" s="39" t="n"/>
      <c r="BS128" s="39" t="n"/>
      <c r="BT128" s="39" t="n"/>
      <c r="BU128" s="39" t="n"/>
      <c r="BV128" s="39" t="n"/>
      <c r="BW128" s="39" t="n"/>
      <c r="BX128" s="39" t="n"/>
      <c r="BY128" s="39" t="n"/>
      <c r="BZ128" s="39" t="n"/>
      <c r="CA128" s="39" t="n"/>
      <c r="CB128" s="39" t="n"/>
      <c r="CC128" s="39" t="n"/>
      <c r="CD128" s="39" t="n"/>
      <c r="CE128" s="39" t="n"/>
      <c r="CF128" s="39" t="n"/>
      <c r="CG128" s="39" t="n"/>
      <c r="CH128" s="39" t="n"/>
      <c r="CI128" s="39" t="n"/>
      <c r="CJ128" s="39" t="n"/>
      <c r="CK128" s="39" t="n"/>
      <c r="CL128" s="39" t="n"/>
      <c r="CM128" s="39" t="n"/>
      <c r="CN128" s="39" t="n"/>
      <c r="CO128" s="39" t="n"/>
      <c r="CP128" s="39" t="n"/>
      <c r="CQ128" s="39" t="n"/>
      <c r="CR128" s="39" t="n"/>
      <c r="CS128" s="39" t="n"/>
      <c r="CT128" s="39" t="n"/>
      <c r="CU128" s="39" t="n"/>
      <c r="CV128" s="39" t="n"/>
      <c r="CW128" s="39" t="n"/>
      <c r="CX128" s="39" t="n"/>
      <c r="CY128" s="39" t="n"/>
      <c r="CZ128" s="39" t="n"/>
      <c r="DA128" s="39" t="n"/>
      <c r="DB128" s="39" t="n"/>
      <c r="DC128" s="39" t="n"/>
      <c r="DD128" s="39" t="n"/>
      <c r="DE128" s="39" t="n"/>
      <c r="DF128" s="39" t="n"/>
      <c r="DG128" s="39" t="n"/>
      <c r="DH128" s="39" t="n"/>
      <c r="DI128" s="39" t="n"/>
      <c r="DJ128" s="39" t="n"/>
      <c r="DK128" s="39" t="n"/>
      <c r="DL128" s="39" t="n"/>
      <c r="DM128" s="39" t="n"/>
      <c r="DN128" s="39" t="n"/>
      <c r="DO128" s="39" t="n"/>
    </row>
    <row r="129">
      <c r="A129" s="39" t="inlineStr">
        <is>
          <t>Все</t>
        </is>
      </c>
      <c r="B129" s="39" t="inlineStr">
        <is>
          <t>Все</t>
        </is>
      </c>
      <c r="C129" s="39" t="inlineStr">
        <is>
          <t>Портал</t>
        </is>
      </c>
      <c r="D129" s="39" t="inlineStr">
        <is>
          <t>охват</t>
        </is>
      </c>
      <c r="E129" s="39" t="inlineStr">
        <is>
          <t>https://yandex.ru/legal/banner_adv_rules/</t>
        </is>
      </c>
      <c r="F129" s="39" t="inlineStr">
        <is>
          <t>да</t>
        </is>
      </c>
      <c r="G129" s="39" t="inlineStr">
        <is>
          <t>Материалы за 2 недели до старта, т.к. с первого раза не проходят модерацию, жесткие требования</t>
        </is>
      </c>
      <c r="H129" s="39" t="n">
        <v/>
      </c>
      <c r="I129" s="39" t="inlineStr">
        <is>
          <t>входной бюджет 1млн.р.</t>
        </is>
      </c>
      <c r="J129" s="39" t="inlineStr">
        <is>
          <t>https://yandex.ru/adv/products/display/mainpage</t>
        </is>
      </c>
      <c r="K129" s="39" t="inlineStr">
        <is>
          <t>закупка через DX</t>
        </is>
      </c>
      <c r="L12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29" s="39" t="n">
        <v>1150000</v>
      </c>
      <c r="N129" s="39" t="inlineStr">
        <is>
          <t>нет</t>
        </is>
      </c>
      <c r="O129" s="39" t="inlineStr">
        <is>
          <t>CPT 345р.</t>
        </is>
      </c>
      <c r="P129" s="39" t="inlineStr">
        <is>
          <t xml:space="preserve">Закупка через DAN </t>
        </is>
      </c>
      <c r="Q129" s="39" t="n">
        <v>15</v>
      </c>
      <c r="R129" s="39">
        <f>S27</f>
        <v/>
      </c>
      <c r="S129" s="39" t="inlineStr">
        <is>
          <t>Yandex.ru</t>
        </is>
      </c>
      <c r="T129" s="39" t="inlineStr">
        <is>
          <t>"Начинающий", Главные страницы, Desktop+Mobile, Динамика, РФ</t>
        </is>
      </c>
      <c r="U129" s="39" t="inlineStr">
        <is>
          <t>728×90/ 320×67</t>
        </is>
      </c>
      <c r="V129" s="39" t="inlineStr">
        <is>
          <t>10</t>
        </is>
      </c>
      <c r="W129" s="39" t="inlineStr">
        <is>
          <t>Динамика</t>
        </is>
      </c>
      <c r="X129" s="39" t="inlineStr">
        <is>
          <t>1000 показов</t>
        </is>
      </c>
      <c r="Y129" s="39">
        <f>COUNT(BF27:CK27)</f>
        <v/>
      </c>
      <c r="Z129" s="39" t="inlineStr">
        <is>
          <t>неделя</t>
        </is>
      </c>
      <c r="AA129" s="39">
        <f>AB27/Y27</f>
        <v/>
      </c>
      <c r="AB129" s="39" t="n">
        <v>1</v>
      </c>
      <c r="AC129" s="40" t="n">
        <v>1150000</v>
      </c>
      <c r="AD129" s="39" t="n">
        <v>1.3</v>
      </c>
      <c r="AE129" s="39" t="n">
        <v>0</v>
      </c>
      <c r="AF129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129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129" s="40">
        <f>AG27*1.2</f>
        <v/>
      </c>
      <c r="AI129" s="39">
        <f>AM27/AL27</f>
        <v/>
      </c>
      <c r="AJ129" s="39" t="n">
        <v>1.5</v>
      </c>
      <c r="AK129" s="39">
        <f>AI27/AJ27</f>
        <v/>
      </c>
      <c r="AL129" s="39" t="inlineStr"/>
      <c r="AM129" s="39">
        <f>AB27</f>
        <v/>
      </c>
      <c r="AN129" s="39" t="inlineStr"/>
      <c r="AO129" s="39">
        <f>AI27*AN27</f>
        <v/>
      </c>
      <c r="AP129" s="40">
        <f>AG27/AI27*1000</f>
        <v/>
      </c>
      <c r="AQ129" s="40">
        <f>AG27/AK27*1000</f>
        <v/>
      </c>
      <c r="AR129" s="40">
        <f>AG27/AM27</f>
        <v/>
      </c>
      <c r="AS129" s="40">
        <f>AG27/AO27</f>
        <v/>
      </c>
      <c r="AT129" s="39" t="n">
        <v>0.9037500000000002</v>
      </c>
      <c r="AU129" s="40">
        <f>AG27/AT27</f>
        <v/>
      </c>
      <c r="AV129" s="39" t="n"/>
      <c r="AW129" s="39" t="n"/>
      <c r="AX129" s="39" t="n"/>
      <c r="AY129" s="39" t="n"/>
      <c r="AZ129" s="39" t="n"/>
      <c r="BA129" s="39" t="n"/>
      <c r="BB129" s="39" t="n"/>
      <c r="BC129" s="39" t="n"/>
      <c r="BD129" s="39" t="n"/>
      <c r="BE129" s="39" t="n"/>
      <c r="BF129" s="39" t="n"/>
      <c r="BG129" s="39" t="n"/>
      <c r="BH129" s="39" t="n"/>
      <c r="BI129" s="39" t="n"/>
      <c r="BJ129" s="39" t="n"/>
      <c r="BK129" s="39" t="n"/>
      <c r="BL129" s="39" t="n"/>
      <c r="BM129" s="39" t="n"/>
      <c r="BN129" s="39" t="n"/>
      <c r="BO129" s="39" t="n"/>
      <c r="BP129" s="39" t="n"/>
      <c r="BQ129" s="39" t="n"/>
      <c r="BR129" s="39" t="n"/>
      <c r="BS129" s="39" t="n"/>
      <c r="BT129" s="39" t="n"/>
      <c r="BU129" s="39" t="n"/>
      <c r="BV129" s="39" t="n"/>
      <c r="BW129" s="39" t="n"/>
      <c r="BX129" s="39" t="n"/>
      <c r="BY129" s="39" t="n"/>
      <c r="BZ129" s="39" t="n"/>
      <c r="CA129" s="39" t="n"/>
      <c r="CB129" s="39" t="n"/>
      <c r="CC129" s="39" t="n"/>
      <c r="CD129" s="39" t="n"/>
      <c r="CE129" s="39" t="n"/>
      <c r="CF129" s="39" t="n"/>
      <c r="CG129" s="39" t="n"/>
      <c r="CH129" s="39" t="n"/>
      <c r="CI129" s="39" t="n"/>
      <c r="CJ129" s="39" t="n"/>
      <c r="CK129" s="39" t="n"/>
      <c r="CL129" s="39" t="n"/>
      <c r="CM129" s="39" t="n"/>
      <c r="CN129" s="39" t="n"/>
      <c r="CO129" s="39" t="n"/>
      <c r="CP129" s="39" t="n"/>
      <c r="CQ129" s="39" t="n"/>
      <c r="CR129" s="39" t="n"/>
      <c r="CS129" s="39" t="n"/>
      <c r="CT129" s="39" t="n"/>
      <c r="CU129" s="39" t="n"/>
      <c r="CV129" s="39" t="n"/>
      <c r="CW129" s="39" t="n"/>
      <c r="CX129" s="39" t="n"/>
      <c r="CY129" s="39" t="n"/>
      <c r="CZ129" s="39" t="n"/>
      <c r="DA129" s="39" t="n"/>
      <c r="DB129" s="39" t="n"/>
      <c r="DC129" s="39" t="n"/>
      <c r="DD129" s="39" t="n"/>
      <c r="DE129" s="39" t="n"/>
      <c r="DF129" s="39" t="n"/>
      <c r="DG129" s="39" t="n"/>
      <c r="DH129" s="39" t="n"/>
      <c r="DI129" s="39" t="n"/>
      <c r="DJ129" s="39" t="n"/>
      <c r="DK129" s="39" t="n"/>
      <c r="DL129" s="39" t="n"/>
      <c r="DM129" s="39" t="n"/>
      <c r="DN129" s="39" t="n"/>
      <c r="DO129" s="39" t="n"/>
    </row>
    <row r="130">
      <c r="A130" s="39" t="inlineStr">
        <is>
          <t>Все</t>
        </is>
      </c>
      <c r="B130" s="39" t="inlineStr">
        <is>
          <t>Все</t>
        </is>
      </c>
      <c r="C130" s="39" t="inlineStr">
        <is>
          <t>Портал</t>
        </is>
      </c>
      <c r="D130" s="39" t="inlineStr">
        <is>
          <t>охват</t>
        </is>
      </c>
      <c r="E130" s="39" t="inlineStr">
        <is>
          <t>https://yandex.ru/legal/banner_adv_rules/</t>
        </is>
      </c>
      <c r="F130" s="39" t="inlineStr">
        <is>
          <t>да</t>
        </is>
      </c>
      <c r="G130" s="39" t="inlineStr">
        <is>
          <t>Материалы за 2 недели до старта, т.к. с первого раза не проходят модерацию, жесткие требования</t>
        </is>
      </c>
      <c r="H130" s="39" t="n">
        <v/>
      </c>
      <c r="I130" s="39" t="inlineStr">
        <is>
          <t>входной бюджет 1млн.р.</t>
        </is>
      </c>
      <c r="J130" s="39" t="inlineStr">
        <is>
          <t>https://yandex.ru/adv/products/display/mainpage</t>
        </is>
      </c>
      <c r="K130" s="39" t="inlineStr">
        <is>
          <t>закупка через DX</t>
        </is>
      </c>
      <c r="L13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0" s="39" t="n">
        <v>1150000</v>
      </c>
      <c r="N130" s="39" t="inlineStr">
        <is>
          <t>нет</t>
        </is>
      </c>
      <c r="O130" s="39" t="inlineStr">
        <is>
          <t>CPT 345р.</t>
        </is>
      </c>
      <c r="P130" s="39" t="inlineStr">
        <is>
          <t xml:space="preserve">Закупка через DAN </t>
        </is>
      </c>
      <c r="Q130" s="39" t="n">
        <v>16</v>
      </c>
      <c r="R130" s="39">
        <f>S28</f>
        <v/>
      </c>
      <c r="S130" s="39" t="inlineStr">
        <is>
          <t>Yandex.ru</t>
        </is>
      </c>
      <c r="T130" s="39" t="inlineStr">
        <is>
          <t>"Начинающий", Главные страницы, Desktop+Mobile, Динамика, РФ</t>
        </is>
      </c>
      <c r="U130" s="39" t="inlineStr">
        <is>
          <t>728×90/ 320×67</t>
        </is>
      </c>
      <c r="V130" s="39" t="inlineStr">
        <is>
          <t>10</t>
        </is>
      </c>
      <c r="W130" s="39" t="inlineStr">
        <is>
          <t>Динамика</t>
        </is>
      </c>
      <c r="X130" s="39" t="inlineStr">
        <is>
          <t>1000 показов</t>
        </is>
      </c>
      <c r="Y130" s="39">
        <f>COUNT(BF28:CK28)</f>
        <v/>
      </c>
      <c r="Z130" s="39" t="inlineStr">
        <is>
          <t>неделя</t>
        </is>
      </c>
      <c r="AA130" s="39">
        <f>AB28/Y28</f>
        <v/>
      </c>
      <c r="AB130" s="39" t="n">
        <v>1</v>
      </c>
      <c r="AC130" s="40" t="n">
        <v>1150000</v>
      </c>
      <c r="AD130" s="39" t="n">
        <v>1.3</v>
      </c>
      <c r="AE130" s="39" t="n">
        <v>0</v>
      </c>
      <c r="AF130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130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130" s="40">
        <f>AG28*1.2</f>
        <v/>
      </c>
      <c r="AI130" s="39">
        <f>AM28/AL28</f>
        <v/>
      </c>
      <c r="AJ130" s="39" t="n">
        <v>1.5</v>
      </c>
      <c r="AK130" s="39">
        <f>AI28/AJ28</f>
        <v/>
      </c>
      <c r="AL130" s="39" t="inlineStr"/>
      <c r="AM130" s="39">
        <f>AB28</f>
        <v/>
      </c>
      <c r="AN130" s="39" t="inlineStr"/>
      <c r="AO130" s="39">
        <f>AI28*AN28</f>
        <v/>
      </c>
      <c r="AP130" s="40">
        <f>AG28/AI28*1000</f>
        <v/>
      </c>
      <c r="AQ130" s="40">
        <f>AG28/AK28*1000</f>
        <v/>
      </c>
      <c r="AR130" s="40">
        <f>AG28/AM28</f>
        <v/>
      </c>
      <c r="AS130" s="40">
        <f>AG28/AO28</f>
        <v/>
      </c>
      <c r="AT130" s="39" t="n">
        <v>0.9037500000000002</v>
      </c>
      <c r="AU130" s="40">
        <f>AG28/AT28</f>
        <v/>
      </c>
      <c r="AV130" s="39" t="n"/>
      <c r="AW130" s="39" t="n"/>
      <c r="AX130" s="39" t="n"/>
      <c r="AY130" s="39" t="n"/>
      <c r="AZ130" s="39" t="n"/>
      <c r="BA130" s="39" t="n"/>
      <c r="BB130" s="39" t="n"/>
      <c r="BC130" s="39" t="n"/>
      <c r="BD130" s="39" t="n"/>
      <c r="BE130" s="39" t="n"/>
      <c r="BF130" s="39" t="n"/>
      <c r="BG130" s="39" t="n"/>
      <c r="BH130" s="39" t="n"/>
      <c r="BI130" s="39" t="n"/>
      <c r="BJ130" s="39" t="n"/>
      <c r="BK130" s="39" t="n"/>
      <c r="BL130" s="39" t="n"/>
      <c r="BM130" s="39" t="n"/>
      <c r="BN130" s="39" t="n"/>
      <c r="BO130" s="39" t="n"/>
      <c r="BP130" s="39" t="n"/>
      <c r="BQ130" s="39" t="n"/>
      <c r="BR130" s="39" t="n"/>
      <c r="BS130" s="39" t="n"/>
      <c r="BT130" s="39" t="n"/>
      <c r="BU130" s="39" t="n"/>
      <c r="BV130" s="39" t="n"/>
      <c r="BW130" s="39" t="n"/>
      <c r="BX130" s="39" t="n"/>
      <c r="BY130" s="39" t="n"/>
      <c r="BZ130" s="39" t="n"/>
      <c r="CA130" s="39" t="n"/>
      <c r="CB130" s="39" t="n"/>
      <c r="CC130" s="39" t="n"/>
      <c r="CD130" s="39" t="n"/>
      <c r="CE130" s="39" t="n"/>
      <c r="CF130" s="39" t="n"/>
      <c r="CG130" s="39" t="n"/>
      <c r="CH130" s="39" t="n"/>
      <c r="CI130" s="39" t="n"/>
      <c r="CJ130" s="39" t="n"/>
      <c r="CK130" s="39" t="n"/>
      <c r="CL130" s="39" t="n"/>
      <c r="CM130" s="39" t="n"/>
      <c r="CN130" s="39" t="n"/>
      <c r="CO130" s="39" t="n"/>
      <c r="CP130" s="39" t="n"/>
      <c r="CQ130" s="39" t="n"/>
      <c r="CR130" s="39" t="n"/>
      <c r="CS130" s="39" t="n"/>
      <c r="CT130" s="39" t="n"/>
      <c r="CU130" s="39" t="n"/>
      <c r="CV130" s="39" t="n"/>
      <c r="CW130" s="39" t="n"/>
      <c r="CX130" s="39" t="n"/>
      <c r="CY130" s="39" t="n"/>
      <c r="CZ130" s="39" t="n"/>
      <c r="DA130" s="39" t="n"/>
      <c r="DB130" s="39" t="n"/>
      <c r="DC130" s="39" t="n"/>
      <c r="DD130" s="39" t="n"/>
      <c r="DE130" s="39" t="n"/>
      <c r="DF130" s="39" t="n"/>
      <c r="DG130" s="39" t="n"/>
      <c r="DH130" s="39" t="n"/>
      <c r="DI130" s="39" t="n"/>
      <c r="DJ130" s="39" t="n"/>
      <c r="DK130" s="39" t="n"/>
      <c r="DL130" s="39" t="n"/>
      <c r="DM130" s="39" t="n"/>
      <c r="DN130" s="39" t="n"/>
      <c r="DO130" s="39" t="n"/>
    </row>
    <row r="131">
      <c r="A131" s="39" t="inlineStr">
        <is>
          <t>Все</t>
        </is>
      </c>
      <c r="B131" s="39" t="inlineStr">
        <is>
          <t>Все</t>
        </is>
      </c>
      <c r="C131" s="39" t="inlineStr">
        <is>
          <t>Портал</t>
        </is>
      </c>
      <c r="D131" s="39" t="inlineStr">
        <is>
          <t>охват</t>
        </is>
      </c>
      <c r="E131" s="39" t="inlineStr">
        <is>
          <t>https://yandex.ru/legal/banner_adv_rules/</t>
        </is>
      </c>
      <c r="F131" s="39" t="inlineStr">
        <is>
          <t>да</t>
        </is>
      </c>
      <c r="G131" s="39" t="inlineStr">
        <is>
          <t>Материалы за 2 недели до старта, т.к. с первого раза не проходят модерацию, жесткие требования</t>
        </is>
      </c>
      <c r="H131" s="39" t="n">
        <v/>
      </c>
      <c r="I131" s="39" t="inlineStr">
        <is>
          <t>входной бюджет 1млн.р.</t>
        </is>
      </c>
      <c r="J131" s="39" t="inlineStr">
        <is>
          <t>https://yandex.ru/adv/products/display/mainpage</t>
        </is>
      </c>
      <c r="K131" s="39" t="inlineStr">
        <is>
          <t>закупка через DX</t>
        </is>
      </c>
      <c r="L13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1" s="39" t="n">
        <v>1150000</v>
      </c>
      <c r="N131" s="39" t="inlineStr">
        <is>
          <t>нет</t>
        </is>
      </c>
      <c r="O131" s="39" t="inlineStr">
        <is>
          <t>CPT 345р.</t>
        </is>
      </c>
      <c r="P131" s="39" t="inlineStr">
        <is>
          <t xml:space="preserve">Закупка через DAN </t>
        </is>
      </c>
      <c r="Q131" s="39" t="n">
        <v>17</v>
      </c>
      <c r="R131" s="39">
        <f>S29</f>
        <v/>
      </c>
      <c r="S131" s="39" t="inlineStr">
        <is>
          <t>Yandex.ru</t>
        </is>
      </c>
      <c r="T131" s="39" t="inlineStr">
        <is>
          <t>"Начинающий", Главные страницы, Desktop+Mobile, Динамика, РФ</t>
        </is>
      </c>
      <c r="U131" s="39" t="inlineStr">
        <is>
          <t>728×90/ 320×67</t>
        </is>
      </c>
      <c r="V131" s="39" t="inlineStr">
        <is>
          <t>10</t>
        </is>
      </c>
      <c r="W131" s="39" t="inlineStr">
        <is>
          <t>Динамика</t>
        </is>
      </c>
      <c r="X131" s="39" t="inlineStr">
        <is>
          <t>1000 показов</t>
        </is>
      </c>
      <c r="Y131" s="39">
        <f>COUNT(BF29:CK29)</f>
        <v/>
      </c>
      <c r="Z131" s="39" t="inlineStr">
        <is>
          <t>неделя</t>
        </is>
      </c>
      <c r="AA131" s="39">
        <f>AB29/Y29</f>
        <v/>
      </c>
      <c r="AB131" s="39" t="n">
        <v>1</v>
      </c>
      <c r="AC131" s="40" t="n">
        <v>1150000</v>
      </c>
      <c r="AD131" s="39" t="n">
        <v>1.3</v>
      </c>
      <c r="AE131" s="39" t="n">
        <v>0</v>
      </c>
      <c r="AF131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131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131" s="40">
        <f>AG29*1.2</f>
        <v/>
      </c>
      <c r="AI131" s="39">
        <f>AM29/AL29</f>
        <v/>
      </c>
      <c r="AJ131" s="39" t="n">
        <v>1.5</v>
      </c>
      <c r="AK131" s="39">
        <f>AI29/AJ29</f>
        <v/>
      </c>
      <c r="AL131" s="39" t="inlineStr"/>
      <c r="AM131" s="39">
        <f>AB29</f>
        <v/>
      </c>
      <c r="AN131" s="39" t="inlineStr"/>
      <c r="AO131" s="39">
        <f>AI29*AN29</f>
        <v/>
      </c>
      <c r="AP131" s="40">
        <f>AG29/AI29*1000</f>
        <v/>
      </c>
      <c r="AQ131" s="40">
        <f>AG29/AK29*1000</f>
        <v/>
      </c>
      <c r="AR131" s="40">
        <f>AG29/AM29</f>
        <v/>
      </c>
      <c r="AS131" s="40">
        <f>AG29/AO29</f>
        <v/>
      </c>
      <c r="AT131" s="39" t="n">
        <v>0.9037500000000002</v>
      </c>
      <c r="AU131" s="40">
        <f>AG29/AT29</f>
        <v/>
      </c>
      <c r="AV131" s="39" t="n"/>
      <c r="AW131" s="39" t="n"/>
      <c r="AX131" s="39" t="n"/>
      <c r="AY131" s="39" t="n"/>
      <c r="AZ131" s="39" t="n"/>
      <c r="BA131" s="39" t="n"/>
      <c r="BB131" s="39" t="n"/>
      <c r="BC131" s="39" t="n"/>
      <c r="BD131" s="39" t="n"/>
      <c r="BE131" s="39" t="n"/>
      <c r="BF131" s="39" t="n"/>
      <c r="BG131" s="39" t="n"/>
      <c r="BH131" s="39" t="n"/>
      <c r="BI131" s="39" t="n"/>
      <c r="BJ131" s="39" t="n"/>
      <c r="BK131" s="39" t="n"/>
      <c r="BL131" s="39" t="n"/>
      <c r="BM131" s="39" t="n"/>
      <c r="BN131" s="39" t="n"/>
      <c r="BO131" s="39" t="n"/>
      <c r="BP131" s="39" t="n"/>
      <c r="BQ131" s="39" t="n"/>
      <c r="BR131" s="39" t="n"/>
      <c r="BS131" s="39" t="n"/>
      <c r="BT131" s="39" t="n"/>
      <c r="BU131" s="39" t="n"/>
      <c r="BV131" s="39" t="n"/>
      <c r="BW131" s="39" t="n"/>
      <c r="BX131" s="39" t="n"/>
      <c r="BY131" s="39" t="n"/>
      <c r="BZ131" s="39" t="n"/>
      <c r="CA131" s="39" t="n"/>
      <c r="CB131" s="39" t="n"/>
      <c r="CC131" s="39" t="n"/>
      <c r="CD131" s="39" t="n"/>
      <c r="CE131" s="39" t="n"/>
      <c r="CF131" s="39" t="n"/>
      <c r="CG131" s="39" t="n"/>
      <c r="CH131" s="39" t="n"/>
      <c r="CI131" s="39" t="n"/>
      <c r="CJ131" s="39" t="n"/>
      <c r="CK131" s="39" t="n"/>
      <c r="CL131" s="39" t="n"/>
      <c r="CM131" s="39" t="n"/>
      <c r="CN131" s="39" t="n"/>
      <c r="CO131" s="39" t="n"/>
      <c r="CP131" s="39" t="n"/>
      <c r="CQ131" s="39" t="n"/>
      <c r="CR131" s="39" t="n"/>
      <c r="CS131" s="39" t="n"/>
      <c r="CT131" s="39" t="n"/>
      <c r="CU131" s="39" t="n"/>
      <c r="CV131" s="39" t="n"/>
      <c r="CW131" s="39" t="n"/>
      <c r="CX131" s="39" t="n"/>
      <c r="CY131" s="39" t="n"/>
      <c r="CZ131" s="39" t="n"/>
      <c r="DA131" s="39" t="n"/>
      <c r="DB131" s="39" t="n"/>
      <c r="DC131" s="39" t="n"/>
      <c r="DD131" s="39" t="n"/>
      <c r="DE131" s="39" t="n"/>
      <c r="DF131" s="39" t="n"/>
      <c r="DG131" s="39" t="n"/>
      <c r="DH131" s="39" t="n"/>
      <c r="DI131" s="39" t="n"/>
      <c r="DJ131" s="39" t="n"/>
      <c r="DK131" s="39" t="n"/>
      <c r="DL131" s="39" t="n"/>
      <c r="DM131" s="39" t="n"/>
      <c r="DN131" s="39" t="n"/>
      <c r="DO131" s="39" t="n"/>
    </row>
    <row r="132">
      <c r="A132" s="39" t="inlineStr">
        <is>
          <t>Все</t>
        </is>
      </c>
      <c r="B132" s="39" t="inlineStr">
        <is>
          <t>Все</t>
        </is>
      </c>
      <c r="C132" s="39" t="inlineStr">
        <is>
          <t>Портал</t>
        </is>
      </c>
      <c r="D132" s="39" t="inlineStr">
        <is>
          <t>охват</t>
        </is>
      </c>
      <c r="E132" s="39" t="inlineStr">
        <is>
          <t>https://yandex.ru/legal/banner_adv_rules/</t>
        </is>
      </c>
      <c r="F132" s="39" t="inlineStr">
        <is>
          <t>да</t>
        </is>
      </c>
      <c r="G132" s="39" t="inlineStr">
        <is>
          <t>Материалы за 2 недели до старта, т.к. с первого раза не проходят модерацию, жесткие требования</t>
        </is>
      </c>
      <c r="H132" s="39" t="n">
        <v/>
      </c>
      <c r="I132" s="39" t="inlineStr">
        <is>
          <t>входной бюджет 1млн.р.</t>
        </is>
      </c>
      <c r="J132" s="39" t="inlineStr">
        <is>
          <t>https://yandex.ru/adv/products/display/mainpage</t>
        </is>
      </c>
      <c r="K132" s="39" t="inlineStr">
        <is>
          <t>закупка через DX</t>
        </is>
      </c>
      <c r="L132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2" s="39" t="n">
        <v>1150000</v>
      </c>
      <c r="N132" s="39" t="inlineStr">
        <is>
          <t>нет</t>
        </is>
      </c>
      <c r="O132" s="39" t="inlineStr">
        <is>
          <t>CPT 345р.</t>
        </is>
      </c>
      <c r="P132" s="39" t="inlineStr">
        <is>
          <t xml:space="preserve">Закупка через DAN </t>
        </is>
      </c>
      <c r="Q132" s="39" t="n">
        <v>18</v>
      </c>
      <c r="R132" s="39">
        <f>S30</f>
        <v/>
      </c>
      <c r="S132" s="39" t="inlineStr">
        <is>
          <t>Yandex.ru</t>
        </is>
      </c>
      <c r="T132" s="39" t="inlineStr">
        <is>
          <t>"Начинающий", Главные страницы, Desktop+Mobile, Динамика, РФ</t>
        </is>
      </c>
      <c r="U132" s="39" t="inlineStr">
        <is>
          <t>728×90/ 320×67</t>
        </is>
      </c>
      <c r="V132" s="39" t="inlineStr">
        <is>
          <t>10</t>
        </is>
      </c>
      <c r="W132" s="39" t="inlineStr">
        <is>
          <t>Динамика</t>
        </is>
      </c>
      <c r="X132" s="39" t="inlineStr">
        <is>
          <t>1000 показов</t>
        </is>
      </c>
      <c r="Y132" s="39">
        <f>COUNT(BF30:CK30)</f>
        <v/>
      </c>
      <c r="Z132" s="39" t="inlineStr">
        <is>
          <t>неделя</t>
        </is>
      </c>
      <c r="AA132" s="39">
        <f>AB30/Y30</f>
        <v/>
      </c>
      <c r="AB132" s="39" t="n">
        <v>1</v>
      </c>
      <c r="AC132" s="40" t="n">
        <v>1150000</v>
      </c>
      <c r="AD132" s="39" t="n">
        <v>1.3</v>
      </c>
      <c r="AE132" s="39" t="n">
        <v>0</v>
      </c>
      <c r="AF132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132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132" s="40">
        <f>AG30*1.2</f>
        <v/>
      </c>
      <c r="AI132" s="39">
        <f>AM30/AL30</f>
        <v/>
      </c>
      <c r="AJ132" s="39" t="n">
        <v>1.5</v>
      </c>
      <c r="AK132" s="39">
        <f>AI30/AJ30</f>
        <v/>
      </c>
      <c r="AL132" s="39" t="inlineStr"/>
      <c r="AM132" s="39">
        <f>AB30</f>
        <v/>
      </c>
      <c r="AN132" s="39" t="inlineStr"/>
      <c r="AO132" s="39">
        <f>AI30*AN30</f>
        <v/>
      </c>
      <c r="AP132" s="40">
        <f>AG30/AI30*1000</f>
        <v/>
      </c>
      <c r="AQ132" s="40">
        <f>AG30/AK30*1000</f>
        <v/>
      </c>
      <c r="AR132" s="40">
        <f>AG30/AM30</f>
        <v/>
      </c>
      <c r="AS132" s="40">
        <f>AG30/AO30</f>
        <v/>
      </c>
      <c r="AT132" s="39" t="n">
        <v>0.9037500000000002</v>
      </c>
      <c r="AU132" s="40">
        <f>AG30/AT30</f>
        <v/>
      </c>
      <c r="AV132" s="39" t="n"/>
      <c r="AW132" s="39" t="n"/>
      <c r="AX132" s="39" t="n"/>
      <c r="AY132" s="39" t="n"/>
      <c r="AZ132" s="39" t="n"/>
      <c r="BA132" s="39" t="n"/>
      <c r="BB132" s="39" t="n"/>
      <c r="BC132" s="39" t="n"/>
      <c r="BD132" s="39" t="n"/>
      <c r="BE132" s="39" t="n"/>
      <c r="BF132" s="39" t="n"/>
      <c r="BG132" s="39" t="n"/>
      <c r="BH132" s="39" t="n"/>
      <c r="BI132" s="39" t="n"/>
      <c r="BJ132" s="39" t="n"/>
      <c r="BK132" s="39" t="n"/>
      <c r="BL132" s="39" t="n"/>
      <c r="BM132" s="39" t="n"/>
      <c r="BN132" s="39" t="n"/>
      <c r="BO132" s="39" t="n"/>
      <c r="BP132" s="39" t="n"/>
      <c r="BQ132" s="39" t="n"/>
      <c r="BR132" s="39" t="n"/>
      <c r="BS132" s="39" t="n"/>
      <c r="BT132" s="39" t="n"/>
      <c r="BU132" s="39" t="n"/>
      <c r="BV132" s="39" t="n"/>
      <c r="BW132" s="39" t="n"/>
      <c r="BX132" s="39" t="n"/>
      <c r="BY132" s="39" t="n"/>
      <c r="BZ132" s="39" t="n"/>
      <c r="CA132" s="39" t="n"/>
      <c r="CB132" s="39" t="n"/>
      <c r="CC132" s="39" t="n"/>
      <c r="CD132" s="39" t="n"/>
      <c r="CE132" s="39" t="n"/>
      <c r="CF132" s="39" t="n"/>
      <c r="CG132" s="39" t="n"/>
      <c r="CH132" s="39" t="n"/>
      <c r="CI132" s="39" t="n"/>
      <c r="CJ132" s="39" t="n"/>
      <c r="CK132" s="39" t="n"/>
      <c r="CL132" s="39" t="n"/>
      <c r="CM132" s="39" t="n"/>
      <c r="CN132" s="39" t="n"/>
      <c r="CO132" s="39" t="n"/>
      <c r="CP132" s="39" t="n"/>
      <c r="CQ132" s="39" t="n"/>
      <c r="CR132" s="39" t="n"/>
      <c r="CS132" s="39" t="n"/>
      <c r="CT132" s="39" t="n"/>
      <c r="CU132" s="39" t="n"/>
      <c r="CV132" s="39" t="n"/>
      <c r="CW132" s="39" t="n"/>
      <c r="CX132" s="39" t="n"/>
      <c r="CY132" s="39" t="n"/>
      <c r="CZ132" s="39" t="n"/>
      <c r="DA132" s="39" t="n"/>
      <c r="DB132" s="39" t="n"/>
      <c r="DC132" s="39" t="n"/>
      <c r="DD132" s="39" t="n"/>
      <c r="DE132" s="39" t="n"/>
      <c r="DF132" s="39" t="n"/>
      <c r="DG132" s="39" t="n"/>
      <c r="DH132" s="39" t="n"/>
      <c r="DI132" s="39" t="n"/>
      <c r="DJ132" s="39" t="n"/>
      <c r="DK132" s="39" t="n"/>
      <c r="DL132" s="39" t="n"/>
      <c r="DM132" s="39" t="n"/>
      <c r="DN132" s="39" t="n"/>
      <c r="DO132" s="39" t="n"/>
    </row>
    <row r="133">
      <c r="A133" s="39" t="inlineStr">
        <is>
          <t>Все</t>
        </is>
      </c>
      <c r="B133" s="39" t="inlineStr">
        <is>
          <t>Все</t>
        </is>
      </c>
      <c r="C133" s="39" t="inlineStr">
        <is>
          <t>Сеть</t>
        </is>
      </c>
      <c r="D133" s="39" t="inlineStr">
        <is>
          <t>охват</t>
        </is>
      </c>
      <c r="E133" s="39" t="n">
        <v/>
      </c>
      <c r="F133" s="39" t="inlineStr">
        <is>
          <t>да</t>
        </is>
      </c>
      <c r="G133" s="39" t="n">
        <v/>
      </c>
      <c r="H133" s="39" t="n">
        <v/>
      </c>
      <c r="I133" s="39" t="inlineStr">
        <is>
          <t>высокий CPM/CPT</t>
        </is>
      </c>
      <c r="J133" s="39" t="inlineStr">
        <is>
          <t>\\DOCS\Public\_Подрядчики (прайсы, презентации, ТТ)\GPMD</t>
        </is>
      </c>
      <c r="K133" s="39" t="inlineStr">
        <is>
          <t xml:space="preserve">Гроссу Дмитрий &lt;DGrossu@gpm-digital.com&gt;
Белоусова Дарья &lt;DBelousova@gpm-digital.com&gt;
</t>
        </is>
      </c>
      <c r="L133" s="39" t="n">
        <v/>
      </c>
      <c r="M133" s="39" t="inlineStr">
        <is>
          <t>In-roll 2 000 000 показов до 2 недель</t>
        </is>
      </c>
      <c r="N133" s="39" t="inlineStr">
        <is>
          <t>нет</t>
        </is>
      </c>
      <c r="O133" s="39" t="n">
        <v/>
      </c>
      <c r="P133" s="39" t="inlineStr">
        <is>
          <t>GPMD</t>
        </is>
      </c>
      <c r="Q133" s="39" t="n">
        <v>19</v>
      </c>
      <c r="R133" s="39">
        <f>S31</f>
        <v/>
      </c>
      <c r="S133" s="39" t="inlineStr">
        <is>
          <t>GPMD</t>
        </is>
      </c>
      <c r="T133" s="39" t="inlineStr">
        <is>
          <t>Видеоплеер на страницах сайтов сетевое размещение  (Desktop+Mobile)</t>
        </is>
      </c>
      <c r="U133" s="39" t="inlineStr">
        <is>
          <t>Видео
In-ролл (до 20 секунд)</t>
        </is>
      </c>
      <c r="V133" s="39" t="inlineStr">
        <is>
          <t>10</t>
        </is>
      </c>
      <c r="W133" s="39" t="inlineStr">
        <is>
          <t>Динамика</t>
        </is>
      </c>
      <c r="X133" s="39" t="inlineStr">
        <is>
          <t>1000 показов</t>
        </is>
      </c>
      <c r="Y133" s="39">
        <f>COUNT(BF31:CK31)</f>
        <v/>
      </c>
      <c r="Z133" s="39" t="inlineStr">
        <is>
          <t>недель</t>
        </is>
      </c>
      <c r="AA133" s="39">
        <f>AB31/Y31</f>
        <v/>
      </c>
      <c r="AB133" s="39" t="n">
        <v>500</v>
      </c>
      <c r="AC133" s="40" t="n">
        <v>750</v>
      </c>
      <c r="AD133" s="39" t="n">
        <v>0.75</v>
      </c>
      <c r="AE133" s="39" t="n">
        <v>0.3</v>
      </c>
      <c r="AF133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133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133" s="40">
        <f>AG31*1.2</f>
        <v/>
      </c>
      <c r="AI133" s="39">
        <f>AM31/AL31</f>
        <v/>
      </c>
      <c r="AJ133" s="39" t="n">
        <v>4</v>
      </c>
      <c r="AK133" s="39">
        <f>AI31/AJ31</f>
        <v/>
      </c>
      <c r="AL133" s="39" t="inlineStr"/>
      <c r="AM133" s="39">
        <f>AB31</f>
        <v/>
      </c>
      <c r="AN133" s="39" t="inlineStr"/>
      <c r="AO133" s="39">
        <f>AI31*AN31</f>
        <v/>
      </c>
      <c r="AP133" s="40">
        <f>AG31/AI31*1000</f>
        <v/>
      </c>
      <c r="AQ133" s="40">
        <f>AG31/AK31*1000</f>
        <v/>
      </c>
      <c r="AR133" s="40">
        <f>AG31/AM31</f>
        <v/>
      </c>
      <c r="AS133" s="40">
        <f>AG31/AO31</f>
        <v/>
      </c>
      <c r="AT133" s="39" t="n">
        <v>-0.4151462170925309</v>
      </c>
      <c r="AU133" s="40">
        <f>AG31/AT31</f>
        <v/>
      </c>
      <c r="AV133" s="39" t="n"/>
      <c r="AW133" s="39" t="n"/>
      <c r="AX133" s="39" t="n"/>
      <c r="AY133" s="39" t="n"/>
      <c r="AZ133" s="39" t="n"/>
      <c r="BA133" s="39" t="n"/>
      <c r="BB133" s="39" t="n"/>
      <c r="BC133" s="39" t="n"/>
      <c r="BD133" s="39" t="n"/>
      <c r="BE133" s="39" t="n"/>
      <c r="BF133" s="39" t="n"/>
      <c r="BG133" s="39" t="n"/>
      <c r="BH133" s="39" t="n"/>
      <c r="BI133" s="39" t="n"/>
      <c r="BJ133" s="39" t="n"/>
      <c r="BK133" s="39" t="n"/>
      <c r="BL133" s="39" t="n"/>
      <c r="BM133" s="39" t="n"/>
      <c r="BN133" s="39" t="n"/>
      <c r="BO133" s="39" t="n"/>
      <c r="BP133" s="39" t="n"/>
      <c r="BQ133" s="39" t="n"/>
      <c r="BR133" s="39" t="n"/>
      <c r="BS133" s="39" t="n"/>
      <c r="BT133" s="39" t="n"/>
      <c r="BU133" s="39" t="n"/>
      <c r="BV133" s="39" t="n"/>
      <c r="BW133" s="39" t="n"/>
      <c r="BX133" s="39" t="n"/>
      <c r="BY133" s="39" t="n"/>
      <c r="BZ133" s="39" t="n"/>
      <c r="CA133" s="39" t="n"/>
      <c r="CB133" s="39" t="n"/>
      <c r="CC133" s="39" t="n"/>
      <c r="CD133" s="39" t="n"/>
      <c r="CE133" s="39" t="n"/>
      <c r="CF133" s="39" t="n"/>
      <c r="CG133" s="39" t="n"/>
      <c r="CH133" s="39" t="n"/>
      <c r="CI133" s="39" t="n"/>
      <c r="CJ133" s="39" t="n"/>
      <c r="CK133" s="39" t="n"/>
      <c r="CL133" s="39" t="n"/>
      <c r="CM133" s="39" t="n"/>
      <c r="CN133" s="39" t="n"/>
      <c r="CO133" s="39" t="n"/>
      <c r="CP133" s="39" t="n"/>
      <c r="CQ133" s="39" t="n"/>
      <c r="CR133" s="39" t="n"/>
      <c r="CS133" s="39" t="n"/>
      <c r="CT133" s="39" t="n"/>
      <c r="CU133" s="39" t="n"/>
      <c r="CV133" s="39" t="n"/>
      <c r="CW133" s="39" t="n"/>
      <c r="CX133" s="39" t="n"/>
      <c r="CY133" s="39" t="n"/>
      <c r="CZ133" s="39" t="n"/>
      <c r="DA133" s="39" t="n"/>
      <c r="DB133" s="39" t="n"/>
      <c r="DC133" s="39" t="n"/>
      <c r="DD133" s="39" t="n"/>
      <c r="DE133" s="39" t="n"/>
      <c r="DF133" s="39" t="n"/>
      <c r="DG133" s="39" t="n"/>
      <c r="DH133" s="39" t="n"/>
      <c r="DI133" s="39" t="n"/>
      <c r="DJ133" s="39" t="n"/>
      <c r="DK133" s="39" t="n"/>
      <c r="DL133" s="39" t="n"/>
      <c r="DM133" s="39" t="n"/>
      <c r="DN133" s="39" t="n"/>
      <c r="DO133" s="39" t="n"/>
    </row>
    <row r="134">
      <c r="A134" s="39" t="inlineStr">
        <is>
          <t>Все</t>
        </is>
      </c>
      <c r="B134" s="39" t="inlineStr">
        <is>
          <t>Все</t>
        </is>
      </c>
      <c r="C134" s="39" t="inlineStr">
        <is>
          <t>Сеть</t>
        </is>
      </c>
      <c r="D134" s="39" t="inlineStr">
        <is>
          <t>охват</t>
        </is>
      </c>
      <c r="E134" s="39" t="n">
        <v/>
      </c>
      <c r="F134" s="39" t="inlineStr">
        <is>
          <t>да</t>
        </is>
      </c>
      <c r="G134" s="39" t="n">
        <v/>
      </c>
      <c r="H134" s="39" t="n">
        <v/>
      </c>
      <c r="I134" s="39" t="inlineStr">
        <is>
          <t>высокий CPM/CPT</t>
        </is>
      </c>
      <c r="J134" s="39" t="inlineStr">
        <is>
          <t>\\DOCS\Public\_Подрядчики (прайсы, презентации, ТТ)\GPMD</t>
        </is>
      </c>
      <c r="K134" s="39" t="inlineStr">
        <is>
          <t xml:space="preserve">Гроссу Дмитрий &lt;DGrossu@gpm-digital.com&gt;
Белоусова Дарья &lt;DBelousova@gpm-digital.com&gt;
</t>
        </is>
      </c>
      <c r="L134" s="39" t="n">
        <v/>
      </c>
      <c r="M134" s="39" t="inlineStr">
        <is>
          <t>In-roll 2 000 000 показов до 2 недель</t>
        </is>
      </c>
      <c r="N134" s="39" t="inlineStr">
        <is>
          <t>нет</t>
        </is>
      </c>
      <c r="O134" s="39" t="n">
        <v/>
      </c>
      <c r="P134" s="39" t="inlineStr">
        <is>
          <t>GPMD</t>
        </is>
      </c>
      <c r="Q134" s="39" t="n">
        <v>20</v>
      </c>
      <c r="R134" s="39">
        <f>S32</f>
        <v/>
      </c>
      <c r="S134" s="39" t="inlineStr">
        <is>
          <t>GPMD</t>
        </is>
      </c>
      <c r="T134" s="39" t="inlineStr">
        <is>
          <t>Видеоплеер на страницах сайтов сетевое размещение  (Desktop+Mobile)</t>
        </is>
      </c>
      <c r="U134" s="39" t="inlineStr">
        <is>
          <t>Видео
In-ролл (до 20 секунд)</t>
        </is>
      </c>
      <c r="V134" s="39" t="inlineStr">
        <is>
          <t>10</t>
        </is>
      </c>
      <c r="W134" s="39" t="inlineStr">
        <is>
          <t>Динамика</t>
        </is>
      </c>
      <c r="X134" s="39" t="inlineStr">
        <is>
          <t>1000 показов</t>
        </is>
      </c>
      <c r="Y134" s="39">
        <f>COUNT(BF32:CK32)</f>
        <v/>
      </c>
      <c r="Z134" s="39" t="inlineStr">
        <is>
          <t>недель</t>
        </is>
      </c>
      <c r="AA134" s="39">
        <f>AB32/Y32</f>
        <v/>
      </c>
      <c r="AB134" s="39" t="n">
        <v>500</v>
      </c>
      <c r="AC134" s="40" t="n">
        <v>750</v>
      </c>
      <c r="AD134" s="39" t="n">
        <v>0.95</v>
      </c>
      <c r="AE134" s="39" t="n">
        <v>0.3</v>
      </c>
      <c r="AF134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134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134" s="40">
        <f>AG32*1.2</f>
        <v/>
      </c>
      <c r="AI134" s="39">
        <f>AM32/AL32</f>
        <v/>
      </c>
      <c r="AJ134" s="39" t="n">
        <v>4</v>
      </c>
      <c r="AK134" s="39">
        <f>AI32/AJ32</f>
        <v/>
      </c>
      <c r="AL134" s="39" t="inlineStr"/>
      <c r="AM134" s="39">
        <f>AB32</f>
        <v/>
      </c>
      <c r="AN134" s="39" t="inlineStr"/>
      <c r="AO134" s="39">
        <f>AI32*AN32</f>
        <v/>
      </c>
      <c r="AP134" s="40">
        <f>AG32/AI32*1000</f>
        <v/>
      </c>
      <c r="AQ134" s="40">
        <f>AG32/AK32*1000</f>
        <v/>
      </c>
      <c r="AR134" s="40">
        <f>AG32/AM32</f>
        <v/>
      </c>
      <c r="AS134" s="40">
        <f>AG32/AO32</f>
        <v/>
      </c>
      <c r="AT134" s="39" t="n">
        <v>-0.4151462170925309</v>
      </c>
      <c r="AU134" s="40">
        <f>AG32/AT32</f>
        <v/>
      </c>
      <c r="AV134" s="39" t="n"/>
      <c r="AW134" s="39" t="n"/>
      <c r="AX134" s="39" t="n"/>
      <c r="AY134" s="39" t="n"/>
      <c r="AZ134" s="39" t="n"/>
      <c r="BA134" s="39" t="n"/>
      <c r="BB134" s="39" t="n"/>
      <c r="BC134" s="39" t="n"/>
      <c r="BD134" s="39" t="n"/>
      <c r="BE134" s="39" t="n"/>
      <c r="BF134" s="39" t="n"/>
      <c r="BG134" s="39" t="n"/>
      <c r="BH134" s="39" t="n"/>
      <c r="BI134" s="39" t="n"/>
      <c r="BJ134" s="39" t="n"/>
      <c r="BK134" s="39" t="n"/>
      <c r="BL134" s="39" t="n"/>
      <c r="BM134" s="39" t="n"/>
      <c r="BN134" s="39" t="n"/>
      <c r="BO134" s="39" t="n"/>
      <c r="BP134" s="39" t="n"/>
      <c r="BQ134" s="39" t="n"/>
      <c r="BR134" s="39" t="n"/>
      <c r="BS134" s="39" t="n"/>
      <c r="BT134" s="39" t="n"/>
      <c r="BU134" s="39" t="n"/>
      <c r="BV134" s="39" t="n"/>
      <c r="BW134" s="39" t="n"/>
      <c r="BX134" s="39" t="n"/>
      <c r="BY134" s="39" t="n"/>
      <c r="BZ134" s="39" t="n"/>
      <c r="CA134" s="39" t="n"/>
      <c r="CB134" s="39" t="n"/>
      <c r="CC134" s="39" t="n"/>
      <c r="CD134" s="39" t="n"/>
      <c r="CE134" s="39" t="n"/>
      <c r="CF134" s="39" t="n"/>
      <c r="CG134" s="39" t="n"/>
      <c r="CH134" s="39" t="n"/>
      <c r="CI134" s="39" t="n"/>
      <c r="CJ134" s="39" t="n"/>
      <c r="CK134" s="39" t="n"/>
      <c r="CL134" s="39" t="n"/>
      <c r="CM134" s="39" t="n"/>
      <c r="CN134" s="39" t="n"/>
      <c r="CO134" s="39" t="n"/>
      <c r="CP134" s="39" t="n"/>
      <c r="CQ134" s="39" t="n"/>
      <c r="CR134" s="39" t="n"/>
      <c r="CS134" s="39" t="n"/>
      <c r="CT134" s="39" t="n"/>
      <c r="CU134" s="39" t="n"/>
      <c r="CV134" s="39" t="n"/>
      <c r="CW134" s="39" t="n"/>
      <c r="CX134" s="39" t="n"/>
      <c r="CY134" s="39" t="n"/>
      <c r="CZ134" s="39" t="n"/>
      <c r="DA134" s="39" t="n"/>
      <c r="DB134" s="39" t="n"/>
      <c r="DC134" s="39" t="n"/>
      <c r="DD134" s="39" t="n"/>
      <c r="DE134" s="39" t="n"/>
      <c r="DF134" s="39" t="n"/>
      <c r="DG134" s="39" t="n"/>
      <c r="DH134" s="39" t="n"/>
      <c r="DI134" s="39" t="n"/>
      <c r="DJ134" s="39" t="n"/>
      <c r="DK134" s="39" t="n"/>
      <c r="DL134" s="39" t="n"/>
      <c r="DM134" s="39" t="n"/>
      <c r="DN134" s="39" t="n"/>
      <c r="DO134" s="39" t="n"/>
    </row>
    <row r="135">
      <c r="A135" s="39" t="inlineStr">
        <is>
          <t>Все</t>
        </is>
      </c>
      <c r="B135" s="39" t="inlineStr">
        <is>
          <t>Все</t>
        </is>
      </c>
      <c r="C135" s="39" t="inlineStr">
        <is>
          <t>Сеть</t>
        </is>
      </c>
      <c r="D135" s="39" t="inlineStr">
        <is>
          <t>охват</t>
        </is>
      </c>
      <c r="E135" s="39" t="n">
        <v/>
      </c>
      <c r="F135" s="39" t="inlineStr">
        <is>
          <t>да</t>
        </is>
      </c>
      <c r="G135" s="39" t="n">
        <v/>
      </c>
      <c r="H135" s="39" t="n">
        <v/>
      </c>
      <c r="I135" s="39" t="inlineStr">
        <is>
          <t>высокий CPM/CPT</t>
        </is>
      </c>
      <c r="J135" s="39" t="inlineStr">
        <is>
          <t>\\DOCS\Public\_Подрядчики (прайсы, презентации, ТТ)\GPMD</t>
        </is>
      </c>
      <c r="K135" s="39" t="inlineStr">
        <is>
          <t xml:space="preserve">Гроссу Дмитрий &lt;DGrossu@gpm-digital.com&gt;
Белоусова Дарья &lt;DBelousova@gpm-digital.com&gt;
</t>
        </is>
      </c>
      <c r="L135" s="39" t="n">
        <v/>
      </c>
      <c r="M135" s="39" t="inlineStr">
        <is>
          <t>In-roll 2 000 000 показов до 2 недель</t>
        </is>
      </c>
      <c r="N135" s="39" t="inlineStr">
        <is>
          <t>нет</t>
        </is>
      </c>
      <c r="O135" s="39" t="n">
        <v/>
      </c>
      <c r="P135" s="39" t="inlineStr">
        <is>
          <t>GPMD</t>
        </is>
      </c>
      <c r="Q135" s="39" t="n">
        <v>21</v>
      </c>
      <c r="R135" s="39">
        <f>S33</f>
        <v/>
      </c>
      <c r="S135" s="39" t="inlineStr">
        <is>
          <t>GPMD</t>
        </is>
      </c>
      <c r="T135" s="39" t="inlineStr">
        <is>
          <t>Видеоплеер на страницах сайтов сетевое размещение  (Desktop+Mobile)</t>
        </is>
      </c>
      <c r="U135" s="39" t="inlineStr">
        <is>
          <t>Видео
In-ролл (до 20 секунд)</t>
        </is>
      </c>
      <c r="V135" s="39" t="inlineStr">
        <is>
          <t>10</t>
        </is>
      </c>
      <c r="W135" s="39" t="inlineStr">
        <is>
          <t>Динамика</t>
        </is>
      </c>
      <c r="X135" s="39" t="inlineStr">
        <is>
          <t>1000 показов</t>
        </is>
      </c>
      <c r="Y135" s="39">
        <f>COUNT(BF33:CK33)</f>
        <v/>
      </c>
      <c r="Z135" s="39" t="inlineStr">
        <is>
          <t>недель</t>
        </is>
      </c>
      <c r="AA135" s="39">
        <f>AB33/Y33</f>
        <v/>
      </c>
      <c r="AB135" s="39" t="n">
        <v>500</v>
      </c>
      <c r="AC135" s="40" t="n">
        <v>750</v>
      </c>
      <c r="AD135" s="39" t="n">
        <v>1.1</v>
      </c>
      <c r="AE135" s="39" t="n">
        <v>0.3</v>
      </c>
      <c r="AF135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135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135" s="40">
        <f>AG33*1.2</f>
        <v/>
      </c>
      <c r="AI135" s="39">
        <f>AM33/AL33</f>
        <v/>
      </c>
      <c r="AJ135" s="39" t="n">
        <v>4</v>
      </c>
      <c r="AK135" s="39">
        <f>AI33/AJ33</f>
        <v/>
      </c>
      <c r="AL135" s="39" t="inlineStr"/>
      <c r="AM135" s="39">
        <f>AB33</f>
        <v/>
      </c>
      <c r="AN135" s="39" t="inlineStr"/>
      <c r="AO135" s="39">
        <f>AI33*AN33</f>
        <v/>
      </c>
      <c r="AP135" s="40">
        <f>AG33/AI33*1000</f>
        <v/>
      </c>
      <c r="AQ135" s="40">
        <f>AG33/AK33*1000</f>
        <v/>
      </c>
      <c r="AR135" s="40">
        <f>AG33/AM33</f>
        <v/>
      </c>
      <c r="AS135" s="40">
        <f>AG33/AO33</f>
        <v/>
      </c>
      <c r="AT135" s="39" t="n">
        <v>-0.4151462170925309</v>
      </c>
      <c r="AU135" s="40">
        <f>AG33/AT33</f>
        <v/>
      </c>
      <c r="AV135" s="39" t="n"/>
      <c r="AW135" s="39" t="n"/>
      <c r="AX135" s="39" t="n"/>
      <c r="AY135" s="39" t="n"/>
      <c r="AZ135" s="39" t="n"/>
      <c r="BA135" s="39" t="n"/>
      <c r="BB135" s="39" t="n"/>
      <c r="BC135" s="39" t="n"/>
      <c r="BD135" s="39" t="n"/>
      <c r="BE135" s="39" t="n"/>
      <c r="BF135" s="39" t="n"/>
      <c r="BG135" s="39" t="n"/>
      <c r="BH135" s="39" t="n"/>
      <c r="BI135" s="39" t="n"/>
      <c r="BJ135" s="39" t="n"/>
      <c r="BK135" s="39" t="n"/>
      <c r="BL135" s="39" t="n"/>
      <c r="BM135" s="39" t="n"/>
      <c r="BN135" s="39" t="n"/>
      <c r="BO135" s="39" t="n"/>
      <c r="BP135" s="39" t="n"/>
      <c r="BQ135" s="39" t="n"/>
      <c r="BR135" s="39" t="n"/>
      <c r="BS135" s="39" t="n"/>
      <c r="BT135" s="39" t="n"/>
      <c r="BU135" s="39" t="n"/>
      <c r="BV135" s="39" t="n"/>
      <c r="BW135" s="39" t="n"/>
      <c r="BX135" s="39" t="n"/>
      <c r="BY135" s="39" t="n"/>
      <c r="BZ135" s="39" t="n"/>
      <c r="CA135" s="39" t="n"/>
      <c r="CB135" s="39" t="n"/>
      <c r="CC135" s="39" t="n"/>
      <c r="CD135" s="39" t="n"/>
      <c r="CE135" s="39" t="n"/>
      <c r="CF135" s="39" t="n"/>
      <c r="CG135" s="39" t="n"/>
      <c r="CH135" s="39" t="n"/>
      <c r="CI135" s="39" t="n"/>
      <c r="CJ135" s="39" t="n"/>
      <c r="CK135" s="39" t="n"/>
      <c r="CL135" s="39" t="n"/>
      <c r="CM135" s="39" t="n"/>
      <c r="CN135" s="39" t="n"/>
      <c r="CO135" s="39" t="n"/>
      <c r="CP135" s="39" t="n"/>
      <c r="CQ135" s="39" t="n"/>
      <c r="CR135" s="39" t="n"/>
      <c r="CS135" s="39" t="n"/>
      <c r="CT135" s="39" t="n"/>
      <c r="CU135" s="39" t="n"/>
      <c r="CV135" s="39" t="n"/>
      <c r="CW135" s="39" t="n"/>
      <c r="CX135" s="39" t="n"/>
      <c r="CY135" s="39" t="n"/>
      <c r="CZ135" s="39" t="n"/>
      <c r="DA135" s="39" t="n"/>
      <c r="DB135" s="39" t="n"/>
      <c r="DC135" s="39" t="n"/>
      <c r="DD135" s="39" t="n"/>
      <c r="DE135" s="39" t="n"/>
      <c r="DF135" s="39" t="n"/>
      <c r="DG135" s="39" t="n"/>
      <c r="DH135" s="39" t="n"/>
      <c r="DI135" s="39" t="n"/>
      <c r="DJ135" s="39" t="n"/>
      <c r="DK135" s="39" t="n"/>
      <c r="DL135" s="39" t="n"/>
      <c r="DM135" s="39" t="n"/>
      <c r="DN135" s="39" t="n"/>
      <c r="DO135" s="39" t="n"/>
    </row>
    <row r="136">
      <c r="A136" s="39" t="inlineStr">
        <is>
          <t>Все</t>
        </is>
      </c>
      <c r="B136" s="39" t="inlineStr">
        <is>
          <t>Все</t>
        </is>
      </c>
      <c r="C136" s="39" t="inlineStr">
        <is>
          <t>Сеть</t>
        </is>
      </c>
      <c r="D136" s="39" t="inlineStr">
        <is>
          <t>охват</t>
        </is>
      </c>
      <c r="E136" s="39" t="n">
        <v/>
      </c>
      <c r="F136" s="39" t="inlineStr">
        <is>
          <t>да</t>
        </is>
      </c>
      <c r="G136" s="39" t="n">
        <v/>
      </c>
      <c r="H136" s="39" t="n">
        <v/>
      </c>
      <c r="I136" s="39" t="inlineStr">
        <is>
          <t>высокий CPM/CPT</t>
        </is>
      </c>
      <c r="J136" s="39" t="inlineStr">
        <is>
          <t>\\DOCS\Public\_Подрядчики (прайсы, презентации, ТТ)\GPMD</t>
        </is>
      </c>
      <c r="K136" s="39" t="inlineStr">
        <is>
          <t xml:space="preserve">Гроссу Дмитрий &lt;DGrossu@gpm-digital.com&gt;
Белоусова Дарья &lt;DBelousova@gpm-digital.com&gt;
</t>
        </is>
      </c>
      <c r="L136" s="39" t="n">
        <v/>
      </c>
      <c r="M136" s="39" t="inlineStr">
        <is>
          <t>In-roll 2 000 000 показов до 2 недель</t>
        </is>
      </c>
      <c r="N136" s="39" t="inlineStr">
        <is>
          <t>нет</t>
        </is>
      </c>
      <c r="O136" s="39" t="n">
        <v/>
      </c>
      <c r="P136" s="39" t="inlineStr">
        <is>
          <t>GPMD</t>
        </is>
      </c>
      <c r="Q136" s="39" t="n">
        <v>22</v>
      </c>
      <c r="R136" s="39">
        <f>S34</f>
        <v/>
      </c>
      <c r="S136" s="39" t="inlineStr">
        <is>
          <t>GPMD</t>
        </is>
      </c>
      <c r="T136" s="39" t="inlineStr">
        <is>
          <t>Видеоплеер на страницах сайтов сетевое размещение  (Desktop+Mobile)</t>
        </is>
      </c>
      <c r="U136" s="39" t="inlineStr">
        <is>
          <t>Видео
In-ролл (до 20 секунд)</t>
        </is>
      </c>
      <c r="V136" s="39" t="inlineStr">
        <is>
          <t>10</t>
        </is>
      </c>
      <c r="W136" s="39" t="inlineStr">
        <is>
          <t>Динамика</t>
        </is>
      </c>
      <c r="X136" s="39" t="inlineStr">
        <is>
          <t>1000 показов</t>
        </is>
      </c>
      <c r="Y136" s="39">
        <f>COUNT(BF34:CK34)</f>
        <v/>
      </c>
      <c r="Z136" s="39" t="inlineStr">
        <is>
          <t>недель</t>
        </is>
      </c>
      <c r="AA136" s="39">
        <f>AB34/Y34</f>
        <v/>
      </c>
      <c r="AB136" s="39" t="n">
        <v>500</v>
      </c>
      <c r="AC136" s="40" t="n">
        <v>750</v>
      </c>
      <c r="AD136" s="39" t="n">
        <v>1.15</v>
      </c>
      <c r="AE136" s="39" t="n">
        <v>0.3</v>
      </c>
      <c r="AF136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136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136" s="40">
        <f>AG34*1.2</f>
        <v/>
      </c>
      <c r="AI136" s="39">
        <f>AM34/AL34</f>
        <v/>
      </c>
      <c r="AJ136" s="39" t="n">
        <v>4</v>
      </c>
      <c r="AK136" s="39">
        <f>AI34/AJ34</f>
        <v/>
      </c>
      <c r="AL136" s="39" t="inlineStr"/>
      <c r="AM136" s="39">
        <f>AB34</f>
        <v/>
      </c>
      <c r="AN136" s="39" t="inlineStr"/>
      <c r="AO136" s="39">
        <f>AI34*AN34</f>
        <v/>
      </c>
      <c r="AP136" s="40">
        <f>AG34/AI34*1000</f>
        <v/>
      </c>
      <c r="AQ136" s="40">
        <f>AG34/AK34*1000</f>
        <v/>
      </c>
      <c r="AR136" s="40">
        <f>AG34/AM34</f>
        <v/>
      </c>
      <c r="AS136" s="40">
        <f>AG34/AO34</f>
        <v/>
      </c>
      <c r="AT136" s="39" t="n">
        <v>-0.4151462170925309</v>
      </c>
      <c r="AU136" s="40">
        <f>AG34/AT34</f>
        <v/>
      </c>
      <c r="AV136" s="39" t="n"/>
      <c r="AW136" s="39" t="n"/>
      <c r="AX136" s="39" t="n"/>
      <c r="AY136" s="39" t="n"/>
      <c r="AZ136" s="39" t="n"/>
      <c r="BA136" s="39" t="n"/>
      <c r="BB136" s="39" t="n"/>
      <c r="BC136" s="39" t="n"/>
      <c r="BD136" s="39" t="n"/>
      <c r="BE136" s="39" t="n"/>
      <c r="BF136" s="39" t="n"/>
      <c r="BG136" s="39" t="n"/>
      <c r="BH136" s="39" t="n"/>
      <c r="BI136" s="39" t="n"/>
      <c r="BJ136" s="39" t="n"/>
      <c r="BK136" s="39" t="n"/>
      <c r="BL136" s="39" t="n"/>
      <c r="BM136" s="39" t="n"/>
      <c r="BN136" s="39" t="n"/>
      <c r="BO136" s="39" t="n"/>
      <c r="BP136" s="39" t="n"/>
      <c r="BQ136" s="39" t="n"/>
      <c r="BR136" s="39" t="n"/>
      <c r="BS136" s="39" t="n"/>
      <c r="BT136" s="39" t="n"/>
      <c r="BU136" s="39" t="n"/>
      <c r="BV136" s="39" t="n"/>
      <c r="BW136" s="39" t="n"/>
      <c r="BX136" s="39" t="n"/>
      <c r="BY136" s="39" t="n"/>
      <c r="BZ136" s="39" t="n"/>
      <c r="CA136" s="39" t="n"/>
      <c r="CB136" s="39" t="n"/>
      <c r="CC136" s="39" t="n"/>
      <c r="CD136" s="39" t="n"/>
      <c r="CE136" s="39" t="n"/>
      <c r="CF136" s="39" t="n"/>
      <c r="CG136" s="39" t="n"/>
      <c r="CH136" s="39" t="n"/>
      <c r="CI136" s="39" t="n"/>
      <c r="CJ136" s="39" t="n"/>
      <c r="CK136" s="39" t="n"/>
      <c r="CL136" s="39" t="n"/>
      <c r="CM136" s="39" t="n"/>
      <c r="CN136" s="39" t="n"/>
      <c r="CO136" s="39" t="n"/>
      <c r="CP136" s="39" t="n"/>
      <c r="CQ136" s="39" t="n"/>
      <c r="CR136" s="39" t="n"/>
      <c r="CS136" s="39" t="n"/>
      <c r="CT136" s="39" t="n"/>
      <c r="CU136" s="39" t="n"/>
      <c r="CV136" s="39" t="n"/>
      <c r="CW136" s="39" t="n"/>
      <c r="CX136" s="39" t="n"/>
      <c r="CY136" s="39" t="n"/>
      <c r="CZ136" s="39" t="n"/>
      <c r="DA136" s="39" t="n"/>
      <c r="DB136" s="39" t="n"/>
      <c r="DC136" s="39" t="n"/>
      <c r="DD136" s="39" t="n"/>
      <c r="DE136" s="39" t="n"/>
      <c r="DF136" s="39" t="n"/>
      <c r="DG136" s="39" t="n"/>
      <c r="DH136" s="39" t="n"/>
      <c r="DI136" s="39" t="n"/>
      <c r="DJ136" s="39" t="n"/>
      <c r="DK136" s="39" t="n"/>
      <c r="DL136" s="39" t="n"/>
      <c r="DM136" s="39" t="n"/>
      <c r="DN136" s="39" t="n"/>
      <c r="DO136" s="39" t="n"/>
    </row>
    <row r="137">
      <c r="A137" s="39" t="inlineStr">
        <is>
          <t>Все</t>
        </is>
      </c>
      <c r="B137" s="39" t="inlineStr">
        <is>
          <t>Все</t>
        </is>
      </c>
      <c r="C137" s="39" t="inlineStr">
        <is>
          <t>Сеть</t>
        </is>
      </c>
      <c r="D137" s="39" t="inlineStr">
        <is>
          <t>охват</t>
        </is>
      </c>
      <c r="E137" s="39" t="n">
        <v/>
      </c>
      <c r="F137" s="39" t="inlineStr">
        <is>
          <t>да</t>
        </is>
      </c>
      <c r="G137" s="39" t="n">
        <v/>
      </c>
      <c r="H137" s="39" t="n">
        <v/>
      </c>
      <c r="I137" s="39" t="inlineStr">
        <is>
          <t>высокий CPM/CPT</t>
        </is>
      </c>
      <c r="J137" s="39" t="inlineStr">
        <is>
          <t>\\DOCS\Public\_Подрядчики (прайсы, презентации, ТТ)\GPMD</t>
        </is>
      </c>
      <c r="K137" s="39" t="inlineStr">
        <is>
          <t xml:space="preserve">Гроссу Дмитрий &lt;DGrossu@gpm-digital.com&gt;
Белоусова Дарья &lt;DBelousova@gpm-digital.com&gt;
</t>
        </is>
      </c>
      <c r="L137" s="39" t="n">
        <v/>
      </c>
      <c r="M137" s="39" t="inlineStr">
        <is>
          <t>In-roll 2 000 000 показов до 2 недель</t>
        </is>
      </c>
      <c r="N137" s="39" t="inlineStr">
        <is>
          <t>нет</t>
        </is>
      </c>
      <c r="O137" s="39" t="n">
        <v/>
      </c>
      <c r="P137" s="39" t="inlineStr">
        <is>
          <t>GPMD</t>
        </is>
      </c>
      <c r="Q137" s="39" t="n">
        <v>23</v>
      </c>
      <c r="R137" s="39">
        <f>S35</f>
        <v/>
      </c>
      <c r="S137" s="39" t="inlineStr">
        <is>
          <t>GPMD</t>
        </is>
      </c>
      <c r="T137" s="39" t="inlineStr">
        <is>
          <t>Видеоплеер на страницах сайтов сетевое размещение  (Desktop+Mobile)</t>
        </is>
      </c>
      <c r="U137" s="39" t="inlineStr">
        <is>
          <t>Видео
In-ролл (до 20 секунд)</t>
        </is>
      </c>
      <c r="V137" s="39" t="inlineStr">
        <is>
          <t>10</t>
        </is>
      </c>
      <c r="W137" s="39" t="inlineStr">
        <is>
          <t>Динамика</t>
        </is>
      </c>
      <c r="X137" s="39" t="inlineStr">
        <is>
          <t>1000 показов</t>
        </is>
      </c>
      <c r="Y137" s="39">
        <f>COUNT(BF35:CK35)</f>
        <v/>
      </c>
      <c r="Z137" s="39" t="inlineStr">
        <is>
          <t>недель</t>
        </is>
      </c>
      <c r="AA137" s="39">
        <f>AB35/Y35</f>
        <v/>
      </c>
      <c r="AB137" s="39" t="n">
        <v>500</v>
      </c>
      <c r="AC137" s="40" t="n">
        <v>750</v>
      </c>
      <c r="AD137" s="39" t="n">
        <v>1.05</v>
      </c>
      <c r="AE137" s="39" t="n">
        <v>0.3</v>
      </c>
      <c r="AF137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137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137" s="40">
        <f>AG35*1.2</f>
        <v/>
      </c>
      <c r="AI137" s="39">
        <f>AM35/AL35</f>
        <v/>
      </c>
      <c r="AJ137" s="39" t="n">
        <v>4</v>
      </c>
      <c r="AK137" s="39">
        <f>AI35/AJ35</f>
        <v/>
      </c>
      <c r="AL137" s="39" t="inlineStr"/>
      <c r="AM137" s="39">
        <f>AB35</f>
        <v/>
      </c>
      <c r="AN137" s="39" t="inlineStr"/>
      <c r="AO137" s="39">
        <f>AI35*AN35</f>
        <v/>
      </c>
      <c r="AP137" s="40">
        <f>AG35/AI35*1000</f>
        <v/>
      </c>
      <c r="AQ137" s="40">
        <f>AG35/AK35*1000</f>
        <v/>
      </c>
      <c r="AR137" s="40">
        <f>AG35/AM35</f>
        <v/>
      </c>
      <c r="AS137" s="40">
        <f>AG35/AO35</f>
        <v/>
      </c>
      <c r="AT137" s="39" t="n">
        <v>-0.4151462170925309</v>
      </c>
      <c r="AU137" s="40">
        <f>AG35/AT35</f>
        <v/>
      </c>
      <c r="AV137" s="39" t="n"/>
      <c r="AW137" s="39" t="n"/>
      <c r="AX137" s="39" t="n"/>
      <c r="AY137" s="39" t="n"/>
      <c r="AZ137" s="39" t="n"/>
      <c r="BA137" s="39" t="n"/>
      <c r="BB137" s="39" t="n"/>
      <c r="BC137" s="39" t="n"/>
      <c r="BD137" s="39" t="n"/>
      <c r="BE137" s="39" t="n"/>
      <c r="BF137" s="39" t="n"/>
      <c r="BG137" s="39" t="n"/>
      <c r="BH137" s="39" t="n"/>
      <c r="BI137" s="39" t="n"/>
      <c r="BJ137" s="39" t="n"/>
      <c r="BK137" s="39" t="n"/>
      <c r="BL137" s="39" t="n"/>
      <c r="BM137" s="39" t="n"/>
      <c r="BN137" s="39" t="n"/>
      <c r="BO137" s="39" t="n"/>
      <c r="BP137" s="39" t="n"/>
      <c r="BQ137" s="39" t="n"/>
      <c r="BR137" s="39" t="n"/>
      <c r="BS137" s="39" t="n"/>
      <c r="BT137" s="39" t="n"/>
      <c r="BU137" s="39" t="n"/>
      <c r="BV137" s="39" t="n"/>
      <c r="BW137" s="39" t="n"/>
      <c r="BX137" s="39" t="n"/>
      <c r="BY137" s="39" t="n"/>
      <c r="BZ137" s="39" t="n"/>
      <c r="CA137" s="39" t="n"/>
      <c r="CB137" s="39" t="n"/>
      <c r="CC137" s="39" t="n"/>
      <c r="CD137" s="39" t="n"/>
      <c r="CE137" s="39" t="n"/>
      <c r="CF137" s="39" t="n"/>
      <c r="CG137" s="39" t="n"/>
      <c r="CH137" s="39" t="n"/>
      <c r="CI137" s="39" t="n"/>
      <c r="CJ137" s="39" t="n"/>
      <c r="CK137" s="39" t="n"/>
      <c r="CL137" s="39" t="n"/>
      <c r="CM137" s="39" t="n"/>
      <c r="CN137" s="39" t="n"/>
      <c r="CO137" s="39" t="n"/>
      <c r="CP137" s="39" t="n"/>
      <c r="CQ137" s="39" t="n"/>
      <c r="CR137" s="39" t="n"/>
      <c r="CS137" s="39" t="n"/>
      <c r="CT137" s="39" t="n"/>
      <c r="CU137" s="39" t="n"/>
      <c r="CV137" s="39" t="n"/>
      <c r="CW137" s="39" t="n"/>
      <c r="CX137" s="39" t="n"/>
      <c r="CY137" s="39" t="n"/>
      <c r="CZ137" s="39" t="n"/>
      <c r="DA137" s="39" t="n"/>
      <c r="DB137" s="39" t="n"/>
      <c r="DC137" s="39" t="n"/>
      <c r="DD137" s="39" t="n"/>
      <c r="DE137" s="39" t="n"/>
      <c r="DF137" s="39" t="n"/>
      <c r="DG137" s="39" t="n"/>
      <c r="DH137" s="39" t="n"/>
      <c r="DI137" s="39" t="n"/>
      <c r="DJ137" s="39" t="n"/>
      <c r="DK137" s="39" t="n"/>
      <c r="DL137" s="39" t="n"/>
      <c r="DM137" s="39" t="n"/>
      <c r="DN137" s="39" t="n"/>
      <c r="DO137" s="39" t="n"/>
    </row>
    <row r="138">
      <c r="A138" s="39" t="inlineStr">
        <is>
          <t>Все</t>
        </is>
      </c>
      <c r="B138" s="39" t="inlineStr">
        <is>
          <t>Все</t>
        </is>
      </c>
      <c r="C138" s="39" t="inlineStr">
        <is>
          <t>Сеть</t>
        </is>
      </c>
      <c r="D138" s="39" t="inlineStr">
        <is>
          <t>охват</t>
        </is>
      </c>
      <c r="E138" s="39" t="n">
        <v/>
      </c>
      <c r="F138" s="39" t="inlineStr">
        <is>
          <t>да</t>
        </is>
      </c>
      <c r="G138" s="39" t="n">
        <v/>
      </c>
      <c r="H138" s="39" t="n">
        <v/>
      </c>
      <c r="I138" s="39" t="inlineStr">
        <is>
          <t>высокий CPM/CPT</t>
        </is>
      </c>
      <c r="J138" s="39" t="inlineStr">
        <is>
          <t>\\DOCS\Public\_Подрядчики (прайсы, презентации, ТТ)\GPMD</t>
        </is>
      </c>
      <c r="K138" s="39" t="inlineStr">
        <is>
          <t xml:space="preserve">Гроссу Дмитрий &lt;DGrossu@gpm-digital.com&gt;
Белоусова Дарья &lt;DBelousova@gpm-digital.com&gt;
</t>
        </is>
      </c>
      <c r="L138" s="39" t="n">
        <v/>
      </c>
      <c r="M138" s="39" t="inlineStr">
        <is>
          <t>In-roll 2 000 000 показов до 2 недель</t>
        </is>
      </c>
      <c r="N138" s="39" t="inlineStr">
        <is>
          <t>нет</t>
        </is>
      </c>
      <c r="O138" s="39" t="n">
        <v/>
      </c>
      <c r="P138" s="39" t="inlineStr">
        <is>
          <t>GPMD</t>
        </is>
      </c>
      <c r="Q138" s="39" t="n">
        <v>24</v>
      </c>
      <c r="R138" s="39">
        <f>S36</f>
        <v/>
      </c>
      <c r="S138" s="39" t="inlineStr">
        <is>
          <t>GPMD</t>
        </is>
      </c>
      <c r="T138" s="39" t="inlineStr">
        <is>
          <t>Видеоплеер на страницах сайтов сетевое размещение  (Desktop+Mobile)</t>
        </is>
      </c>
      <c r="U138" s="39" t="inlineStr">
        <is>
          <t>Видео
In-ролл (до 20 секунд)</t>
        </is>
      </c>
      <c r="V138" s="39" t="inlineStr">
        <is>
          <t>10</t>
        </is>
      </c>
      <c r="W138" s="39" t="inlineStr">
        <is>
          <t>Динамика</t>
        </is>
      </c>
      <c r="X138" s="39" t="inlineStr">
        <is>
          <t>1000 показов</t>
        </is>
      </c>
      <c r="Y138" s="39">
        <f>COUNT(BF36:CK36)</f>
        <v/>
      </c>
      <c r="Z138" s="39" t="inlineStr">
        <is>
          <t>недель</t>
        </is>
      </c>
      <c r="AA138" s="39">
        <f>AB36/Y36</f>
        <v/>
      </c>
      <c r="AB138" s="39" t="n">
        <v>500</v>
      </c>
      <c r="AC138" s="40" t="n">
        <v>750</v>
      </c>
      <c r="AD138" s="39" t="n">
        <v>1</v>
      </c>
      <c r="AE138" s="39" t="n">
        <v>0.3</v>
      </c>
      <c r="AF138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138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138" s="40">
        <f>AG36*1.2</f>
        <v/>
      </c>
      <c r="AI138" s="39">
        <f>AM36/AL36</f>
        <v/>
      </c>
      <c r="AJ138" s="39" t="n">
        <v>4</v>
      </c>
      <c r="AK138" s="39">
        <f>AI36/AJ36</f>
        <v/>
      </c>
      <c r="AL138" s="39" t="inlineStr"/>
      <c r="AM138" s="39">
        <f>AB36</f>
        <v/>
      </c>
      <c r="AN138" s="39" t="inlineStr"/>
      <c r="AO138" s="39">
        <f>AI36*AN36</f>
        <v/>
      </c>
      <c r="AP138" s="40">
        <f>AG36/AI36*1000</f>
        <v/>
      </c>
      <c r="AQ138" s="40">
        <f>AG36/AK36*1000</f>
        <v/>
      </c>
      <c r="AR138" s="40">
        <f>AG36/AM36</f>
        <v/>
      </c>
      <c r="AS138" s="40">
        <f>AG36/AO36</f>
        <v/>
      </c>
      <c r="AT138" s="39" t="n">
        <v>-0.4151462170925309</v>
      </c>
      <c r="AU138" s="40">
        <f>AG36/AT36</f>
        <v/>
      </c>
      <c r="AV138" s="39" t="n"/>
      <c r="AW138" s="39" t="n"/>
      <c r="AX138" s="39" t="n"/>
      <c r="AY138" s="39" t="n"/>
      <c r="AZ138" s="39" t="n"/>
      <c r="BA138" s="39" t="n"/>
      <c r="BB138" s="39" t="n"/>
      <c r="BC138" s="39" t="n"/>
      <c r="BD138" s="39" t="n"/>
      <c r="BE138" s="39" t="n"/>
      <c r="BF138" s="39" t="n"/>
      <c r="BG138" s="39" t="n"/>
      <c r="BH138" s="39" t="n"/>
      <c r="BI138" s="39" t="n"/>
      <c r="BJ138" s="39" t="n"/>
      <c r="BK138" s="39" t="n"/>
      <c r="BL138" s="39" t="n"/>
      <c r="BM138" s="39" t="n"/>
      <c r="BN138" s="39" t="n"/>
      <c r="BO138" s="39" t="n"/>
      <c r="BP138" s="39" t="n"/>
      <c r="BQ138" s="39" t="n"/>
      <c r="BR138" s="39" t="n"/>
      <c r="BS138" s="39" t="n"/>
      <c r="BT138" s="39" t="n"/>
      <c r="BU138" s="39" t="n"/>
      <c r="BV138" s="39" t="n"/>
      <c r="BW138" s="39" t="n"/>
      <c r="BX138" s="39" t="n"/>
      <c r="BY138" s="39" t="n"/>
      <c r="BZ138" s="39" t="n"/>
      <c r="CA138" s="39" t="n"/>
      <c r="CB138" s="39" t="n"/>
      <c r="CC138" s="39" t="n"/>
      <c r="CD138" s="39" t="n"/>
      <c r="CE138" s="39" t="n"/>
      <c r="CF138" s="39" t="n"/>
      <c r="CG138" s="39" t="n"/>
      <c r="CH138" s="39" t="n"/>
      <c r="CI138" s="39" t="n"/>
      <c r="CJ138" s="39" t="n"/>
      <c r="CK138" s="39" t="n"/>
      <c r="CL138" s="39" t="n"/>
      <c r="CM138" s="39" t="n"/>
      <c r="CN138" s="39" t="n"/>
      <c r="CO138" s="39" t="n"/>
      <c r="CP138" s="39" t="n"/>
      <c r="CQ138" s="39" t="n"/>
      <c r="CR138" s="39" t="n"/>
      <c r="CS138" s="39" t="n"/>
      <c r="CT138" s="39" t="n"/>
      <c r="CU138" s="39" t="n"/>
      <c r="CV138" s="39" t="n"/>
      <c r="CW138" s="39" t="n"/>
      <c r="CX138" s="39" t="n"/>
      <c r="CY138" s="39" t="n"/>
      <c r="CZ138" s="39" t="n"/>
      <c r="DA138" s="39" t="n"/>
      <c r="DB138" s="39" t="n"/>
      <c r="DC138" s="39" t="n"/>
      <c r="DD138" s="39" t="n"/>
      <c r="DE138" s="39" t="n"/>
      <c r="DF138" s="39" t="n"/>
      <c r="DG138" s="39" t="n"/>
      <c r="DH138" s="39" t="n"/>
      <c r="DI138" s="39" t="n"/>
      <c r="DJ138" s="39" t="n"/>
      <c r="DK138" s="39" t="n"/>
      <c r="DL138" s="39" t="n"/>
      <c r="DM138" s="39" t="n"/>
      <c r="DN138" s="39" t="n"/>
      <c r="DO138" s="39" t="n"/>
    </row>
    <row r="139">
      <c r="A139" s="39" t="inlineStr">
        <is>
          <t>Все</t>
        </is>
      </c>
      <c r="B139" s="39" t="inlineStr">
        <is>
          <t>Все</t>
        </is>
      </c>
      <c r="C139" s="39" t="inlineStr">
        <is>
          <t>Сеть</t>
        </is>
      </c>
      <c r="D139" s="39" t="inlineStr">
        <is>
          <t>охват</t>
        </is>
      </c>
      <c r="E139" s="39" t="n">
        <v/>
      </c>
      <c r="F139" s="39" t="inlineStr">
        <is>
          <t>да</t>
        </is>
      </c>
      <c r="G139" s="39" t="n">
        <v/>
      </c>
      <c r="H139" s="39" t="n">
        <v/>
      </c>
      <c r="I139" s="39" t="inlineStr">
        <is>
          <t>высокий CPM/CPT</t>
        </is>
      </c>
      <c r="J139" s="39" t="inlineStr">
        <is>
          <t>\\DOCS\Public\_Подрядчики (прайсы, презентации, ТТ)\GPMD</t>
        </is>
      </c>
      <c r="K139" s="39" t="inlineStr">
        <is>
          <t xml:space="preserve">Гроссу Дмитрий &lt;DGrossu@gpm-digital.com&gt;
Белоусова Дарья &lt;DBelousova@gpm-digital.com&gt;
</t>
        </is>
      </c>
      <c r="L139" s="39" t="n">
        <v/>
      </c>
      <c r="M139" s="39" t="inlineStr">
        <is>
          <t>In-roll 2 000 000 показов до 2 недель</t>
        </is>
      </c>
      <c r="N139" s="39" t="inlineStr">
        <is>
          <t>нет</t>
        </is>
      </c>
      <c r="O139" s="39" t="n">
        <v/>
      </c>
      <c r="P139" s="39" t="inlineStr">
        <is>
          <t>GPMD</t>
        </is>
      </c>
      <c r="Q139" s="39" t="n">
        <v>25</v>
      </c>
      <c r="R139" s="39">
        <f>S37</f>
        <v/>
      </c>
      <c r="S139" s="39" t="inlineStr">
        <is>
          <t>GPMD</t>
        </is>
      </c>
      <c r="T139" s="39" t="inlineStr">
        <is>
          <t>Видеоплеер на страницах сайтов сетевое размещение  (Desktop+Mobile)</t>
        </is>
      </c>
      <c r="U139" s="39" t="inlineStr">
        <is>
          <t>Видео
In-ролл (до 20 секунд)</t>
        </is>
      </c>
      <c r="V139" s="39" t="inlineStr">
        <is>
          <t>10</t>
        </is>
      </c>
      <c r="W139" s="39" t="inlineStr">
        <is>
          <t>Динамика</t>
        </is>
      </c>
      <c r="X139" s="39" t="inlineStr">
        <is>
          <t>1000 показов</t>
        </is>
      </c>
      <c r="Y139" s="39">
        <f>COUNT(BF37:CK37)</f>
        <v/>
      </c>
      <c r="Z139" s="39" t="inlineStr">
        <is>
          <t>недель</t>
        </is>
      </c>
      <c r="AA139" s="39">
        <f>AB37/Y37</f>
        <v/>
      </c>
      <c r="AB139" s="39" t="n">
        <v>500</v>
      </c>
      <c r="AC139" s="40" t="n">
        <v>750</v>
      </c>
      <c r="AD139" s="39" t="n">
        <v>0.8</v>
      </c>
      <c r="AE139" s="39" t="n">
        <v>0.3</v>
      </c>
      <c r="AF139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139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139" s="40">
        <f>AG37*1.2</f>
        <v/>
      </c>
      <c r="AI139" s="39">
        <f>AM37/AL37</f>
        <v/>
      </c>
      <c r="AJ139" s="39" t="n">
        <v>4</v>
      </c>
      <c r="AK139" s="39">
        <f>AI37/AJ37</f>
        <v/>
      </c>
      <c r="AL139" s="39" t="inlineStr"/>
      <c r="AM139" s="39">
        <f>AB37</f>
        <v/>
      </c>
      <c r="AN139" s="39" t="inlineStr"/>
      <c r="AO139" s="39">
        <f>AI37*AN37</f>
        <v/>
      </c>
      <c r="AP139" s="40">
        <f>AG37/AI37*1000</f>
        <v/>
      </c>
      <c r="AQ139" s="40">
        <f>AG37/AK37*1000</f>
        <v/>
      </c>
      <c r="AR139" s="40">
        <f>AG37/AM37</f>
        <v/>
      </c>
      <c r="AS139" s="40">
        <f>AG37/AO37</f>
        <v/>
      </c>
      <c r="AT139" s="39" t="n">
        <v>-0.4151462170925309</v>
      </c>
      <c r="AU139" s="40">
        <f>AG37/AT37</f>
        <v/>
      </c>
      <c r="AV139" s="39" t="n"/>
      <c r="AW139" s="39" t="n"/>
      <c r="AX139" s="39" t="n"/>
      <c r="AY139" s="39" t="n"/>
      <c r="AZ139" s="39" t="n"/>
      <c r="BA139" s="39" t="n"/>
      <c r="BB139" s="39" t="n"/>
      <c r="BC139" s="39" t="n"/>
      <c r="BD139" s="39" t="n"/>
      <c r="BE139" s="39" t="n"/>
      <c r="BF139" s="39" t="n"/>
      <c r="BG139" s="39" t="n"/>
      <c r="BH139" s="39" t="n"/>
      <c r="BI139" s="39" t="n"/>
      <c r="BJ139" s="39" t="n"/>
      <c r="BK139" s="39" t="n"/>
      <c r="BL139" s="39" t="n"/>
      <c r="BM139" s="39" t="n"/>
      <c r="BN139" s="39" t="n"/>
      <c r="BO139" s="39" t="n"/>
      <c r="BP139" s="39" t="n"/>
      <c r="BQ139" s="39" t="n"/>
      <c r="BR139" s="39" t="n"/>
      <c r="BS139" s="39" t="n"/>
      <c r="BT139" s="39" t="n"/>
      <c r="BU139" s="39" t="n"/>
      <c r="BV139" s="39" t="n"/>
      <c r="BW139" s="39" t="n"/>
      <c r="BX139" s="39" t="n"/>
      <c r="BY139" s="39" t="n"/>
      <c r="BZ139" s="39" t="n"/>
      <c r="CA139" s="39" t="n"/>
      <c r="CB139" s="39" t="n"/>
      <c r="CC139" s="39" t="n"/>
      <c r="CD139" s="39" t="n"/>
      <c r="CE139" s="39" t="n"/>
      <c r="CF139" s="39" t="n"/>
      <c r="CG139" s="39" t="n"/>
      <c r="CH139" s="39" t="n"/>
      <c r="CI139" s="39" t="n"/>
      <c r="CJ139" s="39" t="n"/>
      <c r="CK139" s="39" t="n"/>
      <c r="CL139" s="39" t="n"/>
      <c r="CM139" s="39" t="n"/>
      <c r="CN139" s="39" t="n"/>
      <c r="CO139" s="39" t="n"/>
      <c r="CP139" s="39" t="n"/>
      <c r="CQ139" s="39" t="n"/>
      <c r="CR139" s="39" t="n"/>
      <c r="CS139" s="39" t="n"/>
      <c r="CT139" s="39" t="n"/>
      <c r="CU139" s="39" t="n"/>
      <c r="CV139" s="39" t="n"/>
      <c r="CW139" s="39" t="n"/>
      <c r="CX139" s="39" t="n"/>
      <c r="CY139" s="39" t="n"/>
      <c r="CZ139" s="39" t="n"/>
      <c r="DA139" s="39" t="n"/>
      <c r="DB139" s="39" t="n"/>
      <c r="DC139" s="39" t="n"/>
      <c r="DD139" s="39" t="n"/>
      <c r="DE139" s="39" t="n"/>
      <c r="DF139" s="39" t="n"/>
      <c r="DG139" s="39" t="n"/>
      <c r="DH139" s="39" t="n"/>
      <c r="DI139" s="39" t="n"/>
      <c r="DJ139" s="39" t="n"/>
      <c r="DK139" s="39" t="n"/>
      <c r="DL139" s="39" t="n"/>
      <c r="DM139" s="39" t="n"/>
      <c r="DN139" s="39" t="n"/>
      <c r="DO139" s="39" t="n"/>
    </row>
    <row r="140">
      <c r="A140" s="39" t="inlineStr">
        <is>
          <t>Все</t>
        </is>
      </c>
      <c r="B140" s="39" t="inlineStr">
        <is>
          <t>Все</t>
        </is>
      </c>
      <c r="C140" s="39" t="inlineStr">
        <is>
          <t>Сеть</t>
        </is>
      </c>
      <c r="D140" s="39" t="inlineStr">
        <is>
          <t>охват</t>
        </is>
      </c>
      <c r="E140" s="39" t="n">
        <v/>
      </c>
      <c r="F140" s="39" t="inlineStr">
        <is>
          <t>да</t>
        </is>
      </c>
      <c r="G140" s="39" t="n">
        <v/>
      </c>
      <c r="H140" s="39" t="n">
        <v/>
      </c>
      <c r="I140" s="39" t="inlineStr">
        <is>
          <t>высокий CPM/CPT</t>
        </is>
      </c>
      <c r="J140" s="39" t="inlineStr">
        <is>
          <t>\\DOCS\Public\_Подрядчики (прайсы, презентации, ТТ)\GPMD</t>
        </is>
      </c>
      <c r="K140" s="39" t="inlineStr">
        <is>
          <t xml:space="preserve">Гроссу Дмитрий &lt;DGrossu@gpm-digital.com&gt;
Белоусова Дарья &lt;DBelousova@gpm-digital.com&gt;
</t>
        </is>
      </c>
      <c r="L140" s="39" t="n">
        <v/>
      </c>
      <c r="M140" s="39" t="inlineStr">
        <is>
          <t>In-roll 2 000 000 показов до 2 недель</t>
        </is>
      </c>
      <c r="N140" s="39" t="inlineStr">
        <is>
          <t>нет</t>
        </is>
      </c>
      <c r="O140" s="39" t="n">
        <v/>
      </c>
      <c r="P140" s="39" t="inlineStr">
        <is>
          <t>GPMD</t>
        </is>
      </c>
      <c r="Q140" s="39" t="n">
        <v>26</v>
      </c>
      <c r="R140" s="39">
        <f>S38</f>
        <v/>
      </c>
      <c r="S140" s="39" t="inlineStr">
        <is>
          <t>GPMD</t>
        </is>
      </c>
      <c r="T140" s="39" t="inlineStr">
        <is>
          <t>Видеоплеер на страницах сайтов сетевое размещение  (Desktop+Mobile)</t>
        </is>
      </c>
      <c r="U140" s="39" t="inlineStr">
        <is>
          <t>Видео
In-ролл (до 20 секунд)</t>
        </is>
      </c>
      <c r="V140" s="39" t="inlineStr">
        <is>
          <t>10</t>
        </is>
      </c>
      <c r="W140" s="39" t="inlineStr">
        <is>
          <t>Динамика</t>
        </is>
      </c>
      <c r="X140" s="39" t="inlineStr">
        <is>
          <t>1000 показов</t>
        </is>
      </c>
      <c r="Y140" s="39">
        <f>COUNT(BF38:CK38)</f>
        <v/>
      </c>
      <c r="Z140" s="39" t="inlineStr">
        <is>
          <t>недель</t>
        </is>
      </c>
      <c r="AA140" s="39">
        <f>AB38/Y38</f>
        <v/>
      </c>
      <c r="AB140" s="39" t="n">
        <v>500</v>
      </c>
      <c r="AC140" s="40" t="n">
        <v>750</v>
      </c>
      <c r="AD140" s="39" t="n">
        <v>0.8</v>
      </c>
      <c r="AE140" s="39" t="n">
        <v>0.3</v>
      </c>
      <c r="AF140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140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140" s="40">
        <f>AG38*1.2</f>
        <v/>
      </c>
      <c r="AI140" s="39">
        <f>AM38/AL38</f>
        <v/>
      </c>
      <c r="AJ140" s="39" t="n">
        <v>4</v>
      </c>
      <c r="AK140" s="39">
        <f>AI38/AJ38</f>
        <v/>
      </c>
      <c r="AL140" s="39" t="inlineStr"/>
      <c r="AM140" s="39">
        <f>AB38</f>
        <v/>
      </c>
      <c r="AN140" s="39" t="inlineStr"/>
      <c r="AO140" s="39">
        <f>AI38*AN38</f>
        <v/>
      </c>
      <c r="AP140" s="40">
        <f>AG38/AI38*1000</f>
        <v/>
      </c>
      <c r="AQ140" s="40">
        <f>AG38/AK38*1000</f>
        <v/>
      </c>
      <c r="AR140" s="40">
        <f>AG38/AM38</f>
        <v/>
      </c>
      <c r="AS140" s="40">
        <f>AG38/AO38</f>
        <v/>
      </c>
      <c r="AT140" s="39" t="n">
        <v>-0.4151462170925309</v>
      </c>
      <c r="AU140" s="40">
        <f>AG38/AT38</f>
        <v/>
      </c>
      <c r="AV140" s="39" t="n"/>
      <c r="AW140" s="39" t="n"/>
      <c r="AX140" s="39" t="n"/>
      <c r="AY140" s="39" t="n"/>
      <c r="AZ140" s="39" t="n"/>
      <c r="BA140" s="39" t="n"/>
      <c r="BB140" s="39" t="n"/>
      <c r="BC140" s="39" t="n"/>
      <c r="BD140" s="39" t="n"/>
      <c r="BE140" s="39" t="n"/>
      <c r="BF140" s="39" t="n"/>
      <c r="BG140" s="39" t="n"/>
      <c r="BH140" s="39" t="n"/>
      <c r="BI140" s="39" t="n"/>
      <c r="BJ140" s="39" t="n"/>
      <c r="BK140" s="39" t="n"/>
      <c r="BL140" s="39" t="n"/>
      <c r="BM140" s="39" t="n"/>
      <c r="BN140" s="39" t="n"/>
      <c r="BO140" s="39" t="n"/>
      <c r="BP140" s="39" t="n"/>
      <c r="BQ140" s="39" t="n"/>
      <c r="BR140" s="39" t="n"/>
      <c r="BS140" s="39" t="n"/>
      <c r="BT140" s="39" t="n"/>
      <c r="BU140" s="39" t="n"/>
      <c r="BV140" s="39" t="n"/>
      <c r="BW140" s="39" t="n"/>
      <c r="BX140" s="39" t="n"/>
      <c r="BY140" s="39" t="n"/>
      <c r="BZ140" s="39" t="n"/>
      <c r="CA140" s="39" t="n"/>
      <c r="CB140" s="39" t="n"/>
      <c r="CC140" s="39" t="n"/>
      <c r="CD140" s="39" t="n"/>
      <c r="CE140" s="39" t="n"/>
      <c r="CF140" s="39" t="n"/>
      <c r="CG140" s="39" t="n"/>
      <c r="CH140" s="39" t="n"/>
      <c r="CI140" s="39" t="n"/>
      <c r="CJ140" s="39" t="n"/>
      <c r="CK140" s="39" t="n"/>
      <c r="CL140" s="39" t="n"/>
      <c r="CM140" s="39" t="n"/>
      <c r="CN140" s="39" t="n"/>
      <c r="CO140" s="39" t="n"/>
      <c r="CP140" s="39" t="n"/>
      <c r="CQ140" s="39" t="n"/>
      <c r="CR140" s="39" t="n"/>
      <c r="CS140" s="39" t="n"/>
      <c r="CT140" s="39" t="n"/>
      <c r="CU140" s="39" t="n"/>
      <c r="CV140" s="39" t="n"/>
      <c r="CW140" s="39" t="n"/>
      <c r="CX140" s="39" t="n"/>
      <c r="CY140" s="39" t="n"/>
      <c r="CZ140" s="39" t="n"/>
      <c r="DA140" s="39" t="n"/>
      <c r="DB140" s="39" t="n"/>
      <c r="DC140" s="39" t="n"/>
      <c r="DD140" s="39" t="n"/>
      <c r="DE140" s="39" t="n"/>
      <c r="DF140" s="39" t="n"/>
      <c r="DG140" s="39" t="n"/>
      <c r="DH140" s="39" t="n"/>
      <c r="DI140" s="39" t="n"/>
      <c r="DJ140" s="39" t="n"/>
      <c r="DK140" s="39" t="n"/>
      <c r="DL140" s="39" t="n"/>
      <c r="DM140" s="39" t="n"/>
      <c r="DN140" s="39" t="n"/>
      <c r="DO140" s="39" t="n"/>
    </row>
    <row r="141">
      <c r="A141" s="39" t="inlineStr">
        <is>
          <t>Все</t>
        </is>
      </c>
      <c r="B141" s="39" t="inlineStr">
        <is>
          <t>Все</t>
        </is>
      </c>
      <c r="C141" s="39" t="inlineStr">
        <is>
          <t>Сеть</t>
        </is>
      </c>
      <c r="D141" s="39" t="inlineStr">
        <is>
          <t>охват</t>
        </is>
      </c>
      <c r="E141" s="39" t="n">
        <v/>
      </c>
      <c r="F141" s="39" t="inlineStr">
        <is>
          <t>да</t>
        </is>
      </c>
      <c r="G141" s="39" t="n">
        <v/>
      </c>
      <c r="H141" s="39" t="n">
        <v/>
      </c>
      <c r="I141" s="39" t="inlineStr">
        <is>
          <t>высокий CPM/CPT</t>
        </is>
      </c>
      <c r="J141" s="39" t="inlineStr">
        <is>
          <t>\\DOCS\Public\_Подрядчики (прайсы, презентации, ТТ)\GPMD</t>
        </is>
      </c>
      <c r="K141" s="39" t="inlineStr">
        <is>
          <t xml:space="preserve">Гроссу Дмитрий &lt;DGrossu@gpm-digital.com&gt;
Белоусова Дарья &lt;DBelousova@gpm-digital.com&gt;
</t>
        </is>
      </c>
      <c r="L141" s="39" t="n">
        <v/>
      </c>
      <c r="M141" s="39" t="inlineStr">
        <is>
          <t>In-roll 2 000 000 показов до 2 недель</t>
        </is>
      </c>
      <c r="N141" s="39" t="inlineStr">
        <is>
          <t>нет</t>
        </is>
      </c>
      <c r="O141" s="39" t="n">
        <v/>
      </c>
      <c r="P141" s="39" t="inlineStr">
        <is>
          <t>GPMD</t>
        </is>
      </c>
      <c r="Q141" s="39" t="n">
        <v>27</v>
      </c>
      <c r="R141" s="39">
        <f>S39</f>
        <v/>
      </c>
      <c r="S141" s="39" t="inlineStr">
        <is>
          <t>GPMD</t>
        </is>
      </c>
      <c r="T141" s="39" t="inlineStr">
        <is>
          <t>Видеоплеер на страницах сайтов сетевое размещение  (Desktop+Mobile)</t>
        </is>
      </c>
      <c r="U141" s="39" t="inlineStr">
        <is>
          <t>Видео
In-ролл (до 20 секунд)</t>
        </is>
      </c>
      <c r="V141" s="39" t="inlineStr">
        <is>
          <t>10</t>
        </is>
      </c>
      <c r="W141" s="39" t="inlineStr">
        <is>
          <t>Динамика</t>
        </is>
      </c>
      <c r="X141" s="39" t="inlineStr">
        <is>
          <t>1000 показов</t>
        </is>
      </c>
      <c r="Y141" s="39">
        <f>COUNT(BF39:CK39)</f>
        <v/>
      </c>
      <c r="Z141" s="39" t="inlineStr">
        <is>
          <t>недель</t>
        </is>
      </c>
      <c r="AA141" s="39">
        <f>AB39/Y39</f>
        <v/>
      </c>
      <c r="AB141" s="39" t="n">
        <v>500</v>
      </c>
      <c r="AC141" s="40" t="n">
        <v>750</v>
      </c>
      <c r="AD141" s="39" t="n">
        <v>1.2</v>
      </c>
      <c r="AE141" s="39" t="n">
        <v>0.3</v>
      </c>
      <c r="AF141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141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141" s="40">
        <f>AG39*1.2</f>
        <v/>
      </c>
      <c r="AI141" s="39">
        <f>AM39/AL39</f>
        <v/>
      </c>
      <c r="AJ141" s="39" t="n">
        <v>4</v>
      </c>
      <c r="AK141" s="39">
        <f>AI39/AJ39</f>
        <v/>
      </c>
      <c r="AL141" s="39" t="inlineStr"/>
      <c r="AM141" s="39">
        <f>AB39</f>
        <v/>
      </c>
      <c r="AN141" s="39" t="inlineStr"/>
      <c r="AO141" s="39">
        <f>AI39*AN39</f>
        <v/>
      </c>
      <c r="AP141" s="40">
        <f>AG39/AI39*1000</f>
        <v/>
      </c>
      <c r="AQ141" s="40">
        <f>AG39/AK39*1000</f>
        <v/>
      </c>
      <c r="AR141" s="40">
        <f>AG39/AM39</f>
        <v/>
      </c>
      <c r="AS141" s="40">
        <f>AG39/AO39</f>
        <v/>
      </c>
      <c r="AT141" s="39" t="n">
        <v>-0.4151462170925309</v>
      </c>
      <c r="AU141" s="40">
        <f>AG39/AT39</f>
        <v/>
      </c>
      <c r="AV141" s="39" t="n"/>
      <c r="AW141" s="39" t="n"/>
      <c r="AX141" s="39" t="n"/>
      <c r="AY141" s="39" t="n"/>
      <c r="AZ141" s="39" t="n"/>
      <c r="BA141" s="39" t="n"/>
      <c r="BB141" s="39" t="n"/>
      <c r="BC141" s="39" t="n"/>
      <c r="BD141" s="39" t="n"/>
      <c r="BE141" s="39" t="n"/>
      <c r="BF141" s="39" t="n"/>
      <c r="BG141" s="39" t="n"/>
      <c r="BH141" s="39" t="n"/>
      <c r="BI141" s="39" t="n"/>
      <c r="BJ141" s="39" t="n"/>
      <c r="BK141" s="39" t="n"/>
      <c r="BL141" s="39" t="n"/>
      <c r="BM141" s="39" t="n"/>
      <c r="BN141" s="39" t="n"/>
      <c r="BO141" s="39" t="n"/>
      <c r="BP141" s="39" t="n"/>
      <c r="BQ141" s="39" t="n"/>
      <c r="BR141" s="39" t="n"/>
      <c r="BS141" s="39" t="n"/>
      <c r="BT141" s="39" t="n"/>
      <c r="BU141" s="39" t="n"/>
      <c r="BV141" s="39" t="n"/>
      <c r="BW141" s="39" t="n"/>
      <c r="BX141" s="39" t="n"/>
      <c r="BY141" s="39" t="n"/>
      <c r="BZ141" s="39" t="n"/>
      <c r="CA141" s="39" t="n"/>
      <c r="CB141" s="39" t="n"/>
      <c r="CC141" s="39" t="n"/>
      <c r="CD141" s="39" t="n"/>
      <c r="CE141" s="39" t="n"/>
      <c r="CF141" s="39" t="n"/>
      <c r="CG141" s="39" t="n"/>
      <c r="CH141" s="39" t="n"/>
      <c r="CI141" s="39" t="n"/>
      <c r="CJ141" s="39" t="n"/>
      <c r="CK141" s="39" t="n"/>
      <c r="CL141" s="39" t="n"/>
      <c r="CM141" s="39" t="n"/>
      <c r="CN141" s="39" t="n"/>
      <c r="CO141" s="39" t="n"/>
      <c r="CP141" s="39" t="n"/>
      <c r="CQ141" s="39" t="n"/>
      <c r="CR141" s="39" t="n"/>
      <c r="CS141" s="39" t="n"/>
      <c r="CT141" s="39" t="n"/>
      <c r="CU141" s="39" t="n"/>
      <c r="CV141" s="39" t="n"/>
      <c r="CW141" s="39" t="n"/>
      <c r="CX141" s="39" t="n"/>
      <c r="CY141" s="39" t="n"/>
      <c r="CZ141" s="39" t="n"/>
      <c r="DA141" s="39" t="n"/>
      <c r="DB141" s="39" t="n"/>
      <c r="DC141" s="39" t="n"/>
      <c r="DD141" s="39" t="n"/>
      <c r="DE141" s="39" t="n"/>
      <c r="DF141" s="39" t="n"/>
      <c r="DG141" s="39" t="n"/>
      <c r="DH141" s="39" t="n"/>
      <c r="DI141" s="39" t="n"/>
      <c r="DJ141" s="39" t="n"/>
      <c r="DK141" s="39" t="n"/>
      <c r="DL141" s="39" t="n"/>
      <c r="DM141" s="39" t="n"/>
      <c r="DN141" s="39" t="n"/>
      <c r="DO141" s="39" t="n"/>
    </row>
    <row r="142">
      <c r="A142" s="39" t="inlineStr">
        <is>
          <t>Все</t>
        </is>
      </c>
      <c r="B142" s="39" t="inlineStr">
        <is>
          <t>Все</t>
        </is>
      </c>
      <c r="C142" s="39" t="inlineStr">
        <is>
          <t>Сеть</t>
        </is>
      </c>
      <c r="D142" s="39" t="inlineStr">
        <is>
          <t>охват</t>
        </is>
      </c>
      <c r="E142" s="39" t="n">
        <v/>
      </c>
      <c r="F142" s="39" t="inlineStr">
        <is>
          <t>да</t>
        </is>
      </c>
      <c r="G142" s="39" t="n">
        <v/>
      </c>
      <c r="H142" s="39" t="n">
        <v/>
      </c>
      <c r="I142" s="39" t="inlineStr">
        <is>
          <t>высокий CPM/CPT</t>
        </is>
      </c>
      <c r="J142" s="39" t="inlineStr">
        <is>
          <t>\\DOCS\Public\_Подрядчики (прайсы, презентации, ТТ)\GPMD</t>
        </is>
      </c>
      <c r="K142" s="39" t="inlineStr">
        <is>
          <t xml:space="preserve">Гроссу Дмитрий &lt;DGrossu@gpm-digital.com&gt;
Белоусова Дарья &lt;DBelousova@gpm-digital.com&gt;
</t>
        </is>
      </c>
      <c r="L142" s="39" t="n">
        <v/>
      </c>
      <c r="M142" s="39" t="inlineStr">
        <is>
          <t>In-roll 2 000 000 показов до 2 недель</t>
        </is>
      </c>
      <c r="N142" s="39" t="inlineStr">
        <is>
          <t>нет</t>
        </is>
      </c>
      <c r="O142" s="39" t="n">
        <v/>
      </c>
      <c r="P142" s="39" t="inlineStr">
        <is>
          <t>GPMD</t>
        </is>
      </c>
      <c r="Q142" s="39" t="n">
        <v>28</v>
      </c>
      <c r="R142" s="39">
        <f>S40</f>
        <v/>
      </c>
      <c r="S142" s="39" t="inlineStr">
        <is>
          <t>GPMD</t>
        </is>
      </c>
      <c r="T142" s="39" t="inlineStr">
        <is>
          <t>Видеоплеер на страницах сайтов сетевое размещение  (Desktop+Mobile)</t>
        </is>
      </c>
      <c r="U142" s="39" t="inlineStr">
        <is>
          <t>Видео
In-ролл (до 20 секунд)</t>
        </is>
      </c>
      <c r="V142" s="39" t="inlineStr">
        <is>
          <t>10</t>
        </is>
      </c>
      <c r="W142" s="39" t="inlineStr">
        <is>
          <t>Динамика</t>
        </is>
      </c>
      <c r="X142" s="39" t="inlineStr">
        <is>
          <t>1000 показов</t>
        </is>
      </c>
      <c r="Y142" s="39">
        <f>COUNT(BF40:CK40)</f>
        <v/>
      </c>
      <c r="Z142" s="39" t="inlineStr">
        <is>
          <t>недель</t>
        </is>
      </c>
      <c r="AA142" s="39">
        <f>AB40/Y40</f>
        <v/>
      </c>
      <c r="AB142" s="39" t="n">
        <v>500</v>
      </c>
      <c r="AC142" s="40" t="n">
        <v>750</v>
      </c>
      <c r="AD142" s="39" t="n">
        <v>1.2</v>
      </c>
      <c r="AE142" s="39" t="n">
        <v>0.3</v>
      </c>
      <c r="AF142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142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142" s="40">
        <f>AG40*1.2</f>
        <v/>
      </c>
      <c r="AI142" s="39">
        <f>AM40/AL40</f>
        <v/>
      </c>
      <c r="AJ142" s="39" t="n">
        <v>4</v>
      </c>
      <c r="AK142" s="39">
        <f>AI40/AJ40</f>
        <v/>
      </c>
      <c r="AL142" s="39" t="inlineStr"/>
      <c r="AM142" s="39">
        <f>AB40</f>
        <v/>
      </c>
      <c r="AN142" s="39" t="inlineStr"/>
      <c r="AO142" s="39">
        <f>AI40*AN40</f>
        <v/>
      </c>
      <c r="AP142" s="40">
        <f>AG40/AI40*1000</f>
        <v/>
      </c>
      <c r="AQ142" s="40">
        <f>AG40/AK40*1000</f>
        <v/>
      </c>
      <c r="AR142" s="40">
        <f>AG40/AM40</f>
        <v/>
      </c>
      <c r="AS142" s="40">
        <f>AG40/AO40</f>
        <v/>
      </c>
      <c r="AT142" s="39" t="n">
        <v>-0.4151462170925309</v>
      </c>
      <c r="AU142" s="40">
        <f>AG40/AT40</f>
        <v/>
      </c>
      <c r="AV142" s="39" t="n"/>
      <c r="AW142" s="39" t="n"/>
      <c r="AX142" s="39" t="n"/>
      <c r="AY142" s="39" t="n"/>
      <c r="AZ142" s="39" t="n"/>
      <c r="BA142" s="39" t="n"/>
      <c r="BB142" s="39" t="n"/>
      <c r="BC142" s="39" t="n"/>
      <c r="BD142" s="39" t="n"/>
      <c r="BE142" s="39" t="n"/>
      <c r="BF142" s="39" t="n"/>
      <c r="BG142" s="39" t="n"/>
      <c r="BH142" s="39" t="n"/>
      <c r="BI142" s="39" t="n"/>
      <c r="BJ142" s="39" t="n"/>
      <c r="BK142" s="39" t="n"/>
      <c r="BL142" s="39" t="n"/>
      <c r="BM142" s="39" t="n"/>
      <c r="BN142" s="39" t="n"/>
      <c r="BO142" s="39" t="n"/>
      <c r="BP142" s="39" t="n"/>
      <c r="BQ142" s="39" t="n"/>
      <c r="BR142" s="39" t="n"/>
      <c r="BS142" s="39" t="n"/>
      <c r="BT142" s="39" t="n"/>
      <c r="BU142" s="39" t="n"/>
      <c r="BV142" s="39" t="n"/>
      <c r="BW142" s="39" t="n"/>
      <c r="BX142" s="39" t="n"/>
      <c r="BY142" s="39" t="n"/>
      <c r="BZ142" s="39" t="n"/>
      <c r="CA142" s="39" t="n"/>
      <c r="CB142" s="39" t="n"/>
      <c r="CC142" s="39" t="n"/>
      <c r="CD142" s="39" t="n"/>
      <c r="CE142" s="39" t="n"/>
      <c r="CF142" s="39" t="n"/>
      <c r="CG142" s="39" t="n"/>
      <c r="CH142" s="39" t="n"/>
      <c r="CI142" s="39" t="n"/>
      <c r="CJ142" s="39" t="n"/>
      <c r="CK142" s="39" t="n"/>
      <c r="CL142" s="39" t="n"/>
      <c r="CM142" s="39" t="n"/>
      <c r="CN142" s="39" t="n"/>
      <c r="CO142" s="39" t="n"/>
      <c r="CP142" s="39" t="n"/>
      <c r="CQ142" s="39" t="n"/>
      <c r="CR142" s="39" t="n"/>
      <c r="CS142" s="39" t="n"/>
      <c r="CT142" s="39" t="n"/>
      <c r="CU142" s="39" t="n"/>
      <c r="CV142" s="39" t="n"/>
      <c r="CW142" s="39" t="n"/>
      <c r="CX142" s="39" t="n"/>
      <c r="CY142" s="39" t="n"/>
      <c r="CZ142" s="39" t="n"/>
      <c r="DA142" s="39" t="n"/>
      <c r="DB142" s="39" t="n"/>
      <c r="DC142" s="39" t="n"/>
      <c r="DD142" s="39" t="n"/>
      <c r="DE142" s="39" t="n"/>
      <c r="DF142" s="39" t="n"/>
      <c r="DG142" s="39" t="n"/>
      <c r="DH142" s="39" t="n"/>
      <c r="DI142" s="39" t="n"/>
      <c r="DJ142" s="39" t="n"/>
      <c r="DK142" s="39" t="n"/>
      <c r="DL142" s="39" t="n"/>
      <c r="DM142" s="39" t="n"/>
      <c r="DN142" s="39" t="n"/>
      <c r="DO142" s="39" t="n"/>
    </row>
    <row r="143">
      <c r="A143" s="39" t="inlineStr">
        <is>
          <t>Все</t>
        </is>
      </c>
      <c r="B143" s="39" t="inlineStr">
        <is>
          <t>Все</t>
        </is>
      </c>
      <c r="C143" s="39" t="inlineStr">
        <is>
          <t>Сеть</t>
        </is>
      </c>
      <c r="D143" s="39" t="inlineStr">
        <is>
          <t>охват</t>
        </is>
      </c>
      <c r="E143" s="39" t="n">
        <v/>
      </c>
      <c r="F143" s="39" t="inlineStr">
        <is>
          <t>да</t>
        </is>
      </c>
      <c r="G143" s="39" t="n">
        <v/>
      </c>
      <c r="H143" s="39" t="n">
        <v/>
      </c>
      <c r="I143" s="39" t="inlineStr">
        <is>
          <t>высокий CPM/CPT</t>
        </is>
      </c>
      <c r="J143" s="39" t="inlineStr">
        <is>
          <t>\\DOCS\Public\_Подрядчики (прайсы, презентации, ТТ)\GPMD</t>
        </is>
      </c>
      <c r="K143" s="39" t="inlineStr">
        <is>
          <t xml:space="preserve">Гроссу Дмитрий &lt;DGrossu@gpm-digital.com&gt;
Белоусова Дарья &lt;DBelousova@gpm-digital.com&gt;
</t>
        </is>
      </c>
      <c r="L143" s="39" t="n">
        <v/>
      </c>
      <c r="M143" s="39" t="inlineStr">
        <is>
          <t>In-roll 2 000 000 показов до 2 недель</t>
        </is>
      </c>
      <c r="N143" s="39" t="inlineStr">
        <is>
          <t>нет</t>
        </is>
      </c>
      <c r="O143" s="39" t="n">
        <v/>
      </c>
      <c r="P143" s="39" t="inlineStr">
        <is>
          <t>GPMD</t>
        </is>
      </c>
      <c r="Q143" s="39" t="n">
        <v>29</v>
      </c>
      <c r="R143" s="39">
        <f>S41</f>
        <v/>
      </c>
      <c r="S143" s="39" t="inlineStr">
        <is>
          <t>GPMD</t>
        </is>
      </c>
      <c r="T143" s="39" t="inlineStr">
        <is>
          <t>Видеоплеер на страницах сайтов сетевое размещение  (Desktop+Mobile)</t>
        </is>
      </c>
      <c r="U143" s="39" t="inlineStr">
        <is>
          <t>Видео
In-ролл (до 20 секунд)</t>
        </is>
      </c>
      <c r="V143" s="39" t="inlineStr">
        <is>
          <t>10</t>
        </is>
      </c>
      <c r="W143" s="39" t="inlineStr">
        <is>
          <t>Динамика</t>
        </is>
      </c>
      <c r="X143" s="39" t="inlineStr">
        <is>
          <t>1000 показов</t>
        </is>
      </c>
      <c r="Y143" s="39">
        <f>COUNT(BF41:CK41)</f>
        <v/>
      </c>
      <c r="Z143" s="39" t="inlineStr">
        <is>
          <t>недель</t>
        </is>
      </c>
      <c r="AA143" s="39">
        <f>AB41/Y41</f>
        <v/>
      </c>
      <c r="AB143" s="39" t="n">
        <v>500</v>
      </c>
      <c r="AC143" s="40" t="n">
        <v>750</v>
      </c>
      <c r="AD143" s="39" t="n">
        <v>1.2</v>
      </c>
      <c r="AE143" s="39" t="n">
        <v>0.3</v>
      </c>
      <c r="AF143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143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143" s="40">
        <f>AG41*1.2</f>
        <v/>
      </c>
      <c r="AI143" s="39">
        <f>AM41/AL41</f>
        <v/>
      </c>
      <c r="AJ143" s="39" t="n">
        <v>4</v>
      </c>
      <c r="AK143" s="39">
        <f>AI41/AJ41</f>
        <v/>
      </c>
      <c r="AL143" s="39" t="inlineStr"/>
      <c r="AM143" s="39">
        <f>AB41</f>
        <v/>
      </c>
      <c r="AN143" s="39" t="inlineStr"/>
      <c r="AO143" s="39">
        <f>AI41*AN41</f>
        <v/>
      </c>
      <c r="AP143" s="40">
        <f>AG41/AI41*1000</f>
        <v/>
      </c>
      <c r="AQ143" s="40">
        <f>AG41/AK41*1000</f>
        <v/>
      </c>
      <c r="AR143" s="40">
        <f>AG41/AM41</f>
        <v/>
      </c>
      <c r="AS143" s="40">
        <f>AG41/AO41</f>
        <v/>
      </c>
      <c r="AT143" s="39" t="n">
        <v>-0.4151462170925309</v>
      </c>
      <c r="AU143" s="40">
        <f>AG41/AT41</f>
        <v/>
      </c>
      <c r="AV143" s="39" t="n"/>
      <c r="AW143" s="39" t="n"/>
      <c r="AX143" s="39" t="n"/>
      <c r="AY143" s="39" t="n"/>
      <c r="AZ143" s="39" t="n"/>
      <c r="BA143" s="39" t="n"/>
      <c r="BB143" s="39" t="n"/>
      <c r="BC143" s="39" t="n"/>
      <c r="BD143" s="39" t="n"/>
      <c r="BE143" s="39" t="n"/>
      <c r="BF143" s="39" t="n"/>
      <c r="BG143" s="39" t="n"/>
      <c r="BH143" s="39" t="n"/>
      <c r="BI143" s="39" t="n"/>
      <c r="BJ143" s="39" t="n"/>
      <c r="BK143" s="39" t="n"/>
      <c r="BL143" s="39" t="n"/>
      <c r="BM143" s="39" t="n"/>
      <c r="BN143" s="39" t="n"/>
      <c r="BO143" s="39" t="n"/>
      <c r="BP143" s="39" t="n"/>
      <c r="BQ143" s="39" t="n"/>
      <c r="BR143" s="39" t="n"/>
      <c r="BS143" s="39" t="n"/>
      <c r="BT143" s="39" t="n"/>
      <c r="BU143" s="39" t="n"/>
      <c r="BV143" s="39" t="n"/>
      <c r="BW143" s="39" t="n"/>
      <c r="BX143" s="39" t="n"/>
      <c r="BY143" s="39" t="n"/>
      <c r="BZ143" s="39" t="n"/>
      <c r="CA143" s="39" t="n"/>
      <c r="CB143" s="39" t="n"/>
      <c r="CC143" s="39" t="n"/>
      <c r="CD143" s="39" t="n"/>
      <c r="CE143" s="39" t="n"/>
      <c r="CF143" s="39" t="n"/>
      <c r="CG143" s="39" t="n"/>
      <c r="CH143" s="39" t="n"/>
      <c r="CI143" s="39" t="n"/>
      <c r="CJ143" s="39" t="n"/>
      <c r="CK143" s="39" t="n"/>
      <c r="CL143" s="39" t="n"/>
      <c r="CM143" s="39" t="n"/>
      <c r="CN143" s="39" t="n"/>
      <c r="CO143" s="39" t="n"/>
      <c r="CP143" s="39" t="n"/>
      <c r="CQ143" s="39" t="n"/>
      <c r="CR143" s="39" t="n"/>
      <c r="CS143" s="39" t="n"/>
      <c r="CT143" s="39" t="n"/>
      <c r="CU143" s="39" t="n"/>
      <c r="CV143" s="39" t="n"/>
      <c r="CW143" s="39" t="n"/>
      <c r="CX143" s="39" t="n"/>
      <c r="CY143" s="39" t="n"/>
      <c r="CZ143" s="39" t="n"/>
      <c r="DA143" s="39" t="n"/>
      <c r="DB143" s="39" t="n"/>
      <c r="DC143" s="39" t="n"/>
      <c r="DD143" s="39" t="n"/>
      <c r="DE143" s="39" t="n"/>
      <c r="DF143" s="39" t="n"/>
      <c r="DG143" s="39" t="n"/>
      <c r="DH143" s="39" t="n"/>
      <c r="DI143" s="39" t="n"/>
      <c r="DJ143" s="39" t="n"/>
      <c r="DK143" s="39" t="n"/>
      <c r="DL143" s="39" t="n"/>
      <c r="DM143" s="39" t="n"/>
      <c r="DN143" s="39" t="n"/>
      <c r="DO143" s="39" t="n"/>
    </row>
    <row r="144">
      <c r="A144" s="39" t="inlineStr">
        <is>
          <t>Все</t>
        </is>
      </c>
      <c r="B144" s="39" t="inlineStr">
        <is>
          <t>Все</t>
        </is>
      </c>
      <c r="C144" s="39" t="inlineStr">
        <is>
          <t>Сеть</t>
        </is>
      </c>
      <c r="D144" s="39" t="inlineStr">
        <is>
          <t>охват</t>
        </is>
      </c>
      <c r="E144" s="39" t="n">
        <v/>
      </c>
      <c r="F144" s="39" t="inlineStr">
        <is>
          <t>да</t>
        </is>
      </c>
      <c r="G144" s="39" t="n">
        <v/>
      </c>
      <c r="H144" s="39" t="n">
        <v/>
      </c>
      <c r="I144" s="39" t="inlineStr">
        <is>
          <t>высокий CPM/CPT</t>
        </is>
      </c>
      <c r="J144" s="39" t="inlineStr">
        <is>
          <t>\\DOCS\Public\_Подрядчики (прайсы, презентации, ТТ)\GPMD</t>
        </is>
      </c>
      <c r="K144" s="39" t="inlineStr">
        <is>
          <t xml:space="preserve">Гроссу Дмитрий &lt;DGrossu@gpm-digital.com&gt;
Белоусова Дарья &lt;DBelousova@gpm-digital.com&gt;
</t>
        </is>
      </c>
      <c r="L144" s="39" t="n">
        <v/>
      </c>
      <c r="M144" s="39" t="inlineStr">
        <is>
          <t>In-roll 2 000 000 показов до 2 недель</t>
        </is>
      </c>
      <c r="N144" s="39" t="inlineStr">
        <is>
          <t>нет</t>
        </is>
      </c>
      <c r="O144" s="39" t="n">
        <v/>
      </c>
      <c r="P144" s="39" t="inlineStr">
        <is>
          <t>GPMD</t>
        </is>
      </c>
      <c r="Q144" s="39" t="n">
        <v>30</v>
      </c>
      <c r="R144" s="39">
        <f>S42</f>
        <v/>
      </c>
      <c r="S144" s="39" t="inlineStr">
        <is>
          <t>GPMD</t>
        </is>
      </c>
      <c r="T144" s="39" t="inlineStr">
        <is>
          <t>Видеоплеер на страницах сайтов сетевое размещение  (Desktop+Mobile)</t>
        </is>
      </c>
      <c r="U144" s="39" t="inlineStr">
        <is>
          <t>Видео
In-ролл (до 20 секунд)</t>
        </is>
      </c>
      <c r="V144" s="39" t="inlineStr">
        <is>
          <t>10</t>
        </is>
      </c>
      <c r="W144" s="39" t="inlineStr">
        <is>
          <t>Динамика</t>
        </is>
      </c>
      <c r="X144" s="39" t="inlineStr">
        <is>
          <t>1000 показов</t>
        </is>
      </c>
      <c r="Y144" s="39">
        <f>COUNT(BF42:CK42)</f>
        <v/>
      </c>
      <c r="Z144" s="39" t="inlineStr">
        <is>
          <t>недель</t>
        </is>
      </c>
      <c r="AA144" s="39">
        <f>AB42/Y42</f>
        <v/>
      </c>
      <c r="AB144" s="39" t="n">
        <v>500</v>
      </c>
      <c r="AC144" s="40" t="n">
        <v>750</v>
      </c>
      <c r="AD144" s="39" t="n">
        <v>1.2</v>
      </c>
      <c r="AE144" s="39" t="n">
        <v>0.3</v>
      </c>
      <c r="AF144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144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144" s="40">
        <f>AG42*1.2</f>
        <v/>
      </c>
      <c r="AI144" s="39">
        <f>AM42/AL42</f>
        <v/>
      </c>
      <c r="AJ144" s="39" t="n">
        <v>4</v>
      </c>
      <c r="AK144" s="39">
        <f>AI42/AJ42</f>
        <v/>
      </c>
      <c r="AL144" s="39" t="inlineStr"/>
      <c r="AM144" s="39">
        <f>AB42</f>
        <v/>
      </c>
      <c r="AN144" s="39" t="inlineStr"/>
      <c r="AO144" s="39">
        <f>AI42*AN42</f>
        <v/>
      </c>
      <c r="AP144" s="40">
        <f>AG42/AI42*1000</f>
        <v/>
      </c>
      <c r="AQ144" s="40">
        <f>AG42/AK42*1000</f>
        <v/>
      </c>
      <c r="AR144" s="40">
        <f>AG42/AM42</f>
        <v/>
      </c>
      <c r="AS144" s="40">
        <f>AG42/AO42</f>
        <v/>
      </c>
      <c r="AT144" s="39" t="n">
        <v>-0.4151462170925309</v>
      </c>
      <c r="AU144" s="40">
        <f>AG42/AT42</f>
        <v/>
      </c>
      <c r="AV144" s="39" t="n"/>
      <c r="AW144" s="39" t="n"/>
      <c r="AX144" s="39" t="n"/>
      <c r="AY144" s="39" t="n"/>
      <c r="AZ144" s="39" t="n"/>
      <c r="BA144" s="39" t="n"/>
      <c r="BB144" s="39" t="n"/>
      <c r="BC144" s="39" t="n"/>
      <c r="BD144" s="39" t="n"/>
      <c r="BE144" s="39" t="n"/>
      <c r="BF144" s="39" t="n"/>
      <c r="BG144" s="39" t="n"/>
      <c r="BH144" s="39" t="n"/>
      <c r="BI144" s="39" t="n"/>
      <c r="BJ144" s="39" t="n"/>
      <c r="BK144" s="39" t="n"/>
      <c r="BL144" s="39" t="n"/>
      <c r="BM144" s="39" t="n"/>
      <c r="BN144" s="39" t="n"/>
      <c r="BO144" s="39" t="n"/>
      <c r="BP144" s="39" t="n"/>
      <c r="BQ144" s="39" t="n"/>
      <c r="BR144" s="39" t="n"/>
      <c r="BS144" s="39" t="n"/>
      <c r="BT144" s="39" t="n"/>
      <c r="BU144" s="39" t="n"/>
      <c r="BV144" s="39" t="n"/>
      <c r="BW144" s="39" t="n"/>
      <c r="BX144" s="39" t="n"/>
      <c r="BY144" s="39" t="n"/>
      <c r="BZ144" s="39" t="n"/>
      <c r="CA144" s="39" t="n"/>
      <c r="CB144" s="39" t="n"/>
      <c r="CC144" s="39" t="n"/>
      <c r="CD144" s="39" t="n"/>
      <c r="CE144" s="39" t="n"/>
      <c r="CF144" s="39" t="n"/>
      <c r="CG144" s="39" t="n"/>
      <c r="CH144" s="39" t="n"/>
      <c r="CI144" s="39" t="n"/>
      <c r="CJ144" s="39" t="n"/>
      <c r="CK144" s="39" t="n"/>
      <c r="CL144" s="39" t="n"/>
      <c r="CM144" s="39" t="n"/>
      <c r="CN144" s="39" t="n"/>
      <c r="CO144" s="39" t="n"/>
      <c r="CP144" s="39" t="n"/>
      <c r="CQ144" s="39" t="n"/>
      <c r="CR144" s="39" t="n"/>
      <c r="CS144" s="39" t="n"/>
      <c r="CT144" s="39" t="n"/>
      <c r="CU144" s="39" t="n"/>
      <c r="CV144" s="39" t="n"/>
      <c r="CW144" s="39" t="n"/>
      <c r="CX144" s="39" t="n"/>
      <c r="CY144" s="39" t="n"/>
      <c r="CZ144" s="39" t="n"/>
      <c r="DA144" s="39" t="n"/>
      <c r="DB144" s="39" t="n"/>
      <c r="DC144" s="39" t="n"/>
      <c r="DD144" s="39" t="n"/>
      <c r="DE144" s="39" t="n"/>
      <c r="DF144" s="39" t="n"/>
      <c r="DG144" s="39" t="n"/>
      <c r="DH144" s="39" t="n"/>
      <c r="DI144" s="39" t="n"/>
      <c r="DJ144" s="39" t="n"/>
      <c r="DK144" s="39" t="n"/>
      <c r="DL144" s="39" t="n"/>
      <c r="DM144" s="39" t="n"/>
      <c r="DN144" s="39" t="n"/>
      <c r="DO144" s="39" t="n"/>
    </row>
    <row r="145">
      <c r="A145" s="39" t="inlineStr">
        <is>
          <t>Все</t>
        </is>
      </c>
      <c r="B145" s="39" t="inlineStr">
        <is>
          <t>Все</t>
        </is>
      </c>
      <c r="C145" s="39" t="inlineStr">
        <is>
          <t>SMART TV</t>
        </is>
      </c>
      <c r="D145" s="39" t="inlineStr">
        <is>
          <t>охват</t>
        </is>
      </c>
      <c r="E145" s="39" t="n">
        <v/>
      </c>
      <c r="F145" s="39" t="inlineStr">
        <is>
          <t>нет</t>
        </is>
      </c>
      <c r="G145" s="39" t="n">
        <v/>
      </c>
      <c r="H145" s="39" t="n">
        <v/>
      </c>
      <c r="I145" s="39" t="inlineStr">
        <is>
          <t>нет перехода на сайт
нет dcm
нет BL</t>
        </is>
      </c>
      <c r="J145" s="39" t="inlineStr">
        <is>
          <t>\\DOCS\Public\_Подрядчики (прайсы, презентации, ТТ)\GPMD</t>
        </is>
      </c>
      <c r="K145" s="39" t="inlineStr">
        <is>
          <t xml:space="preserve">Гроссу Дмитрий &lt;DGrossu@gpm-digital.com&gt;
Белоусова Дарья &lt;DBelousova@gpm-digital.com&gt;
</t>
        </is>
      </c>
      <c r="L145" s="39" t="n">
        <v/>
      </c>
      <c r="M145" s="39" t="inlineStr">
        <is>
          <t>500 000 показов</t>
        </is>
      </c>
      <c r="N145" s="39" t="n">
        <v/>
      </c>
      <c r="O145" s="39" t="inlineStr">
        <is>
          <t>аналог ТВ</t>
        </is>
      </c>
      <c r="P145" s="39" t="inlineStr">
        <is>
          <t>GPMD</t>
        </is>
      </c>
      <c r="Q145" s="39" t="n">
        <v>31</v>
      </c>
      <c r="R145" s="39">
        <f>S43</f>
        <v/>
      </c>
      <c r="S145" s="39" t="inlineStr">
        <is>
          <t>Smart TV
GPMD</t>
        </is>
      </c>
      <c r="T145" s="39" t="inlineStr">
        <is>
          <t xml:space="preserve">Видеоплеер в IPTV приставках и приложениях SmartTV </t>
        </is>
      </c>
      <c r="U145" s="39" t="inlineStr">
        <is>
          <t>Видео
Пре-ролл (до 20 секунд)</t>
        </is>
      </c>
      <c r="V145" s="39" t="inlineStr">
        <is>
          <t>10</t>
        </is>
      </c>
      <c r="W145" s="39" t="inlineStr">
        <is>
          <t>Динамика</t>
        </is>
      </c>
      <c r="X145" s="39" t="inlineStr">
        <is>
          <t>1000 показов</t>
        </is>
      </c>
      <c r="Y145" s="39">
        <f>COUNT(BF43:CK43)</f>
        <v/>
      </c>
      <c r="Z145" s="39" t="inlineStr">
        <is>
          <t>недель</t>
        </is>
      </c>
      <c r="AA145" s="39">
        <f>AB43/Y43</f>
        <v/>
      </c>
      <c r="AB145" s="39" t="n">
        <v>440</v>
      </c>
      <c r="AC145" s="40" t="n">
        <v>750</v>
      </c>
      <c r="AD145" s="39" t="n">
        <v>0.75</v>
      </c>
      <c r="AE145" s="39" t="n">
        <v>0.3</v>
      </c>
      <c r="AF145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145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145" s="40">
        <f>AG43*1.2</f>
        <v/>
      </c>
      <c r="AI145" s="39">
        <f>AM43/AL43</f>
        <v/>
      </c>
      <c r="AJ145" s="39" t="n">
        <v>4</v>
      </c>
      <c r="AK145" s="39">
        <f>AI43/AJ43</f>
        <v/>
      </c>
      <c r="AL145" s="39" t="inlineStr"/>
      <c r="AM145" s="39">
        <f>AB43</f>
        <v/>
      </c>
      <c r="AN145" s="39" t="inlineStr"/>
      <c r="AO145" s="39">
        <f>AI43*AN43</f>
        <v/>
      </c>
      <c r="AP145" s="40">
        <f>AG43/AI43*1000</f>
        <v/>
      </c>
      <c r="AQ145" s="40">
        <f>AG43/AK43*1000</f>
        <v/>
      </c>
      <c r="AR145" s="40">
        <f>AG43/AM43</f>
        <v/>
      </c>
      <c r="AS145" s="40">
        <f>AG43/AO43</f>
        <v/>
      </c>
      <c r="AT145" s="39" t="n">
        <v>-0.4151462170925309</v>
      </c>
      <c r="AU145" s="40">
        <f>AG43/AT43</f>
        <v/>
      </c>
      <c r="AV145" s="39" t="n"/>
      <c r="AW145" s="39" t="n"/>
      <c r="AX145" s="39" t="n"/>
      <c r="AY145" s="39" t="n"/>
      <c r="AZ145" s="39" t="n"/>
      <c r="BA145" s="39" t="n"/>
      <c r="BB145" s="39" t="n"/>
      <c r="BC145" s="39" t="n"/>
      <c r="BD145" s="39" t="n"/>
      <c r="BE145" s="39" t="n"/>
      <c r="BF145" s="39" t="n"/>
      <c r="BG145" s="39" t="n"/>
      <c r="BH145" s="39" t="n"/>
      <c r="BI145" s="39" t="n"/>
      <c r="BJ145" s="39" t="n"/>
      <c r="BK145" s="39" t="n"/>
      <c r="BL145" s="39" t="n"/>
      <c r="BM145" s="39" t="n"/>
      <c r="BN145" s="39" t="n"/>
      <c r="BO145" s="39" t="n"/>
      <c r="BP145" s="39" t="n"/>
      <c r="BQ145" s="39" t="n"/>
      <c r="BR145" s="39" t="n"/>
      <c r="BS145" s="39" t="n"/>
      <c r="BT145" s="39" t="n"/>
      <c r="BU145" s="39" t="n"/>
      <c r="BV145" s="39" t="n"/>
      <c r="BW145" s="39" t="n"/>
      <c r="BX145" s="39" t="n"/>
      <c r="BY145" s="39" t="n"/>
      <c r="BZ145" s="39" t="n"/>
      <c r="CA145" s="39" t="n"/>
      <c r="CB145" s="39" t="n"/>
      <c r="CC145" s="39" t="n"/>
      <c r="CD145" s="39" t="n"/>
      <c r="CE145" s="39" t="n"/>
      <c r="CF145" s="39" t="n"/>
      <c r="CG145" s="39" t="n"/>
      <c r="CH145" s="39" t="n"/>
      <c r="CI145" s="39" t="n"/>
      <c r="CJ145" s="39" t="n"/>
      <c r="CK145" s="39" t="n"/>
      <c r="CL145" s="39" t="n"/>
      <c r="CM145" s="39" t="n"/>
      <c r="CN145" s="39" t="n"/>
      <c r="CO145" s="39" t="n"/>
      <c r="CP145" s="39" t="n"/>
      <c r="CQ145" s="39" t="n"/>
      <c r="CR145" s="39" t="n"/>
      <c r="CS145" s="39" t="n"/>
      <c r="CT145" s="39" t="n"/>
      <c r="CU145" s="39" t="n"/>
      <c r="CV145" s="39" t="n"/>
      <c r="CW145" s="39" t="n"/>
      <c r="CX145" s="39" t="n"/>
      <c r="CY145" s="39" t="n"/>
      <c r="CZ145" s="39" t="n"/>
      <c r="DA145" s="39" t="n"/>
      <c r="DB145" s="39" t="n"/>
      <c r="DC145" s="39" t="n"/>
      <c r="DD145" s="39" t="n"/>
      <c r="DE145" s="39" t="n"/>
      <c r="DF145" s="39" t="n"/>
      <c r="DG145" s="39" t="n"/>
      <c r="DH145" s="39" t="n"/>
      <c r="DI145" s="39" t="n"/>
      <c r="DJ145" s="39" t="n"/>
      <c r="DK145" s="39" t="n"/>
      <c r="DL145" s="39" t="n"/>
      <c r="DM145" s="39" t="n"/>
      <c r="DN145" s="39" t="n"/>
      <c r="DO145" s="39" t="n"/>
    </row>
    <row r="146">
      <c r="A146" s="39" t="inlineStr">
        <is>
          <t>Все</t>
        </is>
      </c>
      <c r="B146" s="39" t="inlineStr">
        <is>
          <t>Все</t>
        </is>
      </c>
      <c r="C146" s="39" t="inlineStr">
        <is>
          <t>SMART TV</t>
        </is>
      </c>
      <c r="D146" s="39" t="inlineStr">
        <is>
          <t>охват</t>
        </is>
      </c>
      <c r="E146" s="39" t="n">
        <v/>
      </c>
      <c r="F146" s="39" t="inlineStr">
        <is>
          <t>нет</t>
        </is>
      </c>
      <c r="G146" s="39" t="n">
        <v/>
      </c>
      <c r="H146" s="39" t="n">
        <v/>
      </c>
      <c r="I146" s="39" t="inlineStr">
        <is>
          <t>нет перехода на сайт
нет dcm
нет BL</t>
        </is>
      </c>
      <c r="J146" s="39" t="inlineStr">
        <is>
          <t>\\DOCS\Public\_Подрядчики (прайсы, презентации, ТТ)\GPMD</t>
        </is>
      </c>
      <c r="K146" s="39" t="inlineStr">
        <is>
          <t xml:space="preserve">Гроссу Дмитрий &lt;DGrossu@gpm-digital.com&gt;
Белоусова Дарья &lt;DBelousova@gpm-digital.com&gt;
</t>
        </is>
      </c>
      <c r="L146" s="39" t="n">
        <v/>
      </c>
      <c r="M146" s="39" t="inlineStr">
        <is>
          <t>500 000 показов</t>
        </is>
      </c>
      <c r="N146" s="39" t="n">
        <v/>
      </c>
      <c r="O146" s="39" t="inlineStr">
        <is>
          <t>аналог ТВ</t>
        </is>
      </c>
      <c r="P146" s="39" t="inlineStr">
        <is>
          <t>GPMD</t>
        </is>
      </c>
      <c r="Q146" s="39" t="n">
        <v>32</v>
      </c>
      <c r="R146" s="39">
        <f>S44</f>
        <v/>
      </c>
      <c r="S146" s="39" t="inlineStr">
        <is>
          <t>Smart TV
GPMD</t>
        </is>
      </c>
      <c r="T146" s="39" t="inlineStr">
        <is>
          <t xml:space="preserve">Видеоплеер в IPTV приставках и приложениях SmartTV </t>
        </is>
      </c>
      <c r="U146" s="39" t="inlineStr">
        <is>
          <t>Видео
Пре-ролл (до 20 секунд)</t>
        </is>
      </c>
      <c r="V146" s="39" t="inlineStr">
        <is>
          <t>10</t>
        </is>
      </c>
      <c r="W146" s="39" t="inlineStr">
        <is>
          <t>Динамика</t>
        </is>
      </c>
      <c r="X146" s="39" t="inlineStr">
        <is>
          <t>1000 показов</t>
        </is>
      </c>
      <c r="Y146" s="39">
        <f>COUNT(BF44:CK44)</f>
        <v/>
      </c>
      <c r="Z146" s="39" t="inlineStr">
        <is>
          <t>недель</t>
        </is>
      </c>
      <c r="AA146" s="39">
        <f>AB44/Y44</f>
        <v/>
      </c>
      <c r="AB146" s="39" t="n">
        <v>440</v>
      </c>
      <c r="AC146" s="40" t="n">
        <v>750</v>
      </c>
      <c r="AD146" s="39" t="n">
        <v>0.95</v>
      </c>
      <c r="AE146" s="39" t="n">
        <v>0.3</v>
      </c>
      <c r="AF146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146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146" s="40">
        <f>AG44*1.2</f>
        <v/>
      </c>
      <c r="AI146" s="39">
        <f>AM44/AL44</f>
        <v/>
      </c>
      <c r="AJ146" s="39" t="n">
        <v>4</v>
      </c>
      <c r="AK146" s="39">
        <f>AI44/AJ44</f>
        <v/>
      </c>
      <c r="AL146" s="39" t="inlineStr"/>
      <c r="AM146" s="39">
        <f>AB44</f>
        <v/>
      </c>
      <c r="AN146" s="39" t="inlineStr"/>
      <c r="AO146" s="39">
        <f>AI44*AN44</f>
        <v/>
      </c>
      <c r="AP146" s="40">
        <f>AG44/AI44*1000</f>
        <v/>
      </c>
      <c r="AQ146" s="40">
        <f>AG44/AK44*1000</f>
        <v/>
      </c>
      <c r="AR146" s="40">
        <f>AG44/AM44</f>
        <v/>
      </c>
      <c r="AS146" s="40">
        <f>AG44/AO44</f>
        <v/>
      </c>
      <c r="AT146" s="39" t="n">
        <v>-0.4151462170925309</v>
      </c>
      <c r="AU146" s="40">
        <f>AG44/AT44</f>
        <v/>
      </c>
      <c r="AV146" s="39" t="n"/>
      <c r="AW146" s="39" t="n"/>
      <c r="AX146" s="39" t="n"/>
      <c r="AY146" s="39" t="n"/>
      <c r="AZ146" s="39" t="n"/>
      <c r="BA146" s="39" t="n"/>
      <c r="BB146" s="39" t="n"/>
      <c r="BC146" s="39" t="n"/>
      <c r="BD146" s="39" t="n"/>
      <c r="BE146" s="39" t="n"/>
      <c r="BF146" s="39" t="n"/>
      <c r="BG146" s="39" t="n"/>
      <c r="BH146" s="39" t="n"/>
      <c r="BI146" s="39" t="n"/>
      <c r="BJ146" s="39" t="n"/>
      <c r="BK146" s="39" t="n"/>
      <c r="BL146" s="39" t="n"/>
      <c r="BM146" s="39" t="n"/>
      <c r="BN146" s="39" t="n"/>
      <c r="BO146" s="39" t="n"/>
      <c r="BP146" s="39" t="n"/>
      <c r="BQ146" s="39" t="n"/>
      <c r="BR146" s="39" t="n"/>
      <c r="BS146" s="39" t="n"/>
      <c r="BT146" s="39" t="n"/>
      <c r="BU146" s="39" t="n"/>
      <c r="BV146" s="39" t="n"/>
      <c r="BW146" s="39" t="n"/>
      <c r="BX146" s="39" t="n"/>
      <c r="BY146" s="39" t="n"/>
      <c r="BZ146" s="39" t="n"/>
      <c r="CA146" s="39" t="n"/>
      <c r="CB146" s="39" t="n"/>
      <c r="CC146" s="39" t="n"/>
      <c r="CD146" s="39" t="n"/>
      <c r="CE146" s="39" t="n"/>
      <c r="CF146" s="39" t="n"/>
      <c r="CG146" s="39" t="n"/>
      <c r="CH146" s="39" t="n"/>
      <c r="CI146" s="39" t="n"/>
      <c r="CJ146" s="39" t="n"/>
      <c r="CK146" s="39" t="n"/>
      <c r="CL146" s="39" t="n"/>
      <c r="CM146" s="39" t="n"/>
      <c r="CN146" s="39" t="n"/>
      <c r="CO146" s="39" t="n"/>
      <c r="CP146" s="39" t="n"/>
      <c r="CQ146" s="39" t="n"/>
      <c r="CR146" s="39" t="n"/>
      <c r="CS146" s="39" t="n"/>
      <c r="CT146" s="39" t="n"/>
      <c r="CU146" s="39" t="n"/>
      <c r="CV146" s="39" t="n"/>
      <c r="CW146" s="39" t="n"/>
      <c r="CX146" s="39" t="n"/>
      <c r="CY146" s="39" t="n"/>
      <c r="CZ146" s="39" t="n"/>
      <c r="DA146" s="39" t="n"/>
      <c r="DB146" s="39" t="n"/>
      <c r="DC146" s="39" t="n"/>
      <c r="DD146" s="39" t="n"/>
      <c r="DE146" s="39" t="n"/>
      <c r="DF146" s="39" t="n"/>
      <c r="DG146" s="39" t="n"/>
      <c r="DH146" s="39" t="n"/>
      <c r="DI146" s="39" t="n"/>
      <c r="DJ146" s="39" t="n"/>
      <c r="DK146" s="39" t="n"/>
      <c r="DL146" s="39" t="n"/>
      <c r="DM146" s="39" t="n"/>
      <c r="DN146" s="39" t="n"/>
      <c r="DO146" s="39" t="n"/>
    </row>
    <row r="147">
      <c r="A147" s="39" t="inlineStr">
        <is>
          <t>Все</t>
        </is>
      </c>
      <c r="B147" s="39" t="inlineStr">
        <is>
          <t>Все</t>
        </is>
      </c>
      <c r="C147" s="39" t="inlineStr">
        <is>
          <t>SMART TV</t>
        </is>
      </c>
      <c r="D147" s="39" t="inlineStr">
        <is>
          <t>охват</t>
        </is>
      </c>
      <c r="E147" s="39" t="n">
        <v/>
      </c>
      <c r="F147" s="39" t="inlineStr">
        <is>
          <t>нет</t>
        </is>
      </c>
      <c r="G147" s="39" t="n">
        <v/>
      </c>
      <c r="H147" s="39" t="n">
        <v/>
      </c>
      <c r="I147" s="39" t="inlineStr">
        <is>
          <t>нет перехода на сайт
нет dcm
нет BL</t>
        </is>
      </c>
      <c r="J147" s="39" t="inlineStr">
        <is>
          <t>\\DOCS\Public\_Подрядчики (прайсы, презентации, ТТ)\GPMD</t>
        </is>
      </c>
      <c r="K147" s="39" t="inlineStr">
        <is>
          <t xml:space="preserve">Гроссу Дмитрий &lt;DGrossu@gpm-digital.com&gt;
Белоусова Дарья &lt;DBelousova@gpm-digital.com&gt;
</t>
        </is>
      </c>
      <c r="L147" s="39" t="n">
        <v/>
      </c>
      <c r="M147" s="39" t="inlineStr">
        <is>
          <t>500 000 показов</t>
        </is>
      </c>
      <c r="N147" s="39" t="n">
        <v/>
      </c>
      <c r="O147" s="39" t="inlineStr">
        <is>
          <t>аналог ТВ</t>
        </is>
      </c>
      <c r="P147" s="39" t="inlineStr">
        <is>
          <t>GPMD</t>
        </is>
      </c>
      <c r="Q147" s="39" t="n">
        <v>33</v>
      </c>
      <c r="R147" s="39">
        <f>S45</f>
        <v/>
      </c>
      <c r="S147" s="39" t="inlineStr">
        <is>
          <t>Smart TV
GPMD</t>
        </is>
      </c>
      <c r="T147" s="39" t="inlineStr">
        <is>
          <t xml:space="preserve">Видеоплеер в IPTV приставках и приложениях SmartTV </t>
        </is>
      </c>
      <c r="U147" s="39" t="inlineStr">
        <is>
          <t>Видео
Пре-ролл (до 20 секунд)</t>
        </is>
      </c>
      <c r="V147" s="39" t="inlineStr">
        <is>
          <t>10</t>
        </is>
      </c>
      <c r="W147" s="39" t="inlineStr">
        <is>
          <t>Динамика</t>
        </is>
      </c>
      <c r="X147" s="39" t="inlineStr">
        <is>
          <t>1000 показов</t>
        </is>
      </c>
      <c r="Y147" s="39">
        <f>COUNT(BF45:CK45)</f>
        <v/>
      </c>
      <c r="Z147" s="39" t="inlineStr">
        <is>
          <t>недель</t>
        </is>
      </c>
      <c r="AA147" s="39">
        <f>AB45/Y45</f>
        <v/>
      </c>
      <c r="AB147" s="39" t="n">
        <v>440</v>
      </c>
      <c r="AC147" s="40" t="n">
        <v>750</v>
      </c>
      <c r="AD147" s="39" t="n">
        <v>1.1</v>
      </c>
      <c r="AE147" s="39" t="n">
        <v>0.3</v>
      </c>
      <c r="AF147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147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147" s="40">
        <f>AG45*1.2</f>
        <v/>
      </c>
      <c r="AI147" s="39">
        <f>AM45/AL45</f>
        <v/>
      </c>
      <c r="AJ147" s="39" t="n">
        <v>4</v>
      </c>
      <c r="AK147" s="39">
        <f>AI45/AJ45</f>
        <v/>
      </c>
      <c r="AL147" s="39" t="inlineStr"/>
      <c r="AM147" s="39">
        <f>AB45</f>
        <v/>
      </c>
      <c r="AN147" s="39" t="inlineStr"/>
      <c r="AO147" s="39">
        <f>AI45*AN45</f>
        <v/>
      </c>
      <c r="AP147" s="40">
        <f>AG45/AI45*1000</f>
        <v/>
      </c>
      <c r="AQ147" s="40">
        <f>AG45/AK45*1000</f>
        <v/>
      </c>
      <c r="AR147" s="40">
        <f>AG45/AM45</f>
        <v/>
      </c>
      <c r="AS147" s="40">
        <f>AG45/AO45</f>
        <v/>
      </c>
      <c r="AT147" s="39" t="n">
        <v>-0.4151462170925309</v>
      </c>
      <c r="AU147" s="40">
        <f>AG45/AT45</f>
        <v/>
      </c>
      <c r="AV147" s="39" t="n"/>
      <c r="AW147" s="39" t="n"/>
      <c r="AX147" s="39" t="n"/>
      <c r="AY147" s="39" t="n"/>
      <c r="AZ147" s="39" t="n"/>
      <c r="BA147" s="39" t="n"/>
      <c r="BB147" s="39" t="n"/>
      <c r="BC147" s="39" t="n"/>
      <c r="BD147" s="39" t="n"/>
      <c r="BE147" s="39" t="n"/>
      <c r="BF147" s="39" t="n"/>
      <c r="BG147" s="39" t="n"/>
      <c r="BH147" s="39" t="n"/>
      <c r="BI147" s="39" t="n"/>
      <c r="BJ147" s="39" t="n"/>
      <c r="BK147" s="39" t="n"/>
      <c r="BL147" s="39" t="n"/>
      <c r="BM147" s="39" t="n"/>
      <c r="BN147" s="39" t="n"/>
      <c r="BO147" s="39" t="n"/>
      <c r="BP147" s="39" t="n"/>
      <c r="BQ147" s="39" t="n"/>
      <c r="BR147" s="39" t="n"/>
      <c r="BS147" s="39" t="n"/>
      <c r="BT147" s="39" t="n"/>
      <c r="BU147" s="39" t="n"/>
      <c r="BV147" s="39" t="n"/>
      <c r="BW147" s="39" t="n"/>
      <c r="BX147" s="39" t="n"/>
      <c r="BY147" s="39" t="n"/>
      <c r="BZ147" s="39" t="n"/>
      <c r="CA147" s="39" t="n"/>
      <c r="CB147" s="39" t="n"/>
      <c r="CC147" s="39" t="n"/>
      <c r="CD147" s="39" t="n"/>
      <c r="CE147" s="39" t="n"/>
      <c r="CF147" s="39" t="n"/>
      <c r="CG147" s="39" t="n"/>
      <c r="CH147" s="39" t="n"/>
      <c r="CI147" s="39" t="n"/>
      <c r="CJ147" s="39" t="n"/>
      <c r="CK147" s="39" t="n"/>
      <c r="CL147" s="39" t="n"/>
      <c r="CM147" s="39" t="n"/>
      <c r="CN147" s="39" t="n"/>
      <c r="CO147" s="39" t="n"/>
      <c r="CP147" s="39" t="n"/>
      <c r="CQ147" s="39" t="n"/>
      <c r="CR147" s="39" t="n"/>
      <c r="CS147" s="39" t="n"/>
      <c r="CT147" s="39" t="n"/>
      <c r="CU147" s="39" t="n"/>
      <c r="CV147" s="39" t="n"/>
      <c r="CW147" s="39" t="n"/>
      <c r="CX147" s="39" t="n"/>
      <c r="CY147" s="39" t="n"/>
      <c r="CZ147" s="39" t="n"/>
      <c r="DA147" s="39" t="n"/>
      <c r="DB147" s="39" t="n"/>
      <c r="DC147" s="39" t="n"/>
      <c r="DD147" s="39" t="n"/>
      <c r="DE147" s="39" t="n"/>
      <c r="DF147" s="39" t="n"/>
      <c r="DG147" s="39" t="n"/>
      <c r="DH147" s="39" t="n"/>
      <c r="DI147" s="39" t="n"/>
      <c r="DJ147" s="39" t="n"/>
      <c r="DK147" s="39" t="n"/>
      <c r="DL147" s="39" t="n"/>
      <c r="DM147" s="39" t="n"/>
      <c r="DN147" s="39" t="n"/>
      <c r="DO147" s="39" t="n"/>
    </row>
    <row r="148">
      <c r="A148" s="39" t="inlineStr">
        <is>
          <t>Все</t>
        </is>
      </c>
      <c r="B148" s="39" t="inlineStr">
        <is>
          <t>Все</t>
        </is>
      </c>
      <c r="C148" s="39" t="inlineStr">
        <is>
          <t>SMART TV</t>
        </is>
      </c>
      <c r="D148" s="39" t="inlineStr">
        <is>
          <t>охват</t>
        </is>
      </c>
      <c r="E148" s="39" t="n">
        <v/>
      </c>
      <c r="F148" s="39" t="inlineStr">
        <is>
          <t>нет</t>
        </is>
      </c>
      <c r="G148" s="39" t="n">
        <v/>
      </c>
      <c r="H148" s="39" t="n">
        <v/>
      </c>
      <c r="I148" s="39" t="inlineStr">
        <is>
          <t>нет перехода на сайт
нет dcm
нет BL</t>
        </is>
      </c>
      <c r="J148" s="39" t="inlineStr">
        <is>
          <t>\\DOCS\Public\_Подрядчики (прайсы, презентации, ТТ)\GPMD</t>
        </is>
      </c>
      <c r="K148" s="39" t="inlineStr">
        <is>
          <t xml:space="preserve">Гроссу Дмитрий &lt;DGrossu@gpm-digital.com&gt;
Белоусова Дарья &lt;DBelousova@gpm-digital.com&gt;
</t>
        </is>
      </c>
      <c r="L148" s="39" t="n">
        <v/>
      </c>
      <c r="M148" s="39" t="inlineStr">
        <is>
          <t>500 000 показов</t>
        </is>
      </c>
      <c r="N148" s="39" t="n">
        <v/>
      </c>
      <c r="O148" s="39" t="inlineStr">
        <is>
          <t>аналог ТВ</t>
        </is>
      </c>
      <c r="P148" s="39" t="inlineStr">
        <is>
          <t>GPMD</t>
        </is>
      </c>
      <c r="Q148" s="39" t="n">
        <v>34</v>
      </c>
      <c r="R148" s="39">
        <f>S46</f>
        <v/>
      </c>
      <c r="S148" s="39" t="inlineStr">
        <is>
          <t>Smart TV
GPMD</t>
        </is>
      </c>
      <c r="T148" s="39" t="inlineStr">
        <is>
          <t xml:space="preserve">Видеоплеер в IPTV приставках и приложениях SmartTV </t>
        </is>
      </c>
      <c r="U148" s="39" t="inlineStr">
        <is>
          <t>Видео
Пре-ролл (до 20 секунд)</t>
        </is>
      </c>
      <c r="V148" s="39" t="inlineStr">
        <is>
          <t>10</t>
        </is>
      </c>
      <c r="W148" s="39" t="inlineStr">
        <is>
          <t>Динамика</t>
        </is>
      </c>
      <c r="X148" s="39" t="inlineStr">
        <is>
          <t>1000 показов</t>
        </is>
      </c>
      <c r="Y148" s="39">
        <f>COUNT(BF46:CK46)</f>
        <v/>
      </c>
      <c r="Z148" s="39" t="inlineStr">
        <is>
          <t>недель</t>
        </is>
      </c>
      <c r="AA148" s="39">
        <f>AB46/Y46</f>
        <v/>
      </c>
      <c r="AB148" s="39" t="n">
        <v>440</v>
      </c>
      <c r="AC148" s="40" t="n">
        <v>750</v>
      </c>
      <c r="AD148" s="39" t="n">
        <v>1.15</v>
      </c>
      <c r="AE148" s="39" t="n">
        <v>0.3</v>
      </c>
      <c r="AF148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148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148" s="40">
        <f>AG46*1.2</f>
        <v/>
      </c>
      <c r="AI148" s="39">
        <f>AM46/AL46</f>
        <v/>
      </c>
      <c r="AJ148" s="39" t="n">
        <v>4</v>
      </c>
      <c r="AK148" s="39">
        <f>AI46/AJ46</f>
        <v/>
      </c>
      <c r="AL148" s="39" t="inlineStr"/>
      <c r="AM148" s="39">
        <f>AB46</f>
        <v/>
      </c>
      <c r="AN148" s="39" t="inlineStr"/>
      <c r="AO148" s="39">
        <f>AI46*AN46</f>
        <v/>
      </c>
      <c r="AP148" s="40">
        <f>AG46/AI46*1000</f>
        <v/>
      </c>
      <c r="AQ148" s="40">
        <f>AG46/AK46*1000</f>
        <v/>
      </c>
      <c r="AR148" s="40">
        <f>AG46/AM46</f>
        <v/>
      </c>
      <c r="AS148" s="40">
        <f>AG46/AO46</f>
        <v/>
      </c>
      <c r="AT148" s="39" t="n">
        <v>-0.4151462170925309</v>
      </c>
      <c r="AU148" s="40">
        <f>AG46/AT46</f>
        <v/>
      </c>
      <c r="AV148" s="39" t="n"/>
      <c r="AW148" s="39" t="n"/>
      <c r="AX148" s="39" t="n"/>
      <c r="AY148" s="39" t="n"/>
      <c r="AZ148" s="39" t="n"/>
      <c r="BA148" s="39" t="n"/>
      <c r="BB148" s="39" t="n"/>
      <c r="BC148" s="39" t="n"/>
      <c r="BD148" s="39" t="n"/>
      <c r="BE148" s="39" t="n"/>
      <c r="BF148" s="39" t="n"/>
      <c r="BG148" s="39" t="n"/>
      <c r="BH148" s="39" t="n"/>
      <c r="BI148" s="39" t="n"/>
      <c r="BJ148" s="39" t="n"/>
      <c r="BK148" s="39" t="n"/>
      <c r="BL148" s="39" t="n"/>
      <c r="BM148" s="39" t="n"/>
      <c r="BN148" s="39" t="n"/>
      <c r="BO148" s="39" t="n"/>
      <c r="BP148" s="39" t="n"/>
      <c r="BQ148" s="39" t="n"/>
      <c r="BR148" s="39" t="n"/>
      <c r="BS148" s="39" t="n"/>
      <c r="BT148" s="39" t="n"/>
      <c r="BU148" s="39" t="n"/>
      <c r="BV148" s="39" t="n"/>
      <c r="BW148" s="39" t="n"/>
      <c r="BX148" s="39" t="n"/>
      <c r="BY148" s="39" t="n"/>
      <c r="BZ148" s="39" t="n"/>
      <c r="CA148" s="39" t="n"/>
      <c r="CB148" s="39" t="n"/>
      <c r="CC148" s="39" t="n"/>
      <c r="CD148" s="39" t="n"/>
      <c r="CE148" s="39" t="n"/>
      <c r="CF148" s="39" t="n"/>
      <c r="CG148" s="39" t="n"/>
      <c r="CH148" s="39" t="n"/>
      <c r="CI148" s="39" t="n"/>
      <c r="CJ148" s="39" t="n"/>
      <c r="CK148" s="39" t="n"/>
      <c r="CL148" s="39" t="n"/>
      <c r="CM148" s="39" t="n"/>
      <c r="CN148" s="39" t="n"/>
      <c r="CO148" s="39" t="n"/>
      <c r="CP148" s="39" t="n"/>
      <c r="CQ148" s="39" t="n"/>
      <c r="CR148" s="39" t="n"/>
      <c r="CS148" s="39" t="n"/>
      <c r="CT148" s="39" t="n"/>
      <c r="CU148" s="39" t="n"/>
      <c r="CV148" s="39" t="n"/>
      <c r="CW148" s="39" t="n"/>
      <c r="CX148" s="39" t="n"/>
      <c r="CY148" s="39" t="n"/>
      <c r="CZ148" s="39" t="n"/>
      <c r="DA148" s="39" t="n"/>
      <c r="DB148" s="39" t="n"/>
      <c r="DC148" s="39" t="n"/>
      <c r="DD148" s="39" t="n"/>
      <c r="DE148" s="39" t="n"/>
      <c r="DF148" s="39" t="n"/>
      <c r="DG148" s="39" t="n"/>
      <c r="DH148" s="39" t="n"/>
      <c r="DI148" s="39" t="n"/>
      <c r="DJ148" s="39" t="n"/>
      <c r="DK148" s="39" t="n"/>
      <c r="DL148" s="39" t="n"/>
      <c r="DM148" s="39" t="n"/>
      <c r="DN148" s="39" t="n"/>
      <c r="DO148" s="39" t="n"/>
    </row>
    <row r="149">
      <c r="A149" s="39" t="inlineStr">
        <is>
          <t>Все</t>
        </is>
      </c>
      <c r="B149" s="39" t="inlineStr">
        <is>
          <t>Все</t>
        </is>
      </c>
      <c r="C149" s="39" t="inlineStr">
        <is>
          <t>SMART TV</t>
        </is>
      </c>
      <c r="D149" s="39" t="inlineStr">
        <is>
          <t>охват</t>
        </is>
      </c>
      <c r="E149" s="39" t="n">
        <v/>
      </c>
      <c r="F149" s="39" t="inlineStr">
        <is>
          <t>нет</t>
        </is>
      </c>
      <c r="G149" s="39" t="n">
        <v/>
      </c>
      <c r="H149" s="39" t="n">
        <v/>
      </c>
      <c r="I149" s="39" t="inlineStr">
        <is>
          <t>нет перехода на сайт
нет dcm
нет BL</t>
        </is>
      </c>
      <c r="J149" s="39" t="inlineStr">
        <is>
          <t>\\DOCS\Public\_Подрядчики (прайсы, презентации, ТТ)\GPMD</t>
        </is>
      </c>
      <c r="K149" s="39" t="inlineStr">
        <is>
          <t xml:space="preserve">Гроссу Дмитрий &lt;DGrossu@gpm-digital.com&gt;
Белоусова Дарья &lt;DBelousova@gpm-digital.com&gt;
</t>
        </is>
      </c>
      <c r="L149" s="39" t="n">
        <v/>
      </c>
      <c r="M149" s="39" t="inlineStr">
        <is>
          <t>500 000 показов</t>
        </is>
      </c>
      <c r="N149" s="39" t="n">
        <v/>
      </c>
      <c r="O149" s="39" t="inlineStr">
        <is>
          <t>аналог ТВ</t>
        </is>
      </c>
      <c r="P149" s="39" t="inlineStr">
        <is>
          <t>GPMD</t>
        </is>
      </c>
      <c r="Q149" s="39" t="n">
        <v>35</v>
      </c>
      <c r="R149" s="39">
        <f>S47</f>
        <v/>
      </c>
      <c r="S149" s="39" t="inlineStr">
        <is>
          <t>Smart TV
GPMD</t>
        </is>
      </c>
      <c r="T149" s="39" t="inlineStr">
        <is>
          <t xml:space="preserve">Видеоплеер в IPTV приставках и приложениях SmartTV </t>
        </is>
      </c>
      <c r="U149" s="39" t="inlineStr">
        <is>
          <t>Видео
Пре-ролл (до 20 секунд)</t>
        </is>
      </c>
      <c r="V149" s="39" t="inlineStr">
        <is>
          <t>10</t>
        </is>
      </c>
      <c r="W149" s="39" t="inlineStr">
        <is>
          <t>Динамика</t>
        </is>
      </c>
      <c r="X149" s="39" t="inlineStr">
        <is>
          <t>1000 показов</t>
        </is>
      </c>
      <c r="Y149" s="39">
        <f>COUNT(BF47:CK47)</f>
        <v/>
      </c>
      <c r="Z149" s="39" t="inlineStr">
        <is>
          <t>недель</t>
        </is>
      </c>
      <c r="AA149" s="39">
        <f>AB47/Y47</f>
        <v/>
      </c>
      <c r="AB149" s="39" t="n">
        <v>440</v>
      </c>
      <c r="AC149" s="40" t="n">
        <v>750</v>
      </c>
      <c r="AD149" s="39" t="n">
        <v>1.05</v>
      </c>
      <c r="AE149" s="39" t="n">
        <v>0.3</v>
      </c>
      <c r="AF149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149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149" s="40">
        <f>AG47*1.2</f>
        <v/>
      </c>
      <c r="AI149" s="39">
        <f>AM47/AL47</f>
        <v/>
      </c>
      <c r="AJ149" s="39" t="n">
        <v>4</v>
      </c>
      <c r="AK149" s="39">
        <f>AI47/AJ47</f>
        <v/>
      </c>
      <c r="AL149" s="39" t="inlineStr"/>
      <c r="AM149" s="39">
        <f>AB47</f>
        <v/>
      </c>
      <c r="AN149" s="39" t="inlineStr"/>
      <c r="AO149" s="39">
        <f>AI47*AN47</f>
        <v/>
      </c>
      <c r="AP149" s="40">
        <f>AG47/AI47*1000</f>
        <v/>
      </c>
      <c r="AQ149" s="40">
        <f>AG47/AK47*1000</f>
        <v/>
      </c>
      <c r="AR149" s="40">
        <f>AG47/AM47</f>
        <v/>
      </c>
      <c r="AS149" s="40">
        <f>AG47/AO47</f>
        <v/>
      </c>
      <c r="AT149" s="39" t="n">
        <v>-0.4151462170925309</v>
      </c>
      <c r="AU149" s="40">
        <f>AG47/AT47</f>
        <v/>
      </c>
      <c r="AV149" s="39" t="n"/>
      <c r="AW149" s="39" t="n"/>
      <c r="AX149" s="39" t="n"/>
      <c r="AY149" s="39" t="n"/>
      <c r="AZ149" s="39" t="n"/>
      <c r="BA149" s="39" t="n"/>
      <c r="BB149" s="39" t="n"/>
      <c r="BC149" s="39" t="n"/>
      <c r="BD149" s="39" t="n"/>
      <c r="BE149" s="39" t="n"/>
      <c r="BF149" s="39" t="n"/>
      <c r="BG149" s="39" t="n"/>
      <c r="BH149" s="39" t="n"/>
      <c r="BI149" s="39" t="n"/>
      <c r="BJ149" s="39" t="n"/>
      <c r="BK149" s="39" t="n"/>
      <c r="BL149" s="39" t="n"/>
      <c r="BM149" s="39" t="n"/>
      <c r="BN149" s="39" t="n"/>
      <c r="BO149" s="39" t="n"/>
      <c r="BP149" s="39" t="n"/>
      <c r="BQ149" s="39" t="n"/>
      <c r="BR149" s="39" t="n"/>
      <c r="BS149" s="39" t="n"/>
      <c r="BT149" s="39" t="n"/>
      <c r="BU149" s="39" t="n"/>
      <c r="BV149" s="39" t="n"/>
      <c r="BW149" s="39" t="n"/>
      <c r="BX149" s="39" t="n"/>
      <c r="BY149" s="39" t="n"/>
      <c r="BZ149" s="39" t="n"/>
      <c r="CA149" s="39" t="n"/>
      <c r="CB149" s="39" t="n"/>
      <c r="CC149" s="39" t="n"/>
      <c r="CD149" s="39" t="n"/>
      <c r="CE149" s="39" t="n"/>
      <c r="CF149" s="39" t="n"/>
      <c r="CG149" s="39" t="n"/>
      <c r="CH149" s="39" t="n"/>
      <c r="CI149" s="39" t="n"/>
      <c r="CJ149" s="39" t="n"/>
      <c r="CK149" s="39" t="n"/>
      <c r="CL149" s="39" t="n"/>
      <c r="CM149" s="39" t="n"/>
      <c r="CN149" s="39" t="n"/>
      <c r="CO149" s="39" t="n"/>
      <c r="CP149" s="39" t="n"/>
      <c r="CQ149" s="39" t="n"/>
      <c r="CR149" s="39" t="n"/>
      <c r="CS149" s="39" t="n"/>
      <c r="CT149" s="39" t="n"/>
      <c r="CU149" s="39" t="n"/>
      <c r="CV149" s="39" t="n"/>
      <c r="CW149" s="39" t="n"/>
      <c r="CX149" s="39" t="n"/>
      <c r="CY149" s="39" t="n"/>
      <c r="CZ149" s="39" t="n"/>
      <c r="DA149" s="39" t="n"/>
      <c r="DB149" s="39" t="n"/>
      <c r="DC149" s="39" t="n"/>
      <c r="DD149" s="39" t="n"/>
      <c r="DE149" s="39" t="n"/>
      <c r="DF149" s="39" t="n"/>
      <c r="DG149" s="39" t="n"/>
      <c r="DH149" s="39" t="n"/>
      <c r="DI149" s="39" t="n"/>
      <c r="DJ149" s="39" t="n"/>
      <c r="DK149" s="39" t="n"/>
      <c r="DL149" s="39" t="n"/>
      <c r="DM149" s="39" t="n"/>
      <c r="DN149" s="39" t="n"/>
      <c r="DO149" s="39" t="n"/>
    </row>
    <row r="150">
      <c r="A150" s="39" t="inlineStr">
        <is>
          <t>Все</t>
        </is>
      </c>
      <c r="B150" s="39" t="inlineStr">
        <is>
          <t>Все</t>
        </is>
      </c>
      <c r="C150" s="39" t="inlineStr">
        <is>
          <t>SMART TV</t>
        </is>
      </c>
      <c r="D150" s="39" t="inlineStr">
        <is>
          <t>охват</t>
        </is>
      </c>
      <c r="E150" s="39" t="n">
        <v/>
      </c>
      <c r="F150" s="39" t="inlineStr">
        <is>
          <t>нет</t>
        </is>
      </c>
      <c r="G150" s="39" t="n">
        <v/>
      </c>
      <c r="H150" s="39" t="n">
        <v/>
      </c>
      <c r="I150" s="39" t="inlineStr">
        <is>
          <t>нет перехода на сайт
нет dcm
нет BL</t>
        </is>
      </c>
      <c r="J150" s="39" t="inlineStr">
        <is>
          <t>\\DOCS\Public\_Подрядчики (прайсы, презентации, ТТ)\GPMD</t>
        </is>
      </c>
      <c r="K150" s="39" t="inlineStr">
        <is>
          <t xml:space="preserve">Гроссу Дмитрий &lt;DGrossu@gpm-digital.com&gt;
Белоусова Дарья &lt;DBelousova@gpm-digital.com&gt;
</t>
        </is>
      </c>
      <c r="L150" s="39" t="n">
        <v/>
      </c>
      <c r="M150" s="39" t="inlineStr">
        <is>
          <t>500 000 показов</t>
        </is>
      </c>
      <c r="N150" s="39" t="n">
        <v/>
      </c>
      <c r="O150" s="39" t="inlineStr">
        <is>
          <t>аналог ТВ</t>
        </is>
      </c>
      <c r="P150" s="39" t="inlineStr">
        <is>
          <t>GPMD</t>
        </is>
      </c>
      <c r="Q150" s="39" t="n">
        <v>36</v>
      </c>
      <c r="R150" s="39">
        <f>S48</f>
        <v/>
      </c>
      <c r="S150" s="39" t="inlineStr">
        <is>
          <t>Smart TV
GPMD</t>
        </is>
      </c>
      <c r="T150" s="39" t="inlineStr">
        <is>
          <t xml:space="preserve">Видеоплеер в IPTV приставках и приложениях SmartTV </t>
        </is>
      </c>
      <c r="U150" s="39" t="inlineStr">
        <is>
          <t>Видео
Пре-ролл (до 20 секунд)</t>
        </is>
      </c>
      <c r="V150" s="39" t="inlineStr">
        <is>
          <t>10</t>
        </is>
      </c>
      <c r="W150" s="39" t="inlineStr">
        <is>
          <t>Динамика</t>
        </is>
      </c>
      <c r="X150" s="39" t="inlineStr">
        <is>
          <t>1000 показов</t>
        </is>
      </c>
      <c r="Y150" s="39">
        <f>COUNT(BF48:CK48)</f>
        <v/>
      </c>
      <c r="Z150" s="39" t="inlineStr">
        <is>
          <t>недель</t>
        </is>
      </c>
      <c r="AA150" s="39">
        <f>AB48/Y48</f>
        <v/>
      </c>
      <c r="AB150" s="39" t="n">
        <v>440</v>
      </c>
      <c r="AC150" s="40" t="n">
        <v>750</v>
      </c>
      <c r="AD150" s="39" t="n">
        <v>1</v>
      </c>
      <c r="AE150" s="39" t="n">
        <v>0.3</v>
      </c>
      <c r="AF150" s="39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150" s="4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150" s="40">
        <f>AG48*1.2</f>
        <v/>
      </c>
      <c r="AI150" s="39">
        <f>AM48/AL48</f>
        <v/>
      </c>
      <c r="AJ150" s="39" t="n">
        <v>4</v>
      </c>
      <c r="AK150" s="39">
        <f>AI48/AJ48</f>
        <v/>
      </c>
      <c r="AL150" s="39" t="inlineStr"/>
      <c r="AM150" s="39">
        <f>AB48</f>
        <v/>
      </c>
      <c r="AN150" s="39" t="inlineStr"/>
      <c r="AO150" s="39">
        <f>AI48*AN48</f>
        <v/>
      </c>
      <c r="AP150" s="40">
        <f>AG48/AI48*1000</f>
        <v/>
      </c>
      <c r="AQ150" s="40">
        <f>AG48/AK48*1000</f>
        <v/>
      </c>
      <c r="AR150" s="40">
        <f>AG48/AM48</f>
        <v/>
      </c>
      <c r="AS150" s="40">
        <f>AG48/AO48</f>
        <v/>
      </c>
      <c r="AT150" s="39" t="n">
        <v>-0.4151462170925309</v>
      </c>
      <c r="AU150" s="40">
        <f>AG48/AT48</f>
        <v/>
      </c>
      <c r="AV150" s="39" t="n"/>
      <c r="AW150" s="39" t="n"/>
      <c r="AX150" s="39" t="n"/>
      <c r="AY150" s="39" t="n"/>
      <c r="AZ150" s="39" t="n"/>
      <c r="BA150" s="39" t="n"/>
      <c r="BB150" s="39" t="n"/>
      <c r="BC150" s="39" t="n"/>
      <c r="BD150" s="39" t="n"/>
      <c r="BE150" s="39" t="n"/>
      <c r="BF150" s="39" t="n"/>
      <c r="BG150" s="39" t="n"/>
      <c r="BH150" s="39" t="n"/>
      <c r="BI150" s="39" t="n"/>
      <c r="BJ150" s="39" t="n"/>
      <c r="BK150" s="39" t="n"/>
      <c r="BL150" s="39" t="n"/>
      <c r="BM150" s="39" t="n"/>
      <c r="BN150" s="39" t="n"/>
      <c r="BO150" s="39" t="n"/>
      <c r="BP150" s="39" t="n"/>
      <c r="BQ150" s="39" t="n"/>
      <c r="BR150" s="39" t="n"/>
      <c r="BS150" s="39" t="n"/>
      <c r="BT150" s="39" t="n"/>
      <c r="BU150" s="39" t="n"/>
      <c r="BV150" s="39" t="n"/>
      <c r="BW150" s="39" t="n"/>
      <c r="BX150" s="39" t="n"/>
      <c r="BY150" s="39" t="n"/>
      <c r="BZ150" s="39" t="n"/>
      <c r="CA150" s="39" t="n"/>
      <c r="CB150" s="39" t="n"/>
      <c r="CC150" s="39" t="n"/>
      <c r="CD150" s="39" t="n"/>
      <c r="CE150" s="39" t="n"/>
      <c r="CF150" s="39" t="n"/>
      <c r="CG150" s="39" t="n"/>
      <c r="CH150" s="39" t="n"/>
      <c r="CI150" s="39" t="n"/>
      <c r="CJ150" s="39" t="n"/>
      <c r="CK150" s="39" t="n"/>
      <c r="CL150" s="39" t="n"/>
      <c r="CM150" s="39" t="n"/>
      <c r="CN150" s="39" t="n"/>
      <c r="CO150" s="39" t="n"/>
      <c r="CP150" s="39" t="n"/>
      <c r="CQ150" s="39" t="n"/>
      <c r="CR150" s="39" t="n"/>
      <c r="CS150" s="39" t="n"/>
      <c r="CT150" s="39" t="n"/>
      <c r="CU150" s="39" t="n"/>
      <c r="CV150" s="39" t="n"/>
      <c r="CW150" s="39" t="n"/>
      <c r="CX150" s="39" t="n"/>
      <c r="CY150" s="39" t="n"/>
      <c r="CZ150" s="39" t="n"/>
      <c r="DA150" s="39" t="n"/>
      <c r="DB150" s="39" t="n"/>
      <c r="DC150" s="39" t="n"/>
      <c r="DD150" s="39" t="n"/>
      <c r="DE150" s="39" t="n"/>
      <c r="DF150" s="39" t="n"/>
      <c r="DG150" s="39" t="n"/>
      <c r="DH150" s="39" t="n"/>
      <c r="DI150" s="39" t="n"/>
      <c r="DJ150" s="39" t="n"/>
      <c r="DK150" s="39" t="n"/>
      <c r="DL150" s="39" t="n"/>
      <c r="DM150" s="39" t="n"/>
      <c r="DN150" s="39" t="n"/>
      <c r="DO150" s="39" t="n"/>
    </row>
    <row r="151">
      <c r="A151" s="39" t="inlineStr">
        <is>
          <t>Все</t>
        </is>
      </c>
      <c r="B151" s="39" t="inlineStr">
        <is>
          <t>Все</t>
        </is>
      </c>
      <c r="C151" s="39" t="inlineStr">
        <is>
          <t>SMART TV</t>
        </is>
      </c>
      <c r="D151" s="39" t="inlineStr">
        <is>
          <t>охват</t>
        </is>
      </c>
      <c r="E151" s="39" t="n">
        <v/>
      </c>
      <c r="F151" s="39" t="inlineStr">
        <is>
          <t>нет</t>
        </is>
      </c>
      <c r="G151" s="39" t="n">
        <v/>
      </c>
      <c r="H151" s="39" t="n">
        <v/>
      </c>
      <c r="I151" s="39" t="inlineStr">
        <is>
          <t>нет перехода на сайт
нет dcm
нет BL</t>
        </is>
      </c>
      <c r="J151" s="39" t="inlineStr">
        <is>
          <t>\\DOCS\Public\_Подрядчики (прайсы, презентации, ТТ)\GPMD</t>
        </is>
      </c>
      <c r="K151" s="39" t="inlineStr">
        <is>
          <t xml:space="preserve">Гроссу Дмитрий &lt;DGrossu@gpm-digital.com&gt;
Белоусова Дарья &lt;DBelousova@gpm-digital.com&gt;
</t>
        </is>
      </c>
      <c r="L151" s="39" t="n">
        <v/>
      </c>
      <c r="M151" s="39" t="inlineStr">
        <is>
          <t>500 000 показов</t>
        </is>
      </c>
      <c r="N151" s="39" t="n">
        <v/>
      </c>
      <c r="O151" s="39" t="inlineStr">
        <is>
          <t>аналог ТВ</t>
        </is>
      </c>
      <c r="P151" s="39" t="inlineStr">
        <is>
          <t>GPMD</t>
        </is>
      </c>
      <c r="Q151" s="39" t="n">
        <v>37</v>
      </c>
      <c r="R151" s="39">
        <f>S49</f>
        <v/>
      </c>
      <c r="S151" s="39" t="inlineStr">
        <is>
          <t>Smart TV
GPMD</t>
        </is>
      </c>
      <c r="T151" s="39" t="inlineStr">
        <is>
          <t xml:space="preserve">Видеоплеер в IPTV приставках и приложениях SmartTV </t>
        </is>
      </c>
      <c r="U151" s="39" t="inlineStr">
        <is>
          <t>Видео
Пре-ролл (до 20 секунд)</t>
        </is>
      </c>
      <c r="V151" s="39" t="inlineStr">
        <is>
          <t>10</t>
        </is>
      </c>
      <c r="W151" s="39" t="inlineStr">
        <is>
          <t>Динамика</t>
        </is>
      </c>
      <c r="X151" s="39" t="inlineStr">
        <is>
          <t>1000 показов</t>
        </is>
      </c>
      <c r="Y151" s="39">
        <f>COUNT(BF49:CK49)</f>
        <v/>
      </c>
      <c r="Z151" s="39" t="inlineStr">
        <is>
          <t>недель</t>
        </is>
      </c>
      <c r="AA151" s="39">
        <f>AB49/Y49</f>
        <v/>
      </c>
      <c r="AB151" s="39" t="n">
        <v>440</v>
      </c>
      <c r="AC151" s="40" t="n">
        <v>750</v>
      </c>
      <c r="AD151" s="39" t="n">
        <v>0.8</v>
      </c>
      <c r="AE151" s="39" t="n">
        <v>0.3</v>
      </c>
      <c r="AF151" s="39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151" s="4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151" s="40">
        <f>AG49*1.2</f>
        <v/>
      </c>
      <c r="AI151" s="39">
        <f>AM49/AL49</f>
        <v/>
      </c>
      <c r="AJ151" s="39" t="n">
        <v>4</v>
      </c>
      <c r="AK151" s="39">
        <f>AI49/AJ49</f>
        <v/>
      </c>
      <c r="AL151" s="39" t="inlineStr"/>
      <c r="AM151" s="39">
        <f>AB49</f>
        <v/>
      </c>
      <c r="AN151" s="39" t="inlineStr"/>
      <c r="AO151" s="39">
        <f>AI49*AN49</f>
        <v/>
      </c>
      <c r="AP151" s="40">
        <f>AG49/AI49*1000</f>
        <v/>
      </c>
      <c r="AQ151" s="40">
        <f>AG49/AK49*1000</f>
        <v/>
      </c>
      <c r="AR151" s="40">
        <f>AG49/AM49</f>
        <v/>
      </c>
      <c r="AS151" s="40">
        <f>AG49/AO49</f>
        <v/>
      </c>
      <c r="AT151" s="39" t="n">
        <v>-0.4151462170925309</v>
      </c>
      <c r="AU151" s="40">
        <f>AG49/AT49</f>
        <v/>
      </c>
      <c r="AV151" s="39" t="n"/>
      <c r="AW151" s="39" t="n"/>
      <c r="AX151" s="39" t="n"/>
      <c r="AY151" s="39" t="n"/>
      <c r="AZ151" s="39" t="n"/>
      <c r="BA151" s="39" t="n"/>
      <c r="BB151" s="39" t="n"/>
      <c r="BC151" s="39" t="n"/>
      <c r="BD151" s="39" t="n"/>
      <c r="BE151" s="39" t="n"/>
      <c r="BF151" s="39" t="n"/>
      <c r="BG151" s="39" t="n"/>
      <c r="BH151" s="39" t="n"/>
      <c r="BI151" s="39" t="n"/>
      <c r="BJ151" s="39" t="n"/>
      <c r="BK151" s="39" t="n"/>
      <c r="BL151" s="39" t="n"/>
      <c r="BM151" s="39" t="n"/>
      <c r="BN151" s="39" t="n"/>
      <c r="BO151" s="39" t="n"/>
      <c r="BP151" s="39" t="n"/>
      <c r="BQ151" s="39" t="n"/>
      <c r="BR151" s="39" t="n"/>
      <c r="BS151" s="39" t="n"/>
      <c r="BT151" s="39" t="n"/>
      <c r="BU151" s="39" t="n"/>
      <c r="BV151" s="39" t="n"/>
      <c r="BW151" s="39" t="n"/>
      <c r="BX151" s="39" t="n"/>
      <c r="BY151" s="39" t="n"/>
      <c r="BZ151" s="39" t="n"/>
      <c r="CA151" s="39" t="n"/>
      <c r="CB151" s="39" t="n"/>
      <c r="CC151" s="39" t="n"/>
      <c r="CD151" s="39" t="n"/>
      <c r="CE151" s="39" t="n"/>
      <c r="CF151" s="39" t="n"/>
      <c r="CG151" s="39" t="n"/>
      <c r="CH151" s="39" t="n"/>
      <c r="CI151" s="39" t="n"/>
      <c r="CJ151" s="39" t="n"/>
      <c r="CK151" s="39" t="n"/>
      <c r="CL151" s="39" t="n"/>
      <c r="CM151" s="39" t="n"/>
      <c r="CN151" s="39" t="n"/>
      <c r="CO151" s="39" t="n"/>
      <c r="CP151" s="39" t="n"/>
      <c r="CQ151" s="39" t="n"/>
      <c r="CR151" s="39" t="n"/>
      <c r="CS151" s="39" t="n"/>
      <c r="CT151" s="39" t="n"/>
      <c r="CU151" s="39" t="n"/>
      <c r="CV151" s="39" t="n"/>
      <c r="CW151" s="39" t="n"/>
      <c r="CX151" s="39" t="n"/>
      <c r="CY151" s="39" t="n"/>
      <c r="CZ151" s="39" t="n"/>
      <c r="DA151" s="39" t="n"/>
      <c r="DB151" s="39" t="n"/>
      <c r="DC151" s="39" t="n"/>
      <c r="DD151" s="39" t="n"/>
      <c r="DE151" s="39" t="n"/>
      <c r="DF151" s="39" t="n"/>
      <c r="DG151" s="39" t="n"/>
      <c r="DH151" s="39" t="n"/>
      <c r="DI151" s="39" t="n"/>
      <c r="DJ151" s="39" t="n"/>
      <c r="DK151" s="39" t="n"/>
      <c r="DL151" s="39" t="n"/>
      <c r="DM151" s="39" t="n"/>
      <c r="DN151" s="39" t="n"/>
      <c r="DO151" s="39" t="n"/>
    </row>
    <row r="152">
      <c r="A152" s="39" t="inlineStr">
        <is>
          <t>Все</t>
        </is>
      </c>
      <c r="B152" s="39" t="inlineStr">
        <is>
          <t>Все</t>
        </is>
      </c>
      <c r="C152" s="39" t="inlineStr">
        <is>
          <t>SMART TV</t>
        </is>
      </c>
      <c r="D152" s="39" t="inlineStr">
        <is>
          <t>охват</t>
        </is>
      </c>
      <c r="E152" s="39" t="n">
        <v/>
      </c>
      <c r="F152" s="39" t="inlineStr">
        <is>
          <t>нет</t>
        </is>
      </c>
      <c r="G152" s="39" t="n">
        <v/>
      </c>
      <c r="H152" s="39" t="n">
        <v/>
      </c>
      <c r="I152" s="39" t="inlineStr">
        <is>
          <t>нет перехода на сайт
нет dcm
нет BL</t>
        </is>
      </c>
      <c r="J152" s="39" t="inlineStr">
        <is>
          <t>\\DOCS\Public\_Подрядчики (прайсы, презентации, ТТ)\GPMD</t>
        </is>
      </c>
      <c r="K152" s="39" t="inlineStr">
        <is>
          <t xml:space="preserve">Гроссу Дмитрий &lt;DGrossu@gpm-digital.com&gt;
Белоусова Дарья &lt;DBelousova@gpm-digital.com&gt;
</t>
        </is>
      </c>
      <c r="L152" s="39" t="n">
        <v/>
      </c>
      <c r="M152" s="39" t="inlineStr">
        <is>
          <t>500 000 показов</t>
        </is>
      </c>
      <c r="N152" s="39" t="n">
        <v/>
      </c>
      <c r="O152" s="39" t="inlineStr">
        <is>
          <t>аналог ТВ</t>
        </is>
      </c>
      <c r="P152" s="39" t="inlineStr">
        <is>
          <t>GPMD</t>
        </is>
      </c>
      <c r="Q152" s="39" t="n">
        <v>38</v>
      </c>
      <c r="R152" s="39">
        <f>S50</f>
        <v/>
      </c>
      <c r="S152" s="39" t="inlineStr">
        <is>
          <t>Smart TV
GPMD</t>
        </is>
      </c>
      <c r="T152" s="39" t="inlineStr">
        <is>
          <t xml:space="preserve">Видеоплеер в IPTV приставках и приложениях SmartTV </t>
        </is>
      </c>
      <c r="U152" s="39" t="inlineStr">
        <is>
          <t>Видео
Пре-ролл (до 20 секунд)</t>
        </is>
      </c>
      <c r="V152" s="39" t="inlineStr">
        <is>
          <t>10</t>
        </is>
      </c>
      <c r="W152" s="39" t="inlineStr">
        <is>
          <t>Динамика</t>
        </is>
      </c>
      <c r="X152" s="39" t="inlineStr">
        <is>
          <t>1000 показов</t>
        </is>
      </c>
      <c r="Y152" s="39">
        <f>COUNT(BF50:CK50)</f>
        <v/>
      </c>
      <c r="Z152" s="39" t="inlineStr">
        <is>
          <t>недель</t>
        </is>
      </c>
      <c r="AA152" s="39">
        <f>AB50/Y50</f>
        <v/>
      </c>
      <c r="AB152" s="39" t="n">
        <v>440</v>
      </c>
      <c r="AC152" s="40" t="n">
        <v>750</v>
      </c>
      <c r="AD152" s="39" t="n">
        <v>0.8</v>
      </c>
      <c r="AE152" s="39" t="n">
        <v>0.3</v>
      </c>
      <c r="AF152" s="39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152" s="4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152" s="40">
        <f>AG50*1.2</f>
        <v/>
      </c>
      <c r="AI152" s="39">
        <f>AM50/AL50</f>
        <v/>
      </c>
      <c r="AJ152" s="39" t="n">
        <v>4</v>
      </c>
      <c r="AK152" s="39">
        <f>AI50/AJ50</f>
        <v/>
      </c>
      <c r="AL152" s="39" t="inlineStr"/>
      <c r="AM152" s="39">
        <f>AB50</f>
        <v/>
      </c>
      <c r="AN152" s="39" t="inlineStr"/>
      <c r="AO152" s="39">
        <f>AI50*AN50</f>
        <v/>
      </c>
      <c r="AP152" s="40">
        <f>AG50/AI50*1000</f>
        <v/>
      </c>
      <c r="AQ152" s="40">
        <f>AG50/AK50*1000</f>
        <v/>
      </c>
      <c r="AR152" s="40">
        <f>AG50/AM50</f>
        <v/>
      </c>
      <c r="AS152" s="40">
        <f>AG50/AO50</f>
        <v/>
      </c>
      <c r="AT152" s="39" t="n">
        <v>-0.4151462170925309</v>
      </c>
      <c r="AU152" s="40">
        <f>AG50/AT50</f>
        <v/>
      </c>
      <c r="AV152" s="39" t="n"/>
      <c r="AW152" s="39" t="n"/>
      <c r="AX152" s="39" t="n"/>
      <c r="AY152" s="39" t="n"/>
      <c r="AZ152" s="39" t="n"/>
      <c r="BA152" s="39" t="n"/>
      <c r="BB152" s="39" t="n"/>
      <c r="BC152" s="39" t="n"/>
      <c r="BD152" s="39" t="n"/>
      <c r="BE152" s="39" t="n"/>
      <c r="BF152" s="39" t="n"/>
      <c r="BG152" s="39" t="n"/>
      <c r="BH152" s="39" t="n"/>
      <c r="BI152" s="39" t="n"/>
      <c r="BJ152" s="39" t="n"/>
      <c r="BK152" s="39" t="n"/>
      <c r="BL152" s="39" t="n"/>
      <c r="BM152" s="39" t="n"/>
      <c r="BN152" s="39" t="n"/>
      <c r="BO152" s="39" t="n"/>
      <c r="BP152" s="39" t="n"/>
      <c r="BQ152" s="39" t="n"/>
      <c r="BR152" s="39" t="n"/>
      <c r="BS152" s="39" t="n"/>
      <c r="BT152" s="39" t="n"/>
      <c r="BU152" s="39" t="n"/>
      <c r="BV152" s="39" t="n"/>
      <c r="BW152" s="39" t="n"/>
      <c r="BX152" s="39" t="n"/>
      <c r="BY152" s="39" t="n"/>
      <c r="BZ152" s="39" t="n"/>
      <c r="CA152" s="39" t="n"/>
      <c r="CB152" s="39" t="n"/>
      <c r="CC152" s="39" t="n"/>
      <c r="CD152" s="39" t="n"/>
      <c r="CE152" s="39" t="n"/>
      <c r="CF152" s="39" t="n"/>
      <c r="CG152" s="39" t="n"/>
      <c r="CH152" s="39" t="n"/>
      <c r="CI152" s="39" t="n"/>
      <c r="CJ152" s="39" t="n"/>
      <c r="CK152" s="39" t="n"/>
      <c r="CL152" s="39" t="n"/>
      <c r="CM152" s="39" t="n"/>
      <c r="CN152" s="39" t="n"/>
      <c r="CO152" s="39" t="n"/>
      <c r="CP152" s="39" t="n"/>
      <c r="CQ152" s="39" t="n"/>
      <c r="CR152" s="39" t="n"/>
      <c r="CS152" s="39" t="n"/>
      <c r="CT152" s="39" t="n"/>
      <c r="CU152" s="39" t="n"/>
      <c r="CV152" s="39" t="n"/>
      <c r="CW152" s="39" t="n"/>
      <c r="CX152" s="39" t="n"/>
      <c r="CY152" s="39" t="n"/>
      <c r="CZ152" s="39" t="n"/>
      <c r="DA152" s="39" t="n"/>
      <c r="DB152" s="39" t="n"/>
      <c r="DC152" s="39" t="n"/>
      <c r="DD152" s="39" t="n"/>
      <c r="DE152" s="39" t="n"/>
      <c r="DF152" s="39" t="n"/>
      <c r="DG152" s="39" t="n"/>
      <c r="DH152" s="39" t="n"/>
      <c r="DI152" s="39" t="n"/>
      <c r="DJ152" s="39" t="n"/>
      <c r="DK152" s="39" t="n"/>
      <c r="DL152" s="39" t="n"/>
      <c r="DM152" s="39" t="n"/>
      <c r="DN152" s="39" t="n"/>
      <c r="DO152" s="39" t="n"/>
    </row>
    <row r="153">
      <c r="A153" s="39" t="inlineStr">
        <is>
          <t>Все</t>
        </is>
      </c>
      <c r="B153" s="39" t="inlineStr">
        <is>
          <t>Все</t>
        </is>
      </c>
      <c r="C153" s="39" t="inlineStr">
        <is>
          <t>SMART TV</t>
        </is>
      </c>
      <c r="D153" s="39" t="inlineStr">
        <is>
          <t>охват</t>
        </is>
      </c>
      <c r="E153" s="39" t="n">
        <v/>
      </c>
      <c r="F153" s="39" t="inlineStr">
        <is>
          <t>нет</t>
        </is>
      </c>
      <c r="G153" s="39" t="n">
        <v/>
      </c>
      <c r="H153" s="39" t="n">
        <v/>
      </c>
      <c r="I153" s="39" t="inlineStr">
        <is>
          <t>нет перехода на сайт
нет dcm
нет BL</t>
        </is>
      </c>
      <c r="J153" s="39" t="inlineStr">
        <is>
          <t>\\DOCS\Public\_Подрядчики (прайсы, презентации, ТТ)\GPMD</t>
        </is>
      </c>
      <c r="K153" s="39" t="inlineStr">
        <is>
          <t xml:space="preserve">Гроссу Дмитрий &lt;DGrossu@gpm-digital.com&gt;
Белоусова Дарья &lt;DBelousova@gpm-digital.com&gt;
</t>
        </is>
      </c>
      <c r="L153" s="39" t="n">
        <v/>
      </c>
      <c r="M153" s="39" t="inlineStr">
        <is>
          <t>500 000 показов</t>
        </is>
      </c>
      <c r="N153" s="39" t="n">
        <v/>
      </c>
      <c r="O153" s="39" t="inlineStr">
        <is>
          <t>аналог ТВ</t>
        </is>
      </c>
      <c r="P153" s="39" t="inlineStr">
        <is>
          <t>GPMD</t>
        </is>
      </c>
      <c r="Q153" s="39" t="n">
        <v>39</v>
      </c>
      <c r="R153" s="39">
        <f>S51</f>
        <v/>
      </c>
      <c r="S153" s="39" t="inlineStr">
        <is>
          <t>Smart TV
GPMD</t>
        </is>
      </c>
      <c r="T153" s="39" t="inlineStr">
        <is>
          <t xml:space="preserve">Видеоплеер в IPTV приставках и приложениях SmartTV </t>
        </is>
      </c>
      <c r="U153" s="39" t="inlineStr">
        <is>
          <t>Видео
Пре-ролл (до 20 секунд)</t>
        </is>
      </c>
      <c r="V153" s="39" t="inlineStr">
        <is>
          <t>10</t>
        </is>
      </c>
      <c r="W153" s="39" t="inlineStr">
        <is>
          <t>Динамика</t>
        </is>
      </c>
      <c r="X153" s="39" t="inlineStr">
        <is>
          <t>1000 показов</t>
        </is>
      </c>
      <c r="Y153" s="39">
        <f>COUNT(BF51:CK51)</f>
        <v/>
      </c>
      <c r="Z153" s="39" t="inlineStr">
        <is>
          <t>недель</t>
        </is>
      </c>
      <c r="AA153" s="39">
        <f>AB51/Y51</f>
        <v/>
      </c>
      <c r="AB153" s="39" t="n">
        <v>440</v>
      </c>
      <c r="AC153" s="40" t="n">
        <v>750</v>
      </c>
      <c r="AD153" s="39" t="n">
        <v>1.2</v>
      </c>
      <c r="AE153" s="39" t="n">
        <v>0.3</v>
      </c>
      <c r="AF153" s="39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153" s="4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153" s="40">
        <f>AG51*1.2</f>
        <v/>
      </c>
      <c r="AI153" s="39">
        <f>AM51/AL51</f>
        <v/>
      </c>
      <c r="AJ153" s="39" t="n">
        <v>4</v>
      </c>
      <c r="AK153" s="39">
        <f>AI51/AJ51</f>
        <v/>
      </c>
      <c r="AL153" s="39" t="inlineStr"/>
      <c r="AM153" s="39">
        <f>AB51</f>
        <v/>
      </c>
      <c r="AN153" s="39" t="inlineStr"/>
      <c r="AO153" s="39">
        <f>AI51*AN51</f>
        <v/>
      </c>
      <c r="AP153" s="40">
        <f>AG51/AI51*1000</f>
        <v/>
      </c>
      <c r="AQ153" s="40">
        <f>AG51/AK51*1000</f>
        <v/>
      </c>
      <c r="AR153" s="40">
        <f>AG51/AM51</f>
        <v/>
      </c>
      <c r="AS153" s="40">
        <f>AG51/AO51</f>
        <v/>
      </c>
      <c r="AT153" s="39" t="n">
        <v>-0.4151462170925309</v>
      </c>
      <c r="AU153" s="40">
        <f>AG51/AT51</f>
        <v/>
      </c>
      <c r="AV153" s="39" t="n"/>
      <c r="AW153" s="39" t="n"/>
      <c r="AX153" s="39" t="n"/>
      <c r="AY153" s="39" t="n"/>
      <c r="AZ153" s="39" t="n"/>
      <c r="BA153" s="39" t="n"/>
      <c r="BB153" s="39" t="n"/>
      <c r="BC153" s="39" t="n"/>
      <c r="BD153" s="39" t="n"/>
      <c r="BE153" s="39" t="n"/>
      <c r="BF153" s="39" t="n"/>
      <c r="BG153" s="39" t="n"/>
      <c r="BH153" s="39" t="n"/>
      <c r="BI153" s="39" t="n"/>
      <c r="BJ153" s="39" t="n"/>
      <c r="BK153" s="39" t="n"/>
      <c r="BL153" s="39" t="n"/>
      <c r="BM153" s="39" t="n"/>
      <c r="BN153" s="39" t="n"/>
      <c r="BO153" s="39" t="n"/>
      <c r="BP153" s="39" t="n"/>
      <c r="BQ153" s="39" t="n"/>
      <c r="BR153" s="39" t="n"/>
      <c r="BS153" s="39" t="n"/>
      <c r="BT153" s="39" t="n"/>
      <c r="BU153" s="39" t="n"/>
      <c r="BV153" s="39" t="n"/>
      <c r="BW153" s="39" t="n"/>
      <c r="BX153" s="39" t="n"/>
      <c r="BY153" s="39" t="n"/>
      <c r="BZ153" s="39" t="n"/>
      <c r="CA153" s="39" t="n"/>
      <c r="CB153" s="39" t="n"/>
      <c r="CC153" s="39" t="n"/>
      <c r="CD153" s="39" t="n"/>
      <c r="CE153" s="39" t="n"/>
      <c r="CF153" s="39" t="n"/>
      <c r="CG153" s="39" t="n"/>
      <c r="CH153" s="39" t="n"/>
      <c r="CI153" s="39" t="n"/>
      <c r="CJ153" s="39" t="n"/>
      <c r="CK153" s="39" t="n"/>
      <c r="CL153" s="39" t="n"/>
      <c r="CM153" s="39" t="n"/>
      <c r="CN153" s="39" t="n"/>
      <c r="CO153" s="39" t="n"/>
      <c r="CP153" s="39" t="n"/>
      <c r="CQ153" s="39" t="n"/>
      <c r="CR153" s="39" t="n"/>
      <c r="CS153" s="39" t="n"/>
      <c r="CT153" s="39" t="n"/>
      <c r="CU153" s="39" t="n"/>
      <c r="CV153" s="39" t="n"/>
      <c r="CW153" s="39" t="n"/>
      <c r="CX153" s="39" t="n"/>
      <c r="CY153" s="39" t="n"/>
      <c r="CZ153" s="39" t="n"/>
      <c r="DA153" s="39" t="n"/>
      <c r="DB153" s="39" t="n"/>
      <c r="DC153" s="39" t="n"/>
      <c r="DD153" s="39" t="n"/>
      <c r="DE153" s="39" t="n"/>
      <c r="DF153" s="39" t="n"/>
      <c r="DG153" s="39" t="n"/>
      <c r="DH153" s="39" t="n"/>
      <c r="DI153" s="39" t="n"/>
      <c r="DJ153" s="39" t="n"/>
      <c r="DK153" s="39" t="n"/>
      <c r="DL153" s="39" t="n"/>
      <c r="DM153" s="39" t="n"/>
      <c r="DN153" s="39" t="n"/>
      <c r="DO153" s="39" t="n"/>
    </row>
    <row r="154">
      <c r="A154" s="39" t="inlineStr">
        <is>
          <t>Все</t>
        </is>
      </c>
      <c r="B154" s="39" t="inlineStr">
        <is>
          <t>Все</t>
        </is>
      </c>
      <c r="C154" s="39" t="inlineStr">
        <is>
          <t>SMART TV</t>
        </is>
      </c>
      <c r="D154" s="39" t="inlineStr">
        <is>
          <t>охват</t>
        </is>
      </c>
      <c r="E154" s="39" t="n">
        <v/>
      </c>
      <c r="F154" s="39" t="inlineStr">
        <is>
          <t>нет</t>
        </is>
      </c>
      <c r="G154" s="39" t="n">
        <v/>
      </c>
      <c r="H154" s="39" t="n">
        <v/>
      </c>
      <c r="I154" s="39" t="inlineStr">
        <is>
          <t>нет перехода на сайт
нет dcm
нет BL</t>
        </is>
      </c>
      <c r="J154" s="39" t="inlineStr">
        <is>
          <t>\\DOCS\Public\_Подрядчики (прайсы, презентации, ТТ)\GPMD</t>
        </is>
      </c>
      <c r="K154" s="39" t="inlineStr">
        <is>
          <t xml:space="preserve">Гроссу Дмитрий &lt;DGrossu@gpm-digital.com&gt;
Белоусова Дарья &lt;DBelousova@gpm-digital.com&gt;
</t>
        </is>
      </c>
      <c r="L154" s="39" t="n">
        <v/>
      </c>
      <c r="M154" s="39" t="inlineStr">
        <is>
          <t>500 000 показов</t>
        </is>
      </c>
      <c r="N154" s="39" t="n">
        <v/>
      </c>
      <c r="O154" s="39" t="inlineStr">
        <is>
          <t>аналог ТВ</t>
        </is>
      </c>
      <c r="P154" s="39" t="inlineStr">
        <is>
          <t>GPMD</t>
        </is>
      </c>
      <c r="Q154" s="39" t="n">
        <v>40</v>
      </c>
      <c r="R154" s="39">
        <f>S52</f>
        <v/>
      </c>
      <c r="S154" s="39" t="inlineStr">
        <is>
          <t>Smart TV
GPMD</t>
        </is>
      </c>
      <c r="T154" s="39" t="inlineStr">
        <is>
          <t xml:space="preserve">Видеоплеер в IPTV приставках и приложениях SmartTV </t>
        </is>
      </c>
      <c r="U154" s="39" t="inlineStr">
        <is>
          <t>Видео
Пре-ролл (до 20 секунд)</t>
        </is>
      </c>
      <c r="V154" s="39" t="inlineStr">
        <is>
          <t>10</t>
        </is>
      </c>
      <c r="W154" s="39" t="inlineStr">
        <is>
          <t>Динамика</t>
        </is>
      </c>
      <c r="X154" s="39" t="inlineStr">
        <is>
          <t>1000 показов</t>
        </is>
      </c>
      <c r="Y154" s="39">
        <f>COUNT(BF52:CK52)</f>
        <v/>
      </c>
      <c r="Z154" s="39" t="inlineStr">
        <is>
          <t>недель</t>
        </is>
      </c>
      <c r="AA154" s="39">
        <f>AB52/Y52</f>
        <v/>
      </c>
      <c r="AB154" s="39" t="n">
        <v>440</v>
      </c>
      <c r="AC154" s="40" t="n">
        <v>750</v>
      </c>
      <c r="AD154" s="39" t="n">
        <v>1.2</v>
      </c>
      <c r="AE154" s="39" t="n">
        <v>0.3</v>
      </c>
      <c r="AF154" s="39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154" s="4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154" s="40">
        <f>AG52*1.2</f>
        <v/>
      </c>
      <c r="AI154" s="39">
        <f>AM52/AL52</f>
        <v/>
      </c>
      <c r="AJ154" s="39" t="n">
        <v>4</v>
      </c>
      <c r="AK154" s="39">
        <f>AI52/AJ52</f>
        <v/>
      </c>
      <c r="AL154" s="39" t="inlineStr"/>
      <c r="AM154" s="39">
        <f>AB52</f>
        <v/>
      </c>
      <c r="AN154" s="39" t="inlineStr"/>
      <c r="AO154" s="39">
        <f>AI52*AN52</f>
        <v/>
      </c>
      <c r="AP154" s="40">
        <f>AG52/AI52*1000</f>
        <v/>
      </c>
      <c r="AQ154" s="40">
        <f>AG52/AK52*1000</f>
        <v/>
      </c>
      <c r="AR154" s="40">
        <f>AG52/AM52</f>
        <v/>
      </c>
      <c r="AS154" s="40">
        <f>AG52/AO52</f>
        <v/>
      </c>
      <c r="AT154" s="39" t="n">
        <v>-0.4151462170925309</v>
      </c>
      <c r="AU154" s="40">
        <f>AG52/AT52</f>
        <v/>
      </c>
      <c r="AV154" s="39" t="n"/>
      <c r="AW154" s="39" t="n"/>
      <c r="AX154" s="39" t="n"/>
      <c r="AY154" s="39" t="n"/>
      <c r="AZ154" s="39" t="n"/>
      <c r="BA154" s="39" t="n"/>
      <c r="BB154" s="39" t="n"/>
      <c r="BC154" s="39" t="n"/>
      <c r="BD154" s="39" t="n"/>
      <c r="BE154" s="39" t="n"/>
      <c r="BF154" s="39" t="n"/>
      <c r="BG154" s="39" t="n"/>
      <c r="BH154" s="39" t="n"/>
      <c r="BI154" s="39" t="n"/>
      <c r="BJ154" s="39" t="n"/>
      <c r="BK154" s="39" t="n"/>
      <c r="BL154" s="39" t="n"/>
      <c r="BM154" s="39" t="n"/>
      <c r="BN154" s="39" t="n"/>
      <c r="BO154" s="39" t="n"/>
      <c r="BP154" s="39" t="n"/>
      <c r="BQ154" s="39" t="n"/>
      <c r="BR154" s="39" t="n"/>
      <c r="BS154" s="39" t="n"/>
      <c r="BT154" s="39" t="n"/>
      <c r="BU154" s="39" t="n"/>
      <c r="BV154" s="39" t="n"/>
      <c r="BW154" s="39" t="n"/>
      <c r="BX154" s="39" t="n"/>
      <c r="BY154" s="39" t="n"/>
      <c r="BZ154" s="39" t="n"/>
      <c r="CA154" s="39" t="n"/>
      <c r="CB154" s="39" t="n"/>
      <c r="CC154" s="39" t="n"/>
      <c r="CD154" s="39" t="n"/>
      <c r="CE154" s="39" t="n"/>
      <c r="CF154" s="39" t="n"/>
      <c r="CG154" s="39" t="n"/>
      <c r="CH154" s="39" t="n"/>
      <c r="CI154" s="39" t="n"/>
      <c r="CJ154" s="39" t="n"/>
      <c r="CK154" s="39" t="n"/>
      <c r="CL154" s="39" t="n"/>
      <c r="CM154" s="39" t="n"/>
      <c r="CN154" s="39" t="n"/>
      <c r="CO154" s="39" t="n"/>
      <c r="CP154" s="39" t="n"/>
      <c r="CQ154" s="39" t="n"/>
      <c r="CR154" s="39" t="n"/>
      <c r="CS154" s="39" t="n"/>
      <c r="CT154" s="39" t="n"/>
      <c r="CU154" s="39" t="n"/>
      <c r="CV154" s="39" t="n"/>
      <c r="CW154" s="39" t="n"/>
      <c r="CX154" s="39" t="n"/>
      <c r="CY154" s="39" t="n"/>
      <c r="CZ154" s="39" t="n"/>
      <c r="DA154" s="39" t="n"/>
      <c r="DB154" s="39" t="n"/>
      <c r="DC154" s="39" t="n"/>
      <c r="DD154" s="39" t="n"/>
      <c r="DE154" s="39" t="n"/>
      <c r="DF154" s="39" t="n"/>
      <c r="DG154" s="39" t="n"/>
      <c r="DH154" s="39" t="n"/>
      <c r="DI154" s="39" t="n"/>
      <c r="DJ154" s="39" t="n"/>
      <c r="DK154" s="39" t="n"/>
      <c r="DL154" s="39" t="n"/>
      <c r="DM154" s="39" t="n"/>
      <c r="DN154" s="39" t="n"/>
      <c r="DO154" s="39" t="n"/>
    </row>
    <row r="155">
      <c r="A155" s="39" t="inlineStr">
        <is>
          <t>Все</t>
        </is>
      </c>
      <c r="B155" s="39" t="inlineStr">
        <is>
          <t>Все</t>
        </is>
      </c>
      <c r="C155" s="39" t="inlineStr">
        <is>
          <t>SMART TV</t>
        </is>
      </c>
      <c r="D155" s="39" t="inlineStr">
        <is>
          <t>охват</t>
        </is>
      </c>
      <c r="E155" s="39" t="n">
        <v/>
      </c>
      <c r="F155" s="39" t="inlineStr">
        <is>
          <t>нет</t>
        </is>
      </c>
      <c r="G155" s="39" t="n">
        <v/>
      </c>
      <c r="H155" s="39" t="n">
        <v/>
      </c>
      <c r="I155" s="39" t="inlineStr">
        <is>
          <t>нет перехода на сайт
нет dcm
нет BL</t>
        </is>
      </c>
      <c r="J155" s="39" t="inlineStr">
        <is>
          <t>\\DOCS\Public\_Подрядчики (прайсы, презентации, ТТ)\GPMD</t>
        </is>
      </c>
      <c r="K155" s="39" t="inlineStr">
        <is>
          <t xml:space="preserve">Гроссу Дмитрий &lt;DGrossu@gpm-digital.com&gt;
Белоусова Дарья &lt;DBelousova@gpm-digital.com&gt;
</t>
        </is>
      </c>
      <c r="L155" s="39" t="n">
        <v/>
      </c>
      <c r="M155" s="39" t="inlineStr">
        <is>
          <t>500 000 показов</t>
        </is>
      </c>
      <c r="N155" s="39" t="n">
        <v/>
      </c>
      <c r="O155" s="39" t="inlineStr">
        <is>
          <t>аналог ТВ</t>
        </is>
      </c>
      <c r="P155" s="39" t="inlineStr">
        <is>
          <t>GPMD</t>
        </is>
      </c>
      <c r="Q155" s="39" t="n">
        <v>41</v>
      </c>
      <c r="R155" s="39">
        <f>S53</f>
        <v/>
      </c>
      <c r="S155" s="39" t="inlineStr">
        <is>
          <t>Smart TV
GPMD</t>
        </is>
      </c>
      <c r="T155" s="39" t="inlineStr">
        <is>
          <t xml:space="preserve">Видеоплеер в IPTV приставках и приложениях SmartTV </t>
        </is>
      </c>
      <c r="U155" s="39" t="inlineStr">
        <is>
          <t>Видео
Пре-ролл (до 20 секунд)</t>
        </is>
      </c>
      <c r="V155" s="39" t="inlineStr">
        <is>
          <t>10</t>
        </is>
      </c>
      <c r="W155" s="39" t="inlineStr">
        <is>
          <t>Динамика</t>
        </is>
      </c>
      <c r="X155" s="39" t="inlineStr">
        <is>
          <t>1000 показов</t>
        </is>
      </c>
      <c r="Y155" s="39">
        <f>COUNT(BF53:CK53)</f>
        <v/>
      </c>
      <c r="Z155" s="39" t="inlineStr">
        <is>
          <t>недель</t>
        </is>
      </c>
      <c r="AA155" s="39">
        <f>AB53/Y53</f>
        <v/>
      </c>
      <c r="AB155" s="39" t="n">
        <v>440</v>
      </c>
      <c r="AC155" s="40" t="n">
        <v>750</v>
      </c>
      <c r="AD155" s="39" t="n">
        <v>1.2</v>
      </c>
      <c r="AE155" s="39" t="n">
        <v>0.3</v>
      </c>
      <c r="AF155" s="39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155" s="4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155" s="40">
        <f>AG53*1.2</f>
        <v/>
      </c>
      <c r="AI155" s="39">
        <f>AM53/AL53</f>
        <v/>
      </c>
      <c r="AJ155" s="39" t="n">
        <v>4</v>
      </c>
      <c r="AK155" s="39">
        <f>AI53/AJ53</f>
        <v/>
      </c>
      <c r="AL155" s="39" t="inlineStr"/>
      <c r="AM155" s="39">
        <f>AB53</f>
        <v/>
      </c>
      <c r="AN155" s="39" t="inlineStr"/>
      <c r="AO155" s="39">
        <f>AI53*AN53</f>
        <v/>
      </c>
      <c r="AP155" s="40">
        <f>AG53/AI53*1000</f>
        <v/>
      </c>
      <c r="AQ155" s="40">
        <f>AG53/AK53*1000</f>
        <v/>
      </c>
      <c r="AR155" s="40">
        <f>AG53/AM53</f>
        <v/>
      </c>
      <c r="AS155" s="40">
        <f>AG53/AO53</f>
        <v/>
      </c>
      <c r="AT155" s="39" t="n">
        <v>-0.4151462170925309</v>
      </c>
      <c r="AU155" s="40">
        <f>AG53/AT53</f>
        <v/>
      </c>
      <c r="AV155" s="39" t="n"/>
      <c r="AW155" s="39" t="n"/>
      <c r="AX155" s="39" t="n"/>
      <c r="AY155" s="39" t="n"/>
      <c r="AZ155" s="39" t="n"/>
      <c r="BA155" s="39" t="n"/>
      <c r="BB155" s="39" t="n"/>
      <c r="BC155" s="39" t="n"/>
      <c r="BD155" s="39" t="n"/>
      <c r="BE155" s="39" t="n"/>
      <c r="BF155" s="39" t="n"/>
      <c r="BG155" s="39" t="n"/>
      <c r="BH155" s="39" t="n"/>
      <c r="BI155" s="39" t="n"/>
      <c r="BJ155" s="39" t="n"/>
      <c r="BK155" s="39" t="n"/>
      <c r="BL155" s="39" t="n"/>
      <c r="BM155" s="39" t="n"/>
      <c r="BN155" s="39" t="n"/>
      <c r="BO155" s="39" t="n"/>
      <c r="BP155" s="39" t="n"/>
      <c r="BQ155" s="39" t="n"/>
      <c r="BR155" s="39" t="n"/>
      <c r="BS155" s="39" t="n"/>
      <c r="BT155" s="39" t="n"/>
      <c r="BU155" s="39" t="n"/>
      <c r="BV155" s="39" t="n"/>
      <c r="BW155" s="39" t="n"/>
      <c r="BX155" s="39" t="n"/>
      <c r="BY155" s="39" t="n"/>
      <c r="BZ155" s="39" t="n"/>
      <c r="CA155" s="39" t="n"/>
      <c r="CB155" s="39" t="n"/>
      <c r="CC155" s="39" t="n"/>
      <c r="CD155" s="39" t="n"/>
      <c r="CE155" s="39" t="n"/>
      <c r="CF155" s="39" t="n"/>
      <c r="CG155" s="39" t="n"/>
      <c r="CH155" s="39" t="n"/>
      <c r="CI155" s="39" t="n"/>
      <c r="CJ155" s="39" t="n"/>
      <c r="CK155" s="39" t="n"/>
      <c r="CL155" s="39" t="n"/>
      <c r="CM155" s="39" t="n"/>
      <c r="CN155" s="39" t="n"/>
      <c r="CO155" s="39" t="n"/>
      <c r="CP155" s="39" t="n"/>
      <c r="CQ155" s="39" t="n"/>
      <c r="CR155" s="39" t="n"/>
      <c r="CS155" s="39" t="n"/>
      <c r="CT155" s="39" t="n"/>
      <c r="CU155" s="39" t="n"/>
      <c r="CV155" s="39" t="n"/>
      <c r="CW155" s="39" t="n"/>
      <c r="CX155" s="39" t="n"/>
      <c r="CY155" s="39" t="n"/>
      <c r="CZ155" s="39" t="n"/>
      <c r="DA155" s="39" t="n"/>
      <c r="DB155" s="39" t="n"/>
      <c r="DC155" s="39" t="n"/>
      <c r="DD155" s="39" t="n"/>
      <c r="DE155" s="39" t="n"/>
      <c r="DF155" s="39" t="n"/>
      <c r="DG155" s="39" t="n"/>
      <c r="DH155" s="39" t="n"/>
      <c r="DI155" s="39" t="n"/>
      <c r="DJ155" s="39" t="n"/>
      <c r="DK155" s="39" t="n"/>
      <c r="DL155" s="39" t="n"/>
      <c r="DM155" s="39" t="n"/>
      <c r="DN155" s="39" t="n"/>
      <c r="DO155" s="39" t="n"/>
    </row>
    <row r="156">
      <c r="A156" s="39" t="inlineStr">
        <is>
          <t>Все</t>
        </is>
      </c>
      <c r="B156" s="39" t="inlineStr">
        <is>
          <t>Все</t>
        </is>
      </c>
      <c r="C156" s="39" t="inlineStr">
        <is>
          <t>SMART TV</t>
        </is>
      </c>
      <c r="D156" s="39" t="inlineStr">
        <is>
          <t>охват</t>
        </is>
      </c>
      <c r="E156" s="39" t="n">
        <v/>
      </c>
      <c r="F156" s="39" t="inlineStr">
        <is>
          <t>нет</t>
        </is>
      </c>
      <c r="G156" s="39" t="n">
        <v/>
      </c>
      <c r="H156" s="39" t="n">
        <v/>
      </c>
      <c r="I156" s="39" t="inlineStr">
        <is>
          <t>нет перехода на сайт
нет dcm
нет BL</t>
        </is>
      </c>
      <c r="J156" s="39" t="inlineStr">
        <is>
          <t>\\DOCS\Public\_Подрядчики (прайсы, презентации, ТТ)\GPMD</t>
        </is>
      </c>
      <c r="K156" s="39" t="inlineStr">
        <is>
          <t xml:space="preserve">Гроссу Дмитрий &lt;DGrossu@gpm-digital.com&gt;
Белоусова Дарья &lt;DBelousova@gpm-digital.com&gt;
</t>
        </is>
      </c>
      <c r="L156" s="39" t="n">
        <v/>
      </c>
      <c r="M156" s="39" t="inlineStr">
        <is>
          <t>500 000 показов</t>
        </is>
      </c>
      <c r="N156" s="39" t="n">
        <v/>
      </c>
      <c r="O156" s="39" t="inlineStr">
        <is>
          <t>аналог ТВ</t>
        </is>
      </c>
      <c r="P156" s="39" t="inlineStr">
        <is>
          <t>GPMD</t>
        </is>
      </c>
      <c r="Q156" s="39" t="n">
        <v>42</v>
      </c>
      <c r="R156" s="39">
        <f>S54</f>
        <v/>
      </c>
      <c r="S156" s="39" t="inlineStr">
        <is>
          <t>Smart TV
GPMD</t>
        </is>
      </c>
      <c r="T156" s="39" t="inlineStr">
        <is>
          <t xml:space="preserve">Видеоплеер в IPTV приставках и приложениях SmartTV </t>
        </is>
      </c>
      <c r="U156" s="39" t="inlineStr">
        <is>
          <t>Видео
Пре-ролл (до 20 секунд)</t>
        </is>
      </c>
      <c r="V156" s="39" t="inlineStr">
        <is>
          <t>10</t>
        </is>
      </c>
      <c r="W156" s="39" t="inlineStr">
        <is>
          <t>Динамика</t>
        </is>
      </c>
      <c r="X156" s="39" t="inlineStr">
        <is>
          <t>1000 показов</t>
        </is>
      </c>
      <c r="Y156" s="39">
        <f>COUNT(BF54:CK54)</f>
        <v/>
      </c>
      <c r="Z156" s="39" t="inlineStr">
        <is>
          <t>недель</t>
        </is>
      </c>
      <c r="AA156" s="39">
        <f>AB54/Y54</f>
        <v/>
      </c>
      <c r="AB156" s="39" t="n">
        <v>440</v>
      </c>
      <c r="AC156" s="40" t="n">
        <v>750</v>
      </c>
      <c r="AD156" s="39" t="n">
        <v>1.2</v>
      </c>
      <c r="AE156" s="39" t="n">
        <v>0.3</v>
      </c>
      <c r="AF156" s="39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156" s="40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156" s="40">
        <f>AG54*1.2</f>
        <v/>
      </c>
      <c r="AI156" s="39">
        <f>AM54/AL54</f>
        <v/>
      </c>
      <c r="AJ156" s="39" t="n">
        <v>4</v>
      </c>
      <c r="AK156" s="39">
        <f>AI54/AJ54</f>
        <v/>
      </c>
      <c r="AL156" s="39" t="inlineStr"/>
      <c r="AM156" s="39">
        <f>AB54</f>
        <v/>
      </c>
      <c r="AN156" s="39" t="inlineStr"/>
      <c r="AO156" s="39">
        <f>AI54*AN54</f>
        <v/>
      </c>
      <c r="AP156" s="40">
        <f>AG54/AI54*1000</f>
        <v/>
      </c>
      <c r="AQ156" s="40">
        <f>AG54/AK54*1000</f>
        <v/>
      </c>
      <c r="AR156" s="40">
        <f>AG54/AM54</f>
        <v/>
      </c>
      <c r="AS156" s="40">
        <f>AG54/AO54</f>
        <v/>
      </c>
      <c r="AT156" s="39" t="n">
        <v>-0.4151462170925309</v>
      </c>
      <c r="AU156" s="40">
        <f>AG54/AT54</f>
        <v/>
      </c>
      <c r="AV156" s="39" t="n"/>
      <c r="AW156" s="39" t="n"/>
      <c r="AX156" s="39" t="n"/>
      <c r="AY156" s="39" t="n"/>
      <c r="AZ156" s="39" t="n"/>
      <c r="BA156" s="39" t="n"/>
      <c r="BB156" s="39" t="n"/>
      <c r="BC156" s="39" t="n"/>
      <c r="BD156" s="39" t="n"/>
      <c r="BE156" s="39" t="n"/>
      <c r="BF156" s="39" t="n"/>
      <c r="BG156" s="39" t="n"/>
      <c r="BH156" s="39" t="n"/>
      <c r="BI156" s="39" t="n"/>
      <c r="BJ156" s="39" t="n"/>
      <c r="BK156" s="39" t="n"/>
      <c r="BL156" s="39" t="n"/>
      <c r="BM156" s="39" t="n"/>
      <c r="BN156" s="39" t="n"/>
      <c r="BO156" s="39" t="n"/>
      <c r="BP156" s="39" t="n"/>
      <c r="BQ156" s="39" t="n"/>
      <c r="BR156" s="39" t="n"/>
      <c r="BS156" s="39" t="n"/>
      <c r="BT156" s="39" t="n"/>
      <c r="BU156" s="39" t="n"/>
      <c r="BV156" s="39" t="n"/>
      <c r="BW156" s="39" t="n"/>
      <c r="BX156" s="39" t="n"/>
      <c r="BY156" s="39" t="n"/>
      <c r="BZ156" s="39" t="n"/>
      <c r="CA156" s="39" t="n"/>
      <c r="CB156" s="39" t="n"/>
      <c r="CC156" s="39" t="n"/>
      <c r="CD156" s="39" t="n"/>
      <c r="CE156" s="39" t="n"/>
      <c r="CF156" s="39" t="n"/>
      <c r="CG156" s="39" t="n"/>
      <c r="CH156" s="39" t="n"/>
      <c r="CI156" s="39" t="n"/>
      <c r="CJ156" s="39" t="n"/>
      <c r="CK156" s="39" t="n"/>
      <c r="CL156" s="39" t="n"/>
      <c r="CM156" s="39" t="n"/>
      <c r="CN156" s="39" t="n"/>
      <c r="CO156" s="39" t="n"/>
      <c r="CP156" s="39" t="n"/>
      <c r="CQ156" s="39" t="n"/>
      <c r="CR156" s="39" t="n"/>
      <c r="CS156" s="39" t="n"/>
      <c r="CT156" s="39" t="n"/>
      <c r="CU156" s="39" t="n"/>
      <c r="CV156" s="39" t="n"/>
      <c r="CW156" s="39" t="n"/>
      <c r="CX156" s="39" t="n"/>
      <c r="CY156" s="39" t="n"/>
      <c r="CZ156" s="39" t="n"/>
      <c r="DA156" s="39" t="n"/>
      <c r="DB156" s="39" t="n"/>
      <c r="DC156" s="39" t="n"/>
      <c r="DD156" s="39" t="n"/>
      <c r="DE156" s="39" t="n"/>
      <c r="DF156" s="39" t="n"/>
      <c r="DG156" s="39" t="n"/>
      <c r="DH156" s="39" t="n"/>
      <c r="DI156" s="39" t="n"/>
      <c r="DJ156" s="39" t="n"/>
      <c r="DK156" s="39" t="n"/>
      <c r="DL156" s="39" t="n"/>
      <c r="DM156" s="39" t="n"/>
      <c r="DN156" s="39" t="n"/>
      <c r="DO156" s="39" t="n"/>
    </row>
    <row r="157">
      <c r="A157" s="39" t="inlineStr">
        <is>
          <t>Все</t>
        </is>
      </c>
      <c r="B157" s="39" t="inlineStr">
        <is>
          <t>Все</t>
        </is>
      </c>
      <c r="C157" s="39" t="inlineStr">
        <is>
          <t>SMART TV</t>
        </is>
      </c>
      <c r="D157" s="39" t="inlineStr">
        <is>
          <t>охват</t>
        </is>
      </c>
      <c r="E157" s="39" t="n">
        <v/>
      </c>
      <c r="F157" s="39" t="inlineStr">
        <is>
          <t>нет</t>
        </is>
      </c>
      <c r="G157" s="39" t="n">
        <v/>
      </c>
      <c r="H157" s="39" t="n">
        <v/>
      </c>
      <c r="I157" s="39" t="inlineStr">
        <is>
          <t>нет перехода на сайт
нет dcm
нет BL</t>
        </is>
      </c>
      <c r="J157" s="39" t="inlineStr">
        <is>
          <t>\\DOCS\Public\_Подрядчики (прайсы, презентации, ТТ)\ИМХО</t>
        </is>
      </c>
      <c r="K157" s="39" t="inlineStr">
        <is>
          <t>Kurganova Ludmila N. &lt;LNKurganova@imho.ru&gt;</t>
        </is>
      </c>
      <c r="L157" s="39" t="n">
        <v/>
      </c>
      <c r="M157" s="39" t="n">
        <v/>
      </c>
      <c r="N157" s="39" t="n">
        <v/>
      </c>
      <c r="O157" s="39" t="inlineStr">
        <is>
          <t>аналог ТВ</t>
        </is>
      </c>
      <c r="P157" s="39" t="n">
        <v/>
      </c>
      <c r="Q157" s="39" t="n">
        <v>43</v>
      </c>
      <c r="R157" s="39">
        <f>S55</f>
        <v/>
      </c>
      <c r="S157" s="39" t="inlineStr">
        <is>
          <t>Smart TV
ИМХО</t>
        </is>
      </c>
      <c r="T157" s="39" t="inlineStr">
        <is>
          <t>SMART TV, Динамика, Недельный охват "All", Multi-roll, ролик до 20 сек., F=3/сутки</t>
        </is>
      </c>
      <c r="U157" s="39" t="inlineStr">
        <is>
          <t>Видео, 20 сек</t>
        </is>
      </c>
      <c r="V157" s="39" t="inlineStr">
        <is>
          <t>10</t>
        </is>
      </c>
      <c r="W157" s="39" t="inlineStr">
        <is>
          <t>Динамика</t>
        </is>
      </c>
      <c r="X157" s="39" t="inlineStr">
        <is>
          <t>1000 показов</t>
        </is>
      </c>
      <c r="Y157" s="39">
        <f>COUNT(BF55:CK55)</f>
        <v/>
      </c>
      <c r="Z157" s="39" t="inlineStr">
        <is>
          <t>неделя</t>
        </is>
      </c>
      <c r="AA157" s="39">
        <f>AB55/Y55</f>
        <v/>
      </c>
      <c r="AB157" s="39" t="n">
        <v>1</v>
      </c>
      <c r="AC157" s="40" t="n">
        <v>845000</v>
      </c>
      <c r="AD157" s="39" t="n">
        <v>1</v>
      </c>
      <c r="AE157" s="39" t="n">
        <v>0</v>
      </c>
      <c r="AF157" s="39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157" s="40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157" s="40">
        <f>AG55*1.2</f>
        <v/>
      </c>
      <c r="AI157" s="39">
        <f>AM55/AL55</f>
        <v/>
      </c>
      <c r="AJ157" s="39" t="n">
        <v>4</v>
      </c>
      <c r="AK157" s="39">
        <f>AI55/AJ55</f>
        <v/>
      </c>
      <c r="AL157" s="39" t="inlineStr"/>
      <c r="AM157" s="39">
        <f>AB55</f>
        <v/>
      </c>
      <c r="AN157" s="39" t="inlineStr"/>
      <c r="AO157" s="39">
        <f>AI55*AN55</f>
        <v/>
      </c>
      <c r="AP157" s="40">
        <f>AG55/AI55*1000</f>
        <v/>
      </c>
      <c r="AQ157" s="40">
        <f>AG55/AK55*1000</f>
        <v/>
      </c>
      <c r="AR157" s="40">
        <f>AG55/AM55</f>
        <v/>
      </c>
      <c r="AS157" s="40">
        <f>AG55/AO55</f>
        <v/>
      </c>
      <c r="AT157" s="39" t="inlineStr"/>
      <c r="AU157" s="40">
        <f>AG55/AT55</f>
        <v/>
      </c>
      <c r="AV157" s="39" t="n"/>
      <c r="AW157" s="39" t="n"/>
      <c r="AX157" s="39" t="n"/>
      <c r="AY157" s="39" t="n"/>
      <c r="AZ157" s="39" t="n"/>
      <c r="BA157" s="39" t="n"/>
      <c r="BB157" s="39" t="n"/>
      <c r="BC157" s="39" t="n"/>
      <c r="BD157" s="39" t="n"/>
      <c r="BE157" s="39" t="n"/>
      <c r="BF157" s="39" t="n"/>
      <c r="BG157" s="39" t="n"/>
      <c r="BH157" s="39" t="n"/>
      <c r="BI157" s="39" t="n"/>
      <c r="BJ157" s="39" t="n"/>
      <c r="BK157" s="39" t="n"/>
      <c r="BL157" s="39" t="n"/>
      <c r="BM157" s="39" t="n"/>
      <c r="BN157" s="39" t="n"/>
      <c r="BO157" s="39" t="n"/>
      <c r="BP157" s="39" t="n"/>
      <c r="BQ157" s="39" t="n"/>
      <c r="BR157" s="39" t="n"/>
      <c r="BS157" s="39" t="n"/>
      <c r="BT157" s="39" t="n"/>
      <c r="BU157" s="39" t="n"/>
      <c r="BV157" s="39" t="n"/>
      <c r="BW157" s="39" t="n"/>
      <c r="BX157" s="39" t="n"/>
      <c r="BY157" s="39" t="n"/>
      <c r="BZ157" s="39" t="n"/>
      <c r="CA157" s="39" t="n"/>
      <c r="CB157" s="39" t="n"/>
      <c r="CC157" s="39" t="n"/>
      <c r="CD157" s="39" t="n"/>
      <c r="CE157" s="39" t="n"/>
      <c r="CF157" s="39" t="n"/>
      <c r="CG157" s="39" t="n"/>
      <c r="CH157" s="39" t="n"/>
      <c r="CI157" s="39" t="n"/>
      <c r="CJ157" s="39" t="n"/>
      <c r="CK157" s="39" t="n"/>
      <c r="CL157" s="39" t="n"/>
      <c r="CM157" s="39" t="n"/>
      <c r="CN157" s="39" t="n"/>
      <c r="CO157" s="39" t="n"/>
      <c r="CP157" s="39" t="n"/>
      <c r="CQ157" s="39" t="n"/>
      <c r="CR157" s="39" t="n"/>
      <c r="CS157" s="39" t="n"/>
      <c r="CT157" s="39" t="n"/>
      <c r="CU157" s="39" t="n"/>
      <c r="CV157" s="39" t="n"/>
      <c r="CW157" s="39" t="n"/>
      <c r="CX157" s="39" t="n"/>
      <c r="CY157" s="39" t="n"/>
      <c r="CZ157" s="39" t="n"/>
      <c r="DA157" s="39" t="n"/>
      <c r="DB157" s="39" t="n"/>
      <c r="DC157" s="39" t="n"/>
      <c r="DD157" s="39" t="n"/>
      <c r="DE157" s="39" t="n"/>
      <c r="DF157" s="39" t="n"/>
      <c r="DG157" s="39" t="n"/>
      <c r="DH157" s="39" t="n"/>
      <c r="DI157" s="39" t="n"/>
      <c r="DJ157" s="39" t="n"/>
      <c r="DK157" s="39" t="n"/>
      <c r="DL157" s="39" t="n"/>
      <c r="DM157" s="39" t="n"/>
      <c r="DN157" s="39" t="n"/>
      <c r="DO157" s="39" t="n"/>
    </row>
    <row r="158">
      <c r="A158" s="39" t="inlineStr">
        <is>
          <t>Все</t>
        </is>
      </c>
      <c r="B158" s="39" t="inlineStr">
        <is>
          <t>Все</t>
        </is>
      </c>
      <c r="C158" s="39" t="inlineStr">
        <is>
          <t>Блоггерская платформа</t>
        </is>
      </c>
      <c r="D158" s="39" t="inlineStr">
        <is>
          <t>охват</t>
        </is>
      </c>
      <c r="E158" s="39" t="n">
        <v/>
      </c>
      <c r="F158" s="39" t="n">
        <v/>
      </c>
      <c r="G158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58" s="39" t="n">
        <v/>
      </c>
      <c r="I158" s="39" t="n">
        <v/>
      </c>
      <c r="J158" s="39" t="inlineStr">
        <is>
          <t>\\DOCS\Public\_Подрядчики (прайсы, презентации, ТТ)\Яндекс.Дзен</t>
        </is>
      </c>
      <c r="K158" s="39" t="inlineStr">
        <is>
          <t>Egor &lt;e.kham@yandex-team.ru&gt;</t>
        </is>
      </c>
      <c r="L158" s="39" t="n">
        <v/>
      </c>
      <c r="M158" s="39" t="inlineStr">
        <is>
          <t>75т.р</t>
        </is>
      </c>
      <c r="N158" s="39" t="inlineStr">
        <is>
          <t>ДА!</t>
        </is>
      </c>
      <c r="O158" s="39" t="n">
        <v/>
      </c>
      <c r="P158" s="39" t="n">
        <v/>
      </c>
      <c r="Q158" s="39" t="n">
        <v>44</v>
      </c>
      <c r="R158" s="39">
        <f>S56</f>
        <v/>
      </c>
      <c r="S158" s="39" t="inlineStr">
        <is>
          <t>Яндекс Дзен</t>
        </is>
      </c>
      <c r="T158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158" s="39" t="inlineStr">
        <is>
          <t>Видео</t>
        </is>
      </c>
      <c r="V158" s="39" t="inlineStr">
        <is>
          <t>10</t>
        </is>
      </c>
      <c r="W158" s="39" t="inlineStr">
        <is>
          <t>Динамика</t>
        </is>
      </c>
      <c r="X158" s="39" t="inlineStr">
        <is>
          <t>1000 показов</t>
        </is>
      </c>
      <c r="Y158" s="39">
        <f>COUNT(BF56:CK56)</f>
        <v/>
      </c>
      <c r="Z158" s="39" t="inlineStr">
        <is>
          <t>недели</t>
        </is>
      </c>
      <c r="AA158" s="39">
        <f>AB56/Y56</f>
        <v/>
      </c>
      <c r="AB158" s="39" t="n">
        <v>100000</v>
      </c>
      <c r="AC158" s="40" t="n">
        <v>1</v>
      </c>
      <c r="AD158" s="39" t="n">
        <v>1</v>
      </c>
      <c r="AE158" s="39" t="n">
        <v>0</v>
      </c>
      <c r="AF158" s="39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158" s="40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158" s="40">
        <f>AG56*1.2</f>
        <v/>
      </c>
      <c r="AI158" s="39">
        <f>AM56/AL56</f>
        <v/>
      </c>
      <c r="AJ158" s="39" t="n">
        <v/>
      </c>
      <c r="AK158" s="39">
        <f>AI56/AJ56</f>
        <v/>
      </c>
      <c r="AL158" s="39" t="inlineStr"/>
      <c r="AM158" s="39">
        <f>AB56</f>
        <v/>
      </c>
      <c r="AN158" s="39" t="inlineStr"/>
      <c r="AO158" s="39">
        <f>AI56*AN56</f>
        <v/>
      </c>
      <c r="AP158" s="40">
        <f>AG56/AI56*1000</f>
        <v/>
      </c>
      <c r="AQ158" s="40">
        <f>AG56/AK56*1000</f>
        <v/>
      </c>
      <c r="AR158" s="40">
        <f>AG56/AM56</f>
        <v/>
      </c>
      <c r="AS158" s="40">
        <f>AG56/AO56</f>
        <v/>
      </c>
      <c r="AT158" s="39" t="n">
        <v>-0.4151462170925309</v>
      </c>
      <c r="AU158" s="40">
        <f>AG56/AT56</f>
        <v/>
      </c>
      <c r="AV158" s="39" t="n"/>
      <c r="AW158" s="39" t="n"/>
      <c r="AX158" s="39" t="n"/>
      <c r="AY158" s="39" t="n"/>
      <c r="AZ158" s="39" t="n"/>
      <c r="BA158" s="39" t="n"/>
      <c r="BB158" s="39" t="n"/>
      <c r="BC158" s="39" t="n"/>
      <c r="BD158" s="39" t="n"/>
      <c r="BE158" s="39" t="n"/>
      <c r="BF158" s="39" t="n"/>
      <c r="BG158" s="39" t="n"/>
      <c r="BH158" s="39" t="n"/>
      <c r="BI158" s="39" t="n"/>
      <c r="BJ158" s="39" t="n"/>
      <c r="BK158" s="39" t="n"/>
      <c r="BL158" s="39" t="n"/>
      <c r="BM158" s="39" t="n"/>
      <c r="BN158" s="39" t="n"/>
      <c r="BO158" s="39" t="n"/>
      <c r="BP158" s="39" t="n"/>
      <c r="BQ158" s="39" t="n"/>
      <c r="BR158" s="39" t="n"/>
      <c r="BS158" s="39" t="n"/>
      <c r="BT158" s="39" t="n"/>
      <c r="BU158" s="39" t="n"/>
      <c r="BV158" s="39" t="n"/>
      <c r="BW158" s="39" t="n"/>
      <c r="BX158" s="39" t="n"/>
      <c r="BY158" s="39" t="n"/>
      <c r="BZ158" s="39" t="n"/>
      <c r="CA158" s="39" t="n"/>
      <c r="CB158" s="39" t="n"/>
      <c r="CC158" s="39" t="n"/>
      <c r="CD158" s="39" t="n"/>
      <c r="CE158" s="39" t="n"/>
      <c r="CF158" s="39" t="n"/>
      <c r="CG158" s="39" t="n"/>
      <c r="CH158" s="39" t="n"/>
      <c r="CI158" s="39" t="n"/>
      <c r="CJ158" s="39" t="n"/>
      <c r="CK158" s="39" t="n"/>
      <c r="CL158" s="39" t="n"/>
      <c r="CM158" s="39" t="n"/>
      <c r="CN158" s="39" t="n"/>
      <c r="CO158" s="39" t="n"/>
      <c r="CP158" s="39" t="n"/>
      <c r="CQ158" s="39" t="n"/>
      <c r="CR158" s="39" t="n"/>
      <c r="CS158" s="39" t="n"/>
      <c r="CT158" s="39" t="n"/>
      <c r="CU158" s="39" t="n"/>
      <c r="CV158" s="39" t="n"/>
      <c r="CW158" s="39" t="n"/>
      <c r="CX158" s="39" t="n"/>
      <c r="CY158" s="39" t="n"/>
      <c r="CZ158" s="39" t="n"/>
      <c r="DA158" s="39" t="n"/>
      <c r="DB158" s="39" t="n"/>
      <c r="DC158" s="39" t="n"/>
      <c r="DD158" s="39" t="n"/>
      <c r="DE158" s="39" t="n"/>
      <c r="DF158" s="39" t="n"/>
      <c r="DG158" s="39" t="n"/>
      <c r="DH158" s="39" t="n"/>
      <c r="DI158" s="39" t="n"/>
      <c r="DJ158" s="39" t="n"/>
      <c r="DK158" s="39" t="n"/>
      <c r="DL158" s="39" t="n"/>
      <c r="DM158" s="39" t="n"/>
      <c r="DN158" s="39" t="n"/>
      <c r="DO158" s="39" t="n"/>
    </row>
    <row r="159">
      <c r="A159" s="39" t="inlineStr">
        <is>
          <t>Все</t>
        </is>
      </c>
      <c r="B159" s="39" t="inlineStr">
        <is>
          <t>Все</t>
        </is>
      </c>
      <c r="C159" s="39" t="inlineStr">
        <is>
          <t>Блоггерская платформа</t>
        </is>
      </c>
      <c r="D159" s="39" t="inlineStr">
        <is>
          <t>охват</t>
        </is>
      </c>
      <c r="E159" s="39" t="n">
        <v/>
      </c>
      <c r="F159" s="39" t="n">
        <v/>
      </c>
      <c r="G159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59" s="39" t="n">
        <v/>
      </c>
      <c r="I159" s="39" t="n">
        <v/>
      </c>
      <c r="J159" s="39" t="inlineStr">
        <is>
          <t>\\DOCS\Public\_Подрядчики (прайсы, презентации, ТТ)\Яндекс.Дзен</t>
        </is>
      </c>
      <c r="K159" s="39" t="inlineStr">
        <is>
          <t>Egor &lt;e.kham@yandex-team.ru&gt;</t>
        </is>
      </c>
      <c r="L159" s="39" t="n">
        <v/>
      </c>
      <c r="M159" s="39" t="inlineStr">
        <is>
          <t>75т.р</t>
        </is>
      </c>
      <c r="N159" s="39" t="inlineStr">
        <is>
          <t>ДА!</t>
        </is>
      </c>
      <c r="O159" s="39" t="inlineStr">
        <is>
          <t>при закупке на 200т.р. 3 статьи бонусом</t>
        </is>
      </c>
      <c r="P159" s="39" t="n">
        <v/>
      </c>
      <c r="Q159" s="39" t="n">
        <v>45</v>
      </c>
      <c r="R159" s="39">
        <f>S57</f>
        <v/>
      </c>
      <c r="S159" s="39" t="inlineStr">
        <is>
          <t>Яндекс Дзен</t>
        </is>
      </c>
      <c r="T159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59" s="39" t="inlineStr">
        <is>
          <t>Статья</t>
        </is>
      </c>
      <c r="V159" s="39" t="inlineStr">
        <is>
          <t>10</t>
        </is>
      </c>
      <c r="W159" s="39" t="inlineStr">
        <is>
          <t>Динамика</t>
        </is>
      </c>
      <c r="X159" s="39" t="inlineStr">
        <is>
          <t>1000 показов</t>
        </is>
      </c>
      <c r="Y159" s="39">
        <f>COUNT(BF57:CK57)</f>
        <v/>
      </c>
      <c r="Z159" s="39" t="inlineStr">
        <is>
          <t>недель</t>
        </is>
      </c>
      <c r="AA159" s="39">
        <f>AB57/Y57</f>
        <v/>
      </c>
      <c r="AB159" s="39" t="n">
        <v>31250</v>
      </c>
      <c r="AC159" s="40" t="n">
        <v>8</v>
      </c>
      <c r="AD159" s="39" t="n">
        <v>1</v>
      </c>
      <c r="AE159" s="39" t="n">
        <v>0</v>
      </c>
      <c r="AF159" s="39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159" s="40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159" s="40">
        <f>AG57*1.2</f>
        <v/>
      </c>
      <c r="AI159" s="39">
        <f>AM57/AL57</f>
        <v/>
      </c>
      <c r="AJ159" s="39" t="n">
        <v/>
      </c>
      <c r="AK159" s="39">
        <f>AI57/AJ57</f>
        <v/>
      </c>
      <c r="AL159" s="39" t="inlineStr"/>
      <c r="AM159" s="39">
        <f>AB57</f>
        <v/>
      </c>
      <c r="AN159" s="39" t="inlineStr"/>
      <c r="AO159" s="39">
        <f>AI57*AN57</f>
        <v/>
      </c>
      <c r="AP159" s="40">
        <f>AG57/AI57*1000</f>
        <v/>
      </c>
      <c r="AQ159" s="40">
        <f>AG57/AK57*1000</f>
        <v/>
      </c>
      <c r="AR159" s="40">
        <f>AG57/AM57</f>
        <v/>
      </c>
      <c r="AS159" s="40">
        <f>AG57/AO57</f>
        <v/>
      </c>
      <c r="AT159" s="39" t="n">
        <v>-0.4151462170925309</v>
      </c>
      <c r="AU159" s="40">
        <f>AG57/AT57</f>
        <v/>
      </c>
      <c r="AV159" s="39" t="n"/>
      <c r="AW159" s="39" t="n"/>
      <c r="AX159" s="39" t="n"/>
      <c r="AY159" s="39" t="n"/>
      <c r="AZ159" s="39" t="n"/>
      <c r="BA159" s="39" t="n"/>
      <c r="BB159" s="39" t="n"/>
      <c r="BC159" s="39" t="n"/>
      <c r="BD159" s="39" t="n"/>
      <c r="BE159" s="39" t="n"/>
      <c r="BF159" s="39" t="n"/>
      <c r="BG159" s="39" t="n"/>
      <c r="BH159" s="39" t="n"/>
      <c r="BI159" s="39" t="n"/>
      <c r="BJ159" s="39" t="n"/>
      <c r="BK159" s="39" t="n"/>
      <c r="BL159" s="39" t="n"/>
      <c r="BM159" s="39" t="n"/>
      <c r="BN159" s="39" t="n"/>
      <c r="BO159" s="39" t="n"/>
      <c r="BP159" s="39" t="n"/>
      <c r="BQ159" s="39" t="n"/>
      <c r="BR159" s="39" t="n"/>
      <c r="BS159" s="39" t="n"/>
      <c r="BT159" s="39" t="n"/>
      <c r="BU159" s="39" t="n"/>
      <c r="BV159" s="39" t="n"/>
      <c r="BW159" s="39" t="n"/>
      <c r="BX159" s="39" t="n"/>
      <c r="BY159" s="39" t="n"/>
      <c r="BZ159" s="39" t="n"/>
      <c r="CA159" s="39" t="n"/>
      <c r="CB159" s="39" t="n"/>
      <c r="CC159" s="39" t="n"/>
      <c r="CD159" s="39" t="n"/>
      <c r="CE159" s="39" t="n"/>
      <c r="CF159" s="39" t="n"/>
      <c r="CG159" s="39" t="n"/>
      <c r="CH159" s="39" t="n"/>
      <c r="CI159" s="39" t="n"/>
      <c r="CJ159" s="39" t="n"/>
      <c r="CK159" s="39" t="n"/>
      <c r="CL159" s="39" t="n"/>
      <c r="CM159" s="39" t="n"/>
      <c r="CN159" s="39" t="n"/>
      <c r="CO159" s="39" t="n"/>
      <c r="CP159" s="39" t="n"/>
      <c r="CQ159" s="39" t="n"/>
      <c r="CR159" s="39" t="n"/>
      <c r="CS159" s="39" t="n"/>
      <c r="CT159" s="39" t="n"/>
      <c r="CU159" s="39" t="n"/>
      <c r="CV159" s="39" t="n"/>
      <c r="CW159" s="39" t="n"/>
      <c r="CX159" s="39" t="n"/>
      <c r="CY159" s="39" t="n"/>
      <c r="CZ159" s="39" t="n"/>
      <c r="DA159" s="39" t="n"/>
      <c r="DB159" s="39" t="n"/>
      <c r="DC159" s="39" t="n"/>
      <c r="DD159" s="39" t="n"/>
      <c r="DE159" s="39" t="n"/>
      <c r="DF159" s="39" t="n"/>
      <c r="DG159" s="39" t="n"/>
      <c r="DH159" s="39" t="n"/>
      <c r="DI159" s="39" t="n"/>
      <c r="DJ159" s="39" t="n"/>
      <c r="DK159" s="39" t="n"/>
      <c r="DL159" s="39" t="n"/>
      <c r="DM159" s="39" t="n"/>
      <c r="DN159" s="39" t="n"/>
      <c r="DO159" s="39" t="n"/>
    </row>
    <row r="160">
      <c r="A160" s="39" t="inlineStr">
        <is>
          <t>Все</t>
        </is>
      </c>
      <c r="B160" s="39" t="inlineStr">
        <is>
          <t>Все</t>
        </is>
      </c>
      <c r="C160" s="39" t="inlineStr">
        <is>
          <t>Услуга</t>
        </is>
      </c>
      <c r="D160" s="39" t="inlineStr">
        <is>
          <t>охват</t>
        </is>
      </c>
      <c r="E160" s="39" t="n">
        <v/>
      </c>
      <c r="F160" s="39" t="n">
        <v/>
      </c>
      <c r="G160" s="39" t="n">
        <v/>
      </c>
      <c r="H160" s="39" t="n">
        <v/>
      </c>
      <c r="I160" s="39" t="n">
        <v/>
      </c>
      <c r="J160" s="39" t="n">
        <v/>
      </c>
      <c r="K160" s="39" t="inlineStr">
        <is>
          <t>через ТГ/битрикс
Жуковская Елена
ZhukovskayaEG@sbermarketing.ru
79067970262</t>
        </is>
      </c>
      <c r="L160" s="39" t="n">
        <v/>
      </c>
      <c r="M160" s="39" t="n">
        <v/>
      </c>
      <c r="N160" s="39" t="n">
        <v/>
      </c>
      <c r="O160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60" s="39" t="n">
        <v/>
      </c>
      <c r="Q160" s="39" t="n">
        <v>46</v>
      </c>
      <c r="R160" s="39">
        <f>S58</f>
        <v/>
      </c>
      <c r="S160" s="39" t="inlineStr">
        <is>
          <t>Репутационный маркетинг</t>
        </is>
      </c>
      <c r="T160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60" s="39" t="n">
        <v/>
      </c>
      <c r="V160" s="39" t="inlineStr">
        <is>
          <t>10</t>
        </is>
      </c>
      <c r="W160" s="39" t="n">
        <v/>
      </c>
      <c r="X160" s="39" t="inlineStr">
        <is>
          <t>1000 показов</t>
        </is>
      </c>
      <c r="Y160" s="39">
        <f>COUNT(BF58:CK58)</f>
        <v/>
      </c>
      <c r="Z160" s="39" t="inlineStr">
        <is>
          <t>месяца</t>
        </is>
      </c>
      <c r="AA160" s="39">
        <f>AB58/Y58</f>
        <v/>
      </c>
      <c r="AB160" s="39" t="n">
        <v>3</v>
      </c>
      <c r="AC160" s="40" t="n">
        <v>30000</v>
      </c>
      <c r="AD160" s="39" t="n">
        <v>1</v>
      </c>
      <c r="AE160" s="39" t="n">
        <v>0</v>
      </c>
      <c r="AF160" s="39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160" s="40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160" s="40">
        <f>AG58*1.2</f>
        <v/>
      </c>
      <c r="AI160" s="39">
        <f>AM58/AL58</f>
        <v/>
      </c>
      <c r="AJ160" s="39" t="n">
        <v/>
      </c>
      <c r="AK160" s="39">
        <f>AI58/AJ58</f>
        <v/>
      </c>
      <c r="AL160" s="39" t="inlineStr"/>
      <c r="AM160" s="39">
        <f>AB58</f>
        <v/>
      </c>
      <c r="AN160" s="39" t="inlineStr"/>
      <c r="AO160" s="39">
        <f>AI58*AN58</f>
        <v/>
      </c>
      <c r="AP160" s="40">
        <f>AG58/AI58*1000</f>
        <v/>
      </c>
      <c r="AQ160" s="40">
        <f>AG58/AK58*1000</f>
        <v/>
      </c>
      <c r="AR160" s="40">
        <f>AG58/AM58</f>
        <v/>
      </c>
      <c r="AS160" s="40">
        <f>AG58/AO58</f>
        <v/>
      </c>
      <c r="AT160" s="39" t="inlineStr"/>
      <c r="AU160" s="40">
        <f>AG58/AT58</f>
        <v/>
      </c>
      <c r="AV160" s="39" t="n"/>
      <c r="AW160" s="39" t="n"/>
      <c r="AX160" s="39" t="n"/>
      <c r="AY160" s="39" t="n"/>
      <c r="AZ160" s="39" t="n"/>
      <c r="BA160" s="39" t="n"/>
      <c r="BB160" s="39" t="n"/>
      <c r="BC160" s="39" t="n"/>
      <c r="BD160" s="39" t="n"/>
      <c r="BE160" s="39" t="n"/>
      <c r="BF160" s="39" t="n"/>
      <c r="BG160" s="39" t="n"/>
      <c r="BH160" s="39" t="n"/>
      <c r="BI160" s="39" t="n"/>
      <c r="BJ160" s="39" t="n"/>
      <c r="BK160" s="39" t="n"/>
      <c r="BL160" s="39" t="n"/>
      <c r="BM160" s="39" t="n"/>
      <c r="BN160" s="39" t="n"/>
      <c r="BO160" s="39" t="n"/>
      <c r="BP160" s="39" t="n"/>
      <c r="BQ160" s="39" t="n"/>
      <c r="BR160" s="39" t="n"/>
      <c r="BS160" s="39" t="n"/>
      <c r="BT160" s="39" t="n"/>
      <c r="BU160" s="39" t="n"/>
      <c r="BV160" s="39" t="n"/>
      <c r="BW160" s="39" t="n"/>
      <c r="BX160" s="39" t="n"/>
      <c r="BY160" s="39" t="n"/>
      <c r="BZ160" s="39" t="n"/>
      <c r="CA160" s="39" t="n"/>
      <c r="CB160" s="39" t="n"/>
      <c r="CC160" s="39" t="n"/>
      <c r="CD160" s="39" t="n"/>
      <c r="CE160" s="39" t="n"/>
      <c r="CF160" s="39" t="n"/>
      <c r="CG160" s="39" t="n"/>
      <c r="CH160" s="39" t="n"/>
      <c r="CI160" s="39" t="n"/>
      <c r="CJ160" s="39" t="n"/>
      <c r="CK160" s="39" t="n"/>
      <c r="CL160" s="39" t="n"/>
      <c r="CM160" s="39" t="n"/>
      <c r="CN160" s="39" t="n"/>
      <c r="CO160" s="39" t="n"/>
      <c r="CP160" s="39" t="n"/>
      <c r="CQ160" s="39" t="n"/>
      <c r="CR160" s="39" t="n"/>
      <c r="CS160" s="39" t="n"/>
      <c r="CT160" s="39" t="n"/>
      <c r="CU160" s="39" t="n"/>
      <c r="CV160" s="39" t="n"/>
      <c r="CW160" s="39" t="n"/>
      <c r="CX160" s="39" t="n"/>
      <c r="CY160" s="39" t="n"/>
      <c r="CZ160" s="39" t="n"/>
      <c r="DA160" s="39" t="n"/>
      <c r="DB160" s="39" t="n"/>
      <c r="DC160" s="39" t="n"/>
      <c r="DD160" s="39" t="n"/>
      <c r="DE160" s="39" t="n"/>
      <c r="DF160" s="39" t="n"/>
      <c r="DG160" s="39" t="n"/>
      <c r="DH160" s="39" t="n"/>
      <c r="DI160" s="39" t="n"/>
      <c r="DJ160" s="39" t="n"/>
      <c r="DK160" s="39" t="n"/>
      <c r="DL160" s="39" t="n"/>
      <c r="DM160" s="39" t="n"/>
      <c r="DN160" s="39" t="n"/>
      <c r="DO160" s="39" t="n"/>
    </row>
    <row r="161">
      <c r="A161" s="39" t="inlineStr">
        <is>
          <t>Все</t>
        </is>
      </c>
      <c r="B161" s="39" t="inlineStr">
        <is>
          <t>Все</t>
        </is>
      </c>
      <c r="C161" s="39" t="inlineStr">
        <is>
          <t>Услуга</t>
        </is>
      </c>
      <c r="D161" s="39" t="inlineStr">
        <is>
          <t>охват</t>
        </is>
      </c>
      <c r="E161" s="39" t="n">
        <v/>
      </c>
      <c r="F161" s="39" t="n">
        <v/>
      </c>
      <c r="G161" s="39" t="n">
        <v/>
      </c>
      <c r="H161" s="39" t="n">
        <v/>
      </c>
      <c r="I161" s="39" t="n">
        <v/>
      </c>
      <c r="J161" s="39" t="n">
        <v/>
      </c>
      <c r="K161" s="39" t="inlineStr">
        <is>
          <t>через ТГ/битрикс
Иванов Илья
+79360000066
IvanovIA@sbermarketing.ru</t>
        </is>
      </c>
      <c r="L161" s="39" t="n">
        <v/>
      </c>
      <c r="M161" s="39" t="n">
        <v/>
      </c>
      <c r="N161" s="39" t="n">
        <v/>
      </c>
      <c r="O161" s="39" t="inlineStr">
        <is>
          <t>добавляем отдельно как рекомендация (отдельным файлом)</t>
        </is>
      </c>
      <c r="P161" s="39" t="n">
        <v/>
      </c>
      <c r="Q161" s="39" t="n">
        <v>47</v>
      </c>
      <c r="R161" s="39">
        <f>S59</f>
        <v/>
      </c>
      <c r="S161" s="39" t="inlineStr">
        <is>
          <t>Блоггеры</t>
        </is>
      </c>
      <c r="T161" s="39" t="n">
        <v/>
      </c>
      <c r="U161" s="39" t="n">
        <v/>
      </c>
      <c r="V161" s="39" t="inlineStr">
        <is>
          <t>10</t>
        </is>
      </c>
      <c r="W161" s="39" t="n">
        <v/>
      </c>
      <c r="X161" s="39" t="inlineStr">
        <is>
          <t>1000 показов</t>
        </is>
      </c>
      <c r="Y161" s="39">
        <f>COUNT(BF59:CK59)</f>
        <v/>
      </c>
      <c r="Z161" s="39" t="n">
        <v/>
      </c>
      <c r="AA161" s="39">
        <f>AB59/Y59</f>
        <v/>
      </c>
      <c r="AB161" s="39" t="n">
        <v/>
      </c>
      <c r="AC161" s="40" t="n">
        <v/>
      </c>
      <c r="AD161" s="39" t="n">
        <v/>
      </c>
      <c r="AE161" s="39" t="n">
        <v>0</v>
      </c>
      <c r="AF161" s="39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161" s="40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161" s="40">
        <f>AG59*1.2</f>
        <v/>
      </c>
      <c r="AI161" s="39">
        <f>AM59/AL59</f>
        <v/>
      </c>
      <c r="AJ161" s="39" t="n">
        <v/>
      </c>
      <c r="AK161" s="39">
        <f>AI59/AJ59</f>
        <v/>
      </c>
      <c r="AL161" s="39" t="inlineStr"/>
      <c r="AM161" s="39">
        <f>AB59</f>
        <v/>
      </c>
      <c r="AN161" s="39" t="inlineStr"/>
      <c r="AO161" s="39">
        <f>AI59*AN59</f>
        <v/>
      </c>
      <c r="AP161" s="40">
        <f>AG59/AI59*1000</f>
        <v/>
      </c>
      <c r="AQ161" s="40">
        <f>AG59/AK59*1000</f>
        <v/>
      </c>
      <c r="AR161" s="40">
        <f>AG59/AM59</f>
        <v/>
      </c>
      <c r="AS161" s="40">
        <f>AG59/AO59</f>
        <v/>
      </c>
      <c r="AT161" s="39" t="inlineStr"/>
      <c r="AU161" s="40">
        <f>AG59/AT59</f>
        <v/>
      </c>
      <c r="AV161" s="39" t="n"/>
      <c r="AW161" s="39" t="n"/>
      <c r="AX161" s="39" t="n"/>
      <c r="AY161" s="39" t="n"/>
      <c r="AZ161" s="39" t="n"/>
      <c r="BA161" s="39" t="n"/>
      <c r="BB161" s="39" t="n"/>
      <c r="BC161" s="39" t="n"/>
      <c r="BD161" s="39" t="n"/>
      <c r="BE161" s="39" t="n"/>
      <c r="BF161" s="39" t="n"/>
      <c r="BG161" s="39" t="n"/>
      <c r="BH161" s="39" t="n"/>
      <c r="BI161" s="39" t="n"/>
      <c r="BJ161" s="39" t="n"/>
      <c r="BK161" s="39" t="n"/>
      <c r="BL161" s="39" t="n"/>
      <c r="BM161" s="39" t="n"/>
      <c r="BN161" s="39" t="n"/>
      <c r="BO161" s="39" t="n"/>
      <c r="BP161" s="39" t="n"/>
      <c r="BQ161" s="39" t="n"/>
      <c r="BR161" s="39" t="n"/>
      <c r="BS161" s="39" t="n"/>
      <c r="BT161" s="39" t="n"/>
      <c r="BU161" s="39" t="n"/>
      <c r="BV161" s="39" t="n"/>
      <c r="BW161" s="39" t="n"/>
      <c r="BX161" s="39" t="n"/>
      <c r="BY161" s="39" t="n"/>
      <c r="BZ161" s="39" t="n"/>
      <c r="CA161" s="39" t="n"/>
      <c r="CB161" s="39" t="n"/>
      <c r="CC161" s="39" t="n"/>
      <c r="CD161" s="39" t="n"/>
      <c r="CE161" s="39" t="n"/>
      <c r="CF161" s="39" t="n"/>
      <c r="CG161" s="39" t="n"/>
      <c r="CH161" s="39" t="n"/>
      <c r="CI161" s="39" t="n"/>
      <c r="CJ161" s="39" t="n"/>
      <c r="CK161" s="39" t="n"/>
      <c r="CL161" s="39" t="n"/>
      <c r="CM161" s="39" t="n"/>
      <c r="CN161" s="39" t="n"/>
      <c r="CO161" s="39" t="n"/>
      <c r="CP161" s="39" t="n"/>
      <c r="CQ161" s="39" t="n"/>
      <c r="CR161" s="39" t="n"/>
      <c r="CS161" s="39" t="n"/>
      <c r="CT161" s="39" t="n"/>
      <c r="CU161" s="39" t="n"/>
      <c r="CV161" s="39" t="n"/>
      <c r="CW161" s="39" t="n"/>
      <c r="CX161" s="39" t="n"/>
      <c r="CY161" s="39" t="n"/>
      <c r="CZ161" s="39" t="n"/>
      <c r="DA161" s="39" t="n"/>
      <c r="DB161" s="39" t="n"/>
      <c r="DC161" s="39" t="n"/>
      <c r="DD161" s="39" t="n"/>
      <c r="DE161" s="39" t="n"/>
      <c r="DF161" s="39" t="n"/>
      <c r="DG161" s="39" t="n"/>
      <c r="DH161" s="39" t="n"/>
      <c r="DI161" s="39" t="n"/>
      <c r="DJ161" s="39" t="n"/>
      <c r="DK161" s="39" t="n"/>
      <c r="DL161" s="39" t="n"/>
      <c r="DM161" s="39" t="n"/>
      <c r="DN161" s="39" t="n"/>
      <c r="DO161" s="39" t="n"/>
    </row>
    <row r="162">
      <c r="A162" s="39" t="inlineStr">
        <is>
          <t>Все</t>
        </is>
      </c>
      <c r="B162" s="39" t="inlineStr">
        <is>
          <t>Все</t>
        </is>
      </c>
      <c r="C162" s="39" t="inlineStr">
        <is>
          <t>PROGRAMMATIC</t>
        </is>
      </c>
      <c r="D162" s="39" t="inlineStr">
        <is>
          <t>охват</t>
        </is>
      </c>
      <c r="E162" s="39" t="inlineStr">
        <is>
          <t>\\DOCS\Public\_Подрядчики (прайсы, презентации, ТТ)\OTM (programmatic)</t>
        </is>
      </c>
      <c r="F162" s="39" t="n">
        <v/>
      </c>
      <c r="G162" s="39" t="n">
        <v/>
      </c>
      <c r="H162" s="39" t="n">
        <v/>
      </c>
      <c r="I162" s="39" t="inlineStr">
        <is>
          <t>входит в soloway</t>
        </is>
      </c>
      <c r="J162" s="39" t="inlineStr">
        <is>
          <t>\\DOCS\Public\_Подрядчики (прайсы, презентации, ТТ)\OTM (programmatic)</t>
        </is>
      </c>
      <c r="K162" s="39" t="inlineStr">
        <is>
          <t>Olga Shataeva &lt;os@otm-r.com&gt;</t>
        </is>
      </c>
      <c r="L162" s="39" t="inlineStr">
        <is>
          <t>BL - 50 000 р без НДС</t>
        </is>
      </c>
      <c r="M162" s="39" t="n">
        <v/>
      </c>
      <c r="N162" s="39" t="n">
        <v/>
      </c>
      <c r="O162" s="39" t="n">
        <v/>
      </c>
      <c r="P162" s="39" t="n">
        <v/>
      </c>
      <c r="Q162" s="39" t="n">
        <v>48</v>
      </c>
      <c r="R162" s="39">
        <f>S60</f>
        <v/>
      </c>
      <c r="S162" s="39" t="inlineStr">
        <is>
          <t>ОТМ Network</t>
        </is>
      </c>
      <c r="T162" s="39" t="inlineStr">
        <is>
          <t>ЦА - МЖ 35-50 В+, есть дети
Гео - РФ
Таргетинг по аудиторным сегментам (см. Вкладку "Сегменты OTM")</t>
        </is>
      </c>
      <c r="U162" s="39" t="inlineStr">
        <is>
          <t>Video all-roll 
(15 секунд)</t>
        </is>
      </c>
      <c r="V162" s="39" t="inlineStr">
        <is>
          <t>10</t>
        </is>
      </c>
      <c r="W162" s="39" t="inlineStr">
        <is>
          <t>Динамика</t>
        </is>
      </c>
      <c r="X162" s="39" t="inlineStr">
        <is>
          <t>1000 показов</t>
        </is>
      </c>
      <c r="Y162" s="39">
        <f>COUNT(BF60:CK60)</f>
        <v/>
      </c>
      <c r="Z162" s="39" t="inlineStr">
        <is>
          <t>недель</t>
        </is>
      </c>
      <c r="AA162" s="39">
        <f>AB60/Y60</f>
        <v/>
      </c>
      <c r="AB162" s="39" t="n">
        <v>1429</v>
      </c>
      <c r="AC162" s="40" t="n">
        <v>350</v>
      </c>
      <c r="AD162" s="39" t="n">
        <v>1</v>
      </c>
      <c r="AE162" s="39" t="n">
        <v>0</v>
      </c>
      <c r="AF162" s="39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162" s="40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162" s="40">
        <f>AG60*1.2</f>
        <v/>
      </c>
      <c r="AI162" s="39">
        <f>AM60/AL60</f>
        <v/>
      </c>
      <c r="AJ162" s="39" t="n">
        <v>3</v>
      </c>
      <c r="AK162" s="39">
        <f>AI60/AJ60</f>
        <v/>
      </c>
      <c r="AL162" s="39" t="inlineStr"/>
      <c r="AM162" s="39">
        <f>AB60</f>
        <v/>
      </c>
      <c r="AN162" s="39" t="inlineStr"/>
      <c r="AO162" s="39">
        <f>AI60*AN60</f>
        <v/>
      </c>
      <c r="AP162" s="40">
        <f>AG60/AI60*1000</f>
        <v/>
      </c>
      <c r="AQ162" s="40">
        <f>AG60/AK60*1000</f>
        <v/>
      </c>
      <c r="AR162" s="40">
        <f>AG60/AM60</f>
        <v/>
      </c>
      <c r="AS162" s="40">
        <f>AG60/AO60</f>
        <v/>
      </c>
      <c r="AT162" s="39" t="inlineStr"/>
      <c r="AU162" s="40">
        <f>AG60/AT60</f>
        <v/>
      </c>
      <c r="AV162" s="39" t="n"/>
      <c r="AW162" s="39" t="n"/>
      <c r="AX162" s="39" t="n"/>
      <c r="AY162" s="39" t="n"/>
      <c r="AZ162" s="39" t="n"/>
      <c r="BA162" s="39" t="n"/>
      <c r="BB162" s="39" t="n"/>
      <c r="BC162" s="39" t="n"/>
      <c r="BD162" s="39" t="n"/>
      <c r="BE162" s="39" t="n"/>
      <c r="BF162" s="39" t="n"/>
      <c r="BG162" s="39" t="n"/>
      <c r="BH162" s="39" t="n"/>
      <c r="BI162" s="39" t="n"/>
      <c r="BJ162" s="39" t="n"/>
      <c r="BK162" s="39" t="n"/>
      <c r="BL162" s="39" t="n"/>
      <c r="BM162" s="39" t="n"/>
      <c r="BN162" s="39" t="n"/>
      <c r="BO162" s="39" t="n"/>
      <c r="BP162" s="39" t="n"/>
      <c r="BQ162" s="39" t="n"/>
      <c r="BR162" s="39" t="n"/>
      <c r="BS162" s="39" t="n"/>
      <c r="BT162" s="39" t="n"/>
      <c r="BU162" s="39" t="n"/>
      <c r="BV162" s="39" t="n"/>
      <c r="BW162" s="39" t="n"/>
      <c r="BX162" s="39" t="n"/>
      <c r="BY162" s="39" t="n"/>
      <c r="BZ162" s="39" t="n"/>
      <c r="CA162" s="39" t="n"/>
      <c r="CB162" s="39" t="n"/>
      <c r="CC162" s="39" t="n"/>
      <c r="CD162" s="39" t="n"/>
      <c r="CE162" s="39" t="n"/>
      <c r="CF162" s="39" t="n"/>
      <c r="CG162" s="39" t="n"/>
      <c r="CH162" s="39" t="n"/>
      <c r="CI162" s="39" t="n"/>
      <c r="CJ162" s="39" t="n"/>
      <c r="CK162" s="39" t="n"/>
      <c r="CL162" s="39" t="n"/>
      <c r="CM162" s="39" t="n"/>
      <c r="CN162" s="39" t="n"/>
      <c r="CO162" s="39" t="n"/>
      <c r="CP162" s="39" t="n"/>
      <c r="CQ162" s="39" t="n"/>
      <c r="CR162" s="39" t="n"/>
      <c r="CS162" s="39" t="n"/>
      <c r="CT162" s="39" t="n"/>
      <c r="CU162" s="39" t="n"/>
      <c r="CV162" s="39" t="n"/>
      <c r="CW162" s="39" t="n"/>
      <c r="CX162" s="39" t="n"/>
      <c r="CY162" s="39" t="n"/>
      <c r="CZ162" s="39" t="n"/>
      <c r="DA162" s="39" t="n"/>
      <c r="DB162" s="39" t="n"/>
      <c r="DC162" s="39" t="n"/>
      <c r="DD162" s="39" t="n"/>
      <c r="DE162" s="39" t="n"/>
      <c r="DF162" s="39" t="n"/>
      <c r="DG162" s="39" t="n"/>
      <c r="DH162" s="39" t="n"/>
      <c r="DI162" s="39" t="n"/>
      <c r="DJ162" s="39" t="n"/>
      <c r="DK162" s="39" t="n"/>
      <c r="DL162" s="39" t="n"/>
      <c r="DM162" s="39" t="n"/>
      <c r="DN162" s="39" t="n"/>
      <c r="DO162" s="39" t="n"/>
    </row>
    <row r="163">
      <c r="A163" s="39" t="inlineStr">
        <is>
          <t>Все</t>
        </is>
      </c>
      <c r="B163" s="39" t="inlineStr">
        <is>
          <t>Все</t>
        </is>
      </c>
      <c r="C163" s="39" t="inlineStr">
        <is>
          <t>Сеть</t>
        </is>
      </c>
      <c r="D163" s="39" t="inlineStr">
        <is>
          <t>охват</t>
        </is>
      </c>
      <c r="E163" s="39" t="inlineStr">
        <is>
          <t>\\DOCS\Public\_Подрядчики (прайсы, презентации, ТТ)\NativeRoll</t>
        </is>
      </c>
      <c r="F163" s="39" t="inlineStr">
        <is>
          <t>да</t>
        </is>
      </c>
      <c r="G163" s="39" t="n">
        <v/>
      </c>
      <c r="H163" s="39" t="n">
        <v/>
      </c>
      <c r="I163" s="39" t="n">
        <v/>
      </c>
      <c r="J163" s="39" t="inlineStr">
        <is>
          <t>\\DOCS\Public\_Подрядчики (прайсы, презентации, ТТ)\NativeRoll</t>
        </is>
      </c>
      <c r="K163" s="39" t="inlineStr">
        <is>
          <t>Sabina Ternovykh &lt;sabina@nativeroll.tv&gt;
Алексей Серьянов &lt;alex@nativeroll.tv&gt;</t>
        </is>
      </c>
      <c r="L163" s="39" t="n">
        <v/>
      </c>
      <c r="M163" s="39" t="inlineStr">
        <is>
          <t>Минимальный бюджет закупки - 300 000 руб до НДС</t>
        </is>
      </c>
      <c r="N163" s="39" t="inlineStr">
        <is>
          <t>нет</t>
        </is>
      </c>
      <c r="O163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163" s="39" t="n">
        <v/>
      </c>
      <c r="Q163" s="39" t="n">
        <v>49</v>
      </c>
      <c r="R163" s="39">
        <f>S61</f>
        <v/>
      </c>
      <c r="S163" s="39" t="inlineStr">
        <is>
          <t>Native Roll</t>
        </is>
      </c>
      <c r="T163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163" s="39" t="inlineStr">
        <is>
          <t>Rewarded Video
Видео с вознаграждением
10 секунд</t>
        </is>
      </c>
      <c r="V163" s="39" t="inlineStr">
        <is>
          <t>10</t>
        </is>
      </c>
      <c r="W163" s="39" t="inlineStr">
        <is>
          <t>Динамика</t>
        </is>
      </c>
      <c r="X163" s="39" t="inlineStr">
        <is>
          <t>1000 показов</t>
        </is>
      </c>
      <c r="Y163" s="39">
        <f>COUNT(BF61:CK61)</f>
        <v/>
      </c>
      <c r="Z163" s="39" t="inlineStr">
        <is>
          <t>недели</t>
        </is>
      </c>
      <c r="AA163" s="39">
        <f>AB61/Y61</f>
        <v/>
      </c>
      <c r="AB163" s="39" t="n">
        <v>153846</v>
      </c>
      <c r="AC163" s="40" t="n">
        <v>0.5</v>
      </c>
      <c r="AD163" s="39" t="n">
        <v>1.3</v>
      </c>
      <c r="AE163" s="39" t="n">
        <v>0</v>
      </c>
      <c r="AF163" s="39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163" s="40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163" s="40">
        <f>AG61*1.2</f>
        <v/>
      </c>
      <c r="AI163" s="39">
        <f>AM61/AL61</f>
        <v/>
      </c>
      <c r="AJ163" s="39" t="n">
        <v>1.3</v>
      </c>
      <c r="AK163" s="39">
        <f>AI61/AJ61</f>
        <v/>
      </c>
      <c r="AL163" s="39" t="inlineStr"/>
      <c r="AM163" s="39">
        <f>AB61</f>
        <v/>
      </c>
      <c r="AN163" s="39" t="inlineStr"/>
      <c r="AO163" s="39">
        <f>AI61*AN61</f>
        <v/>
      </c>
      <c r="AP163" s="40">
        <f>AG61/AI61*1000</f>
        <v/>
      </c>
      <c r="AQ163" s="40">
        <f>AG61/AK61*1000</f>
        <v/>
      </c>
      <c r="AR163" s="40">
        <f>AG61/AM61</f>
        <v/>
      </c>
      <c r="AS163" s="40">
        <f>AG61/AO61</f>
        <v/>
      </c>
      <c r="AT163" s="39" t="inlineStr"/>
      <c r="AU163" s="40">
        <f>AG61/AT61</f>
        <v/>
      </c>
      <c r="AV163" s="39" t="n"/>
      <c r="AW163" s="39" t="n"/>
      <c r="AX163" s="39" t="n"/>
      <c r="AY163" s="39" t="n"/>
      <c r="AZ163" s="39" t="n"/>
      <c r="BA163" s="39" t="n"/>
      <c r="BB163" s="39" t="n"/>
      <c r="BC163" s="39" t="n"/>
      <c r="BD163" s="39" t="n"/>
      <c r="BE163" s="39" t="n"/>
      <c r="BF163" s="39" t="n"/>
      <c r="BG163" s="39" t="n"/>
      <c r="BH163" s="39" t="n"/>
      <c r="BI163" s="39" t="n"/>
      <c r="BJ163" s="39" t="n"/>
      <c r="BK163" s="39" t="n"/>
      <c r="BL163" s="39" t="n"/>
      <c r="BM163" s="39" t="n"/>
      <c r="BN163" s="39" t="n"/>
      <c r="BO163" s="39" t="n"/>
      <c r="BP163" s="39" t="n"/>
      <c r="BQ163" s="39" t="n"/>
      <c r="BR163" s="39" t="n"/>
      <c r="BS163" s="39" t="n"/>
      <c r="BT163" s="39" t="n"/>
      <c r="BU163" s="39" t="n"/>
      <c r="BV163" s="39" t="n"/>
      <c r="BW163" s="39" t="n"/>
      <c r="BX163" s="39" t="n"/>
      <c r="BY163" s="39" t="n"/>
      <c r="BZ163" s="39" t="n"/>
      <c r="CA163" s="39" t="n"/>
      <c r="CB163" s="39" t="n"/>
      <c r="CC163" s="39" t="n"/>
      <c r="CD163" s="39" t="n"/>
      <c r="CE163" s="39" t="n"/>
      <c r="CF163" s="39" t="n"/>
      <c r="CG163" s="39" t="n"/>
      <c r="CH163" s="39" t="n"/>
      <c r="CI163" s="39" t="n"/>
      <c r="CJ163" s="39" t="n"/>
      <c r="CK163" s="39" t="n"/>
      <c r="CL163" s="39" t="n"/>
      <c r="CM163" s="39" t="n"/>
      <c r="CN163" s="39" t="n"/>
      <c r="CO163" s="39" t="n"/>
      <c r="CP163" s="39" t="n"/>
      <c r="CQ163" s="39" t="n"/>
      <c r="CR163" s="39" t="n"/>
      <c r="CS163" s="39" t="n"/>
      <c r="CT163" s="39" t="n"/>
      <c r="CU163" s="39" t="n"/>
      <c r="CV163" s="39" t="n"/>
      <c r="CW163" s="39" t="n"/>
      <c r="CX163" s="39" t="n"/>
      <c r="CY163" s="39" t="n"/>
      <c r="CZ163" s="39" t="n"/>
      <c r="DA163" s="39" t="n"/>
      <c r="DB163" s="39" t="n"/>
      <c r="DC163" s="39" t="n"/>
      <c r="DD163" s="39" t="n"/>
      <c r="DE163" s="39" t="n"/>
      <c r="DF163" s="39" t="n"/>
      <c r="DG163" s="39" t="n"/>
      <c r="DH163" s="39" t="n"/>
      <c r="DI163" s="39" t="n"/>
      <c r="DJ163" s="39" t="n"/>
      <c r="DK163" s="39" t="n"/>
      <c r="DL163" s="39" t="n"/>
      <c r="DM163" s="39" t="n"/>
      <c r="DN163" s="39" t="n"/>
      <c r="DO163" s="39" t="n"/>
    </row>
    <row r="164">
      <c r="A164" s="39" t="inlineStr">
        <is>
          <t>Все</t>
        </is>
      </c>
      <c r="B164" s="39" t="inlineStr">
        <is>
          <t>Все</t>
        </is>
      </c>
      <c r="C164" s="39" t="inlineStr">
        <is>
          <t>wi-fi</t>
        </is>
      </c>
      <c r="D164" s="39" t="inlineStr">
        <is>
          <t>охват</t>
        </is>
      </c>
      <c r="E164" s="39" t="inlineStr">
        <is>
          <t>\\DOCS\Public\_Подрядчики (прайсы, презентации, ТТ)\ИМХО</t>
        </is>
      </c>
      <c r="F164" s="39" t="inlineStr">
        <is>
          <t>надо протестировать, однозначно коллеги не могут ответить</t>
        </is>
      </c>
      <c r="G164" s="39" t="n">
        <v/>
      </c>
      <c r="H164" s="39" t="inlineStr">
        <is>
          <t>возвратная СК 25%</t>
        </is>
      </c>
      <c r="I164" s="39" t="n">
        <v/>
      </c>
      <c r="J164" s="39" t="inlineStr">
        <is>
          <t>\\DOCS\Public\_Подрядчики (прайсы, презентации, ТТ)\Квант</t>
        </is>
      </c>
      <c r="K164" s="39" t="inlineStr">
        <is>
          <t>Smolenkova Ekaterina &lt;e.smolenkova@qvant.ru&gt;
Stepanova Mariya &lt;m.stepanova@qvant.ru&gt;</t>
        </is>
      </c>
      <c r="L164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64" s="39" t="inlineStr">
        <is>
          <t xml:space="preserve">200000р. до ндс после скидок </t>
        </is>
      </c>
      <c r="N164" s="39" t="inlineStr">
        <is>
          <t>да</t>
        </is>
      </c>
      <c r="O164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64" s="39" t="inlineStr">
        <is>
          <t>Закупка только напрямую (без ИМХО)</t>
        </is>
      </c>
      <c r="Q164" s="39" t="n">
        <v>50</v>
      </c>
      <c r="R164" s="39">
        <f>S62</f>
        <v/>
      </c>
      <c r="S164" s="39" t="inlineStr">
        <is>
          <t>Максима Телеком ( Qvant)
wi-fi.ru</t>
        </is>
      </c>
      <c r="T164" s="39" t="inlineStr">
        <is>
          <t xml:space="preserve">ГЕО РФ, АLL до 24 лет (школьники, студенты) </t>
        </is>
      </c>
      <c r="U164" s="39" t="inlineStr">
        <is>
          <t>Графический баннер</t>
        </is>
      </c>
      <c r="V164" s="39" t="inlineStr">
        <is>
          <t>10</t>
        </is>
      </c>
      <c r="W164" s="39" t="inlineStr">
        <is>
          <t>Динамика</t>
        </is>
      </c>
      <c r="X164" s="39" t="inlineStr">
        <is>
          <t>1000 показов</t>
        </is>
      </c>
      <c r="Y164" s="39">
        <f>COUNT(BF62:CK62)</f>
        <v/>
      </c>
      <c r="Z164" s="39" t="inlineStr">
        <is>
          <t>неделя</t>
        </is>
      </c>
      <c r="AA164" s="39">
        <f>AB62/Y62</f>
        <v/>
      </c>
      <c r="AB164" s="39" t="n">
        <v>1200</v>
      </c>
      <c r="AC164" s="40" t="n">
        <v>250</v>
      </c>
      <c r="AD164" s="39" t="n">
        <v>1.3</v>
      </c>
      <c r="AE164" s="39" t="n">
        <v>0.3</v>
      </c>
      <c r="AF164" s="39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164" s="40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164" s="40">
        <f>AG62*1.2</f>
        <v/>
      </c>
      <c r="AI164" s="39">
        <f>AM62/AL62</f>
        <v/>
      </c>
      <c r="AJ164" s="39" t="n">
        <v>2</v>
      </c>
      <c r="AK164" s="39">
        <f>AI62/AJ62</f>
        <v/>
      </c>
      <c r="AL164" s="39" t="inlineStr"/>
      <c r="AM164" s="39">
        <f>AB62</f>
        <v/>
      </c>
      <c r="AN164" s="39" t="inlineStr"/>
      <c r="AO164" s="39">
        <f>AI62*AN62</f>
        <v/>
      </c>
      <c r="AP164" s="40">
        <f>AG62/AI62*1000</f>
        <v/>
      </c>
      <c r="AQ164" s="40">
        <f>AG62/AK62*1000</f>
        <v/>
      </c>
      <c r="AR164" s="40">
        <f>AG62/AM62</f>
        <v/>
      </c>
      <c r="AS164" s="40">
        <f>AG62/AO62</f>
        <v/>
      </c>
      <c r="AT164" s="39" t="inlineStr"/>
      <c r="AU164" s="40">
        <f>AG62/AT62</f>
        <v/>
      </c>
      <c r="AV164" s="39" t="n"/>
      <c r="AW164" s="39" t="n"/>
      <c r="AX164" s="39" t="n"/>
      <c r="AY164" s="39" t="n"/>
      <c r="AZ164" s="39" t="n"/>
      <c r="BA164" s="39" t="n"/>
      <c r="BB164" s="39" t="n"/>
      <c r="BC164" s="39" t="n"/>
      <c r="BD164" s="39" t="n"/>
      <c r="BE164" s="39" t="n"/>
      <c r="BF164" s="39" t="n"/>
      <c r="BG164" s="39" t="n"/>
      <c r="BH164" s="39" t="n"/>
      <c r="BI164" s="39" t="n"/>
      <c r="BJ164" s="39" t="n"/>
      <c r="BK164" s="39" t="n"/>
      <c r="BL164" s="39" t="n"/>
      <c r="BM164" s="39" t="n"/>
      <c r="BN164" s="39" t="n"/>
      <c r="BO164" s="39" t="n"/>
      <c r="BP164" s="39" t="n"/>
      <c r="BQ164" s="39" t="n"/>
      <c r="BR164" s="39" t="n"/>
      <c r="BS164" s="39" t="n"/>
      <c r="BT164" s="39" t="n"/>
      <c r="BU164" s="39" t="n"/>
      <c r="BV164" s="39" t="n"/>
      <c r="BW164" s="39" t="n"/>
      <c r="BX164" s="39" t="n"/>
      <c r="BY164" s="39" t="n"/>
      <c r="BZ164" s="39" t="n"/>
      <c r="CA164" s="39" t="n"/>
      <c r="CB164" s="39" t="n"/>
      <c r="CC164" s="39" t="n"/>
      <c r="CD164" s="39" t="n"/>
      <c r="CE164" s="39" t="n"/>
      <c r="CF164" s="39" t="n"/>
      <c r="CG164" s="39" t="n"/>
      <c r="CH164" s="39" t="n"/>
      <c r="CI164" s="39" t="n"/>
      <c r="CJ164" s="39" t="n"/>
      <c r="CK164" s="39" t="n"/>
      <c r="CL164" s="39" t="n"/>
      <c r="CM164" s="39" t="n"/>
      <c r="CN164" s="39" t="n"/>
      <c r="CO164" s="39" t="n"/>
      <c r="CP164" s="39" t="n"/>
      <c r="CQ164" s="39" t="n"/>
      <c r="CR164" s="39" t="n"/>
      <c r="CS164" s="39" t="n"/>
      <c r="CT164" s="39" t="n"/>
      <c r="CU164" s="39" t="n"/>
      <c r="CV164" s="39" t="n"/>
      <c r="CW164" s="39" t="n"/>
      <c r="CX164" s="39" t="n"/>
      <c r="CY164" s="39" t="n"/>
      <c r="CZ164" s="39" t="n"/>
      <c r="DA164" s="39" t="n"/>
      <c r="DB164" s="39" t="n"/>
      <c r="DC164" s="39" t="n"/>
      <c r="DD164" s="39" t="n"/>
      <c r="DE164" s="39" t="n"/>
      <c r="DF164" s="39" t="n"/>
      <c r="DG164" s="39" t="n"/>
      <c r="DH164" s="39" t="n"/>
      <c r="DI164" s="39" t="n"/>
      <c r="DJ164" s="39" t="n"/>
      <c r="DK164" s="39" t="n"/>
      <c r="DL164" s="39" t="n"/>
      <c r="DM164" s="39" t="n"/>
      <c r="DN164" s="39" t="n"/>
      <c r="DO164" s="39" t="n"/>
    </row>
    <row r="165">
      <c r="A165" s="39" t="inlineStr">
        <is>
          <t>Все</t>
        </is>
      </c>
      <c r="B165" s="39" t="inlineStr">
        <is>
          <t>Все</t>
        </is>
      </c>
      <c r="C165" s="39" t="inlineStr">
        <is>
          <t>Сеть</t>
        </is>
      </c>
      <c r="D165" s="39" t="inlineStr">
        <is>
          <t>охват</t>
        </is>
      </c>
      <c r="E165" s="39" t="n">
        <v/>
      </c>
      <c r="F165" s="39" t="n">
        <v/>
      </c>
      <c r="G165" s="39" t="n">
        <v/>
      </c>
      <c r="H165" s="39" t="n">
        <v/>
      </c>
      <c r="I165" s="39" t="n">
        <v/>
      </c>
      <c r="J165" s="39" t="inlineStr">
        <is>
          <t>\\DOCS\Public\_Подрядчики (прайсы, презентации, ТТ)\ИМХО</t>
        </is>
      </c>
      <c r="K165" s="39" t="inlineStr">
        <is>
          <t>Kurganova Ludmila N. &lt;LNKurganova@imho.ru&gt;</t>
        </is>
      </c>
      <c r="L165" s="39" t="n">
        <v/>
      </c>
      <c r="M165" s="39" t="n">
        <v/>
      </c>
      <c r="N165" s="39" t="n">
        <v/>
      </c>
      <c r="O165" s="39" t="n">
        <v/>
      </c>
      <c r="P165" s="39" t="inlineStr">
        <is>
          <t>IMHO*</t>
        </is>
      </c>
      <c r="Q165" s="39" t="n">
        <v>51</v>
      </c>
      <c r="R165" s="39">
        <f>S63</f>
        <v/>
      </c>
      <c r="S165" s="39" t="inlineStr">
        <is>
          <t>ВидеоСеть ИМХО</t>
        </is>
      </c>
      <c r="T165" s="39" t="inlineStr">
        <is>
          <t>Динамика, Video Mix, Multi-roll+read-roll, ролик до 20 сек., F=3/сутки</t>
        </is>
      </c>
      <c r="U165" s="39" t="inlineStr">
        <is>
          <t>Видео, 20 сек</t>
        </is>
      </c>
      <c r="V165" s="39" t="inlineStr">
        <is>
          <t>10</t>
        </is>
      </c>
      <c r="W165" s="39" t="inlineStr">
        <is>
          <t>Динамика</t>
        </is>
      </c>
      <c r="X165" s="39" t="inlineStr">
        <is>
          <t>1000 показов</t>
        </is>
      </c>
      <c r="Y165" s="39">
        <f>COUNT(BF63:CK63)</f>
        <v/>
      </c>
      <c r="Z165" s="39" t="inlineStr">
        <is>
          <t>недель</t>
        </is>
      </c>
      <c r="AA165" s="39">
        <f>AB63/Y63</f>
        <v/>
      </c>
      <c r="AB165" s="39" t="n">
        <v>1130</v>
      </c>
      <c r="AC165" s="40" t="n">
        <v>750</v>
      </c>
      <c r="AD165" s="39" t="n">
        <v>1</v>
      </c>
      <c r="AE165" s="39" t="n">
        <v>0.25</v>
      </c>
      <c r="AF165" s="39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165" s="40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165" s="40">
        <f>AG63*1.2</f>
        <v/>
      </c>
      <c r="AI165" s="39">
        <f>AM63/AL63</f>
        <v/>
      </c>
      <c r="AJ165" s="39" t="n">
        <v>4</v>
      </c>
      <c r="AK165" s="39">
        <f>AI63/AJ63</f>
        <v/>
      </c>
      <c r="AL165" s="39" t="inlineStr"/>
      <c r="AM165" s="39">
        <f>AB63</f>
        <v/>
      </c>
      <c r="AN165" s="39" t="inlineStr"/>
      <c r="AO165" s="39">
        <f>AI63*AN63</f>
        <v/>
      </c>
      <c r="AP165" s="40">
        <f>AG63/AI63*1000</f>
        <v/>
      </c>
      <c r="AQ165" s="40">
        <f>AG63/AK63*1000</f>
        <v/>
      </c>
      <c r="AR165" s="40">
        <f>AG63/AM63</f>
        <v/>
      </c>
      <c r="AS165" s="40">
        <f>AG63/AO63</f>
        <v/>
      </c>
      <c r="AT165" s="39" t="inlineStr"/>
      <c r="AU165" s="40">
        <f>AG63/AT63</f>
        <v/>
      </c>
      <c r="AV165" s="39" t="n"/>
      <c r="AW165" s="39" t="n"/>
      <c r="AX165" s="39" t="n"/>
      <c r="AY165" s="39" t="n"/>
      <c r="AZ165" s="39" t="n"/>
      <c r="BA165" s="39" t="n"/>
      <c r="BB165" s="39" t="n"/>
      <c r="BC165" s="39" t="n"/>
      <c r="BD165" s="39" t="n"/>
      <c r="BE165" s="39" t="n"/>
      <c r="BF165" s="39" t="n"/>
      <c r="BG165" s="39" t="n"/>
      <c r="BH165" s="39" t="n"/>
      <c r="BI165" s="39" t="n"/>
      <c r="BJ165" s="39" t="n"/>
      <c r="BK165" s="39" t="n"/>
      <c r="BL165" s="39" t="n"/>
      <c r="BM165" s="39" t="n"/>
      <c r="BN165" s="39" t="n"/>
      <c r="BO165" s="39" t="n"/>
      <c r="BP165" s="39" t="n"/>
      <c r="BQ165" s="39" t="n"/>
      <c r="BR165" s="39" t="n"/>
      <c r="BS165" s="39" t="n"/>
      <c r="BT165" s="39" t="n"/>
      <c r="BU165" s="39" t="n"/>
      <c r="BV165" s="39" t="n"/>
      <c r="BW165" s="39" t="n"/>
      <c r="BX165" s="39" t="n"/>
      <c r="BY165" s="39" t="n"/>
      <c r="BZ165" s="39" t="n"/>
      <c r="CA165" s="39" t="n"/>
      <c r="CB165" s="39" t="n"/>
      <c r="CC165" s="39" t="n"/>
      <c r="CD165" s="39" t="n"/>
      <c r="CE165" s="39" t="n"/>
      <c r="CF165" s="39" t="n"/>
      <c r="CG165" s="39" t="n"/>
      <c r="CH165" s="39" t="n"/>
      <c r="CI165" s="39" t="n"/>
      <c r="CJ165" s="39" t="n"/>
      <c r="CK165" s="39" t="n"/>
      <c r="CL165" s="39" t="n"/>
      <c r="CM165" s="39" t="n"/>
      <c r="CN165" s="39" t="n"/>
      <c r="CO165" s="39" t="n"/>
      <c r="CP165" s="39" t="n"/>
      <c r="CQ165" s="39" t="n"/>
      <c r="CR165" s="39" t="n"/>
      <c r="CS165" s="39" t="n"/>
      <c r="CT165" s="39" t="n"/>
      <c r="CU165" s="39" t="n"/>
      <c r="CV165" s="39" t="n"/>
      <c r="CW165" s="39" t="n"/>
      <c r="CX165" s="39" t="n"/>
      <c r="CY165" s="39" t="n"/>
      <c r="CZ165" s="39" t="n"/>
      <c r="DA165" s="39" t="n"/>
      <c r="DB165" s="39" t="n"/>
      <c r="DC165" s="39" t="n"/>
      <c r="DD165" s="39" t="n"/>
      <c r="DE165" s="39" t="n"/>
      <c r="DF165" s="39" t="n"/>
      <c r="DG165" s="39" t="n"/>
      <c r="DH165" s="39" t="n"/>
      <c r="DI165" s="39" t="n"/>
      <c r="DJ165" s="39" t="n"/>
      <c r="DK165" s="39" t="n"/>
      <c r="DL165" s="39" t="n"/>
      <c r="DM165" s="39" t="n"/>
      <c r="DN165" s="39" t="n"/>
      <c r="DO165" s="39" t="n"/>
    </row>
    <row r="166">
      <c r="Q166" s="41" t="n"/>
      <c r="R166" s="41" t="n"/>
      <c r="S166" s="41" t="n"/>
      <c r="T166" s="41" t="n"/>
      <c r="U166" s="41" t="n"/>
      <c r="V166" s="41" t="n"/>
      <c r="W166" s="41" t="n"/>
      <c r="X166" s="41" t="n"/>
      <c r="Y166" s="41" t="n"/>
      <c r="Z166" s="41" t="n"/>
      <c r="AA166" s="41" t="n"/>
      <c r="AB166" s="41" t="n"/>
      <c r="AC166" s="42" t="n"/>
      <c r="AD166" s="41" t="n"/>
      <c r="AE166" s="41" t="inlineStr">
        <is>
          <t>Итого:</t>
        </is>
      </c>
      <c r="AF166" s="41">
        <f>SUMIF(AI13:AI165,"&gt;0",AG13:AG165)/AI166*1000</f>
        <v/>
      </c>
      <c r="AG166" s="42">
        <f>SUM(AG13:AG165)</f>
        <v/>
      </c>
      <c r="AH166" s="42">
        <f>SUM(AH13:AH165)</f>
        <v/>
      </c>
      <c r="AI166" s="41">
        <f>SUM(AI13:AI165)</f>
        <v/>
      </c>
      <c r="AJ166" s="41">
        <f>SUMIF(AK13:AK165,"&gt;0",AI13:AI165)/AK166</f>
        <v/>
      </c>
      <c r="AK166" s="41">
        <f>SUM(AK13:AK165)*0.8</f>
        <v/>
      </c>
      <c r="AL166" s="41">
        <f>SUMIF(AI13:AI165,"&gt;0",AM13:AM165)/AI166</f>
        <v/>
      </c>
      <c r="AM166" s="41">
        <f>SUM(AM13:AM165)</f>
        <v/>
      </c>
      <c r="AN166" s="41">
        <f>SUMIF(AI13:AI165,"&gt;0",AO13:AO165)/AI166</f>
        <v/>
      </c>
      <c r="AO166" s="41">
        <f>SUM(AO13:AO165)</f>
        <v/>
      </c>
      <c r="AP166" s="42">
        <f>SUMIF(AI13:AI165,"&gt;0",AG13:AG165)/AI166*1000</f>
        <v/>
      </c>
      <c r="AQ166" s="42">
        <f>SUMIF(AK13:AK165,"&gt;0",AG13:AG165)/AK166*1000</f>
        <v/>
      </c>
      <c r="AR166" s="42">
        <f>SUMIF(AM13:AM165,"&gt;0",AG13:AG165)/AM166</f>
        <v/>
      </c>
      <c r="AS166" s="42">
        <f>SUMIF(AO13:AO165,"&gt;0",AG13:AG165)/AO166</f>
        <v/>
      </c>
      <c r="AT166" s="41">
        <f>SUM(AT13:AM165)</f>
        <v/>
      </c>
      <c r="AU166" s="42">
        <f>SUMIF(AT13:AT165,"&gt;0",AG13:AG165)/AT166</f>
        <v/>
      </c>
      <c r="AV166" s="41">
        <f>SUMIF(AU13:AU165,"&gt;0",AG13:AG165)/AU166</f>
        <v/>
      </c>
    </row>
    <row r="167">
      <c r="AC167" s="43" t="inlineStr">
        <is>
          <t>Сервис DCM</t>
        </is>
      </c>
      <c r="AG167" s="40">
        <f>(AI166*2.5)*1.5/1000</f>
        <v/>
      </c>
    </row>
    <row r="168">
      <c r="AC168" s="43" t="inlineStr">
        <is>
          <t>Итого медиа бюджет</t>
        </is>
      </c>
      <c r="AG168" s="40">
        <f>SUM(AG166:AG167)</f>
        <v/>
      </c>
    </row>
    <row r="169">
      <c r="AC169" s="43" t="inlineStr">
        <is>
          <t>АК</t>
        </is>
      </c>
      <c r="AF169" t="inlineStr">
        <is>
          <t>10%</t>
        </is>
      </c>
      <c r="AG169" s="40">
        <f>AG168*AF169</f>
        <v/>
      </c>
    </row>
    <row r="170">
      <c r="AC170" s="43" t="inlineStr">
        <is>
          <t>НДС</t>
        </is>
      </c>
      <c r="AF170" t="inlineStr">
        <is>
          <t>20%</t>
        </is>
      </c>
      <c r="AG170" s="40">
        <f>((AG168)+AG169)*AF170</f>
        <v/>
      </c>
    </row>
    <row r="171">
      <c r="AC171" s="43" t="inlineStr">
        <is>
          <t>Производство ролика, с НДС</t>
        </is>
      </c>
      <c r="AG171" s="40" t="inlineStr">
        <is>
          <t>0.00р</t>
        </is>
      </c>
    </row>
    <row r="172">
      <c r="AC172" s="43" t="inlineStr">
        <is>
          <t>Итого (с учётом НДС и АК)</t>
        </is>
      </c>
      <c r="AD172" s="44" t="n"/>
      <c r="AE172" s="44" t="n"/>
      <c r="AF172" s="44" t="n"/>
      <c r="AG172" s="40">
        <f>SUM(AG168:AG171)</f>
        <v/>
      </c>
    </row>
  </sheetData>
  <mergeCells count="52">
    <mergeCell ref="BU10:BY10"/>
    <mergeCell ref="BZ10:CD10"/>
    <mergeCell ref="CE10:CI10"/>
    <mergeCell ref="CJ10:CN10"/>
    <mergeCell ref="CO10:CS10"/>
    <mergeCell ref="DK10:DO10"/>
    <mergeCell ref="DK11:DK12"/>
    <mergeCell ref="DL11:DL12"/>
    <mergeCell ref="DM11:DM12"/>
    <mergeCell ref="DN11:DN12"/>
    <mergeCell ref="DO11:DO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2021-08-13T03:30:56Z</dcterms:modified>
  <cp:lastModifiedBy>Лидия Давыдова</cp:lastModifiedBy>
</cp:coreProperties>
</file>