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0730" windowHeight="11760" tabRatio="831" firstSheet="0" activeTab="0" autoFilterDateGrouping="1"/>
  </bookViews>
  <sheets>
    <sheet name="СТАТИСТИКА" sheetId="1" state="visible" r:id="rId1"/>
    <sheet name="МП old" sheetId="2" state="hidden" r:id="rId2"/>
    <sheet name="МП (25.05)" sheetId="3" state="hidden" r:id="rId3"/>
    <sheet name="МП (31.05)" sheetId="4" state="visible" r:id="rId4"/>
    <sheet name="Segmento" sheetId="5" state="visible" r:id="rId5"/>
    <sheet name="Таргетинги social" sheetId="6" state="visible" r:id="rId6"/>
    <sheet name="Лист2" sheetId="7" state="hidden" r:id="rId7"/>
    <sheet name="Настройки" sheetId="8" state="hidden" r:id="rId8"/>
    <sheet name="Этапы запуска" sheetId="9" state="hidden" r:id="rId9"/>
    <sheet name="ТТ соц.сети" sheetId="10" state="visible" r:id="rId10"/>
    <sheet name="Segmento отчет" sheetId="11" state="visible" r:id="rId11"/>
    <sheet name="Изменения" sheetId="1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4">#REF!</definedName>
    <definedName name="\0" localSheetId="5">#REF!</definedName>
    <definedName name="\0">#REF!</definedName>
    <definedName name="\p" localSheetId="4">#REF!</definedName>
    <definedName name="\p" localSheetId="5">#REF!</definedName>
    <definedName name="\p">#REF!</definedName>
    <definedName name="_______UBK2" localSheetId="4">#REF!</definedName>
    <definedName name="_______UBK2" localSheetId="5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2">#REF!</definedName>
    <definedName name="__xlnm.Print_Area" localSheetId="3">#REF!</definedName>
    <definedName name="__xlnm.Print_Area" localSheetId="1">#REF!</definedName>
    <definedName name="__xlnm.Print_Area" localSheetId="0">#REF!</definedName>
    <definedName name="__xlnm.Print_Area" localSheetId="8">#REF!</definedName>
    <definedName name="__xlnm.Print_Area">#REF!</definedName>
    <definedName name="_12" localSheetId="4" hidden="1">{#N/A,#N/A,TRUE,"Пресса";#N/A,#N/A,TRUE,"Метро";#N/A,#N/A,TRUE,"Щиты";#N/A,#N/A,TRUE,"График";#N/A,#N/A,TRUE,"График"}</definedName>
    <definedName name="_12" localSheetId="3" hidden="1">{#N/A,#N/A,TRUE,"Пресса";#N/A,#N/A,TRUE,"Метро";#N/A,#N/A,TRUE,"Щиты";#N/A,#N/A,TRUE,"График";#N/A,#N/A,TRUE,"График"}</definedName>
    <definedName name="_12" localSheetId="5" hidden="1">{#N/A,#N/A,TRUE,"Пресса";#N/A,#N/A,TRUE,"Метро";#N/A,#N/A,TRUE,"Щиты";#N/A,#N/A,TRUE,"График";#N/A,#N/A,TRUE,"График"}</definedName>
    <definedName name="_12" localSheetId="9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a">[5]TV!#REF!</definedName>
    <definedName name="aaa" localSheetId="4">Segmento!aaa</definedName>
    <definedName name="aaa" localSheetId="3">'МП (31.05)'!aaa</definedName>
    <definedName name="aaa" localSheetId="5">'Таргетинги social'!aaa</definedName>
    <definedName name="aaa" localSheetId="9">'ТТ соц.сети'!aaa</definedName>
    <definedName name="aaa">[0]!aaa</definedName>
    <definedName name="aaa_1" localSheetId="4">Segmento!aaa_1</definedName>
    <definedName name="aaa_1" localSheetId="3">'МП (31.05)'!aaa_1</definedName>
    <definedName name="aaa_1" localSheetId="5">'Таргетинги social'!aaa_1</definedName>
    <definedName name="aaa_1" localSheetId="9">'ТТ соц.сети'!aaa_1</definedName>
    <definedName name="aaa_1">aaa_1</definedName>
    <definedName name="AffinityRange" localSheetId="4">#REF!</definedName>
    <definedName name="AffinityRange" localSheetId="5">#REF!</definedName>
    <definedName name="AffinityRange" localSheetId="9">#REF!</definedName>
    <definedName name="AffinityRange">#REF!</definedName>
    <definedName name="AllRange" localSheetId="4">#REF!</definedName>
    <definedName name="AllRange" localSheetId="5">#REF!</definedName>
    <definedName name="AllRange">#REF!</definedName>
    <definedName name="AllTime" localSheetId="4">#REF!</definedName>
    <definedName name="AllTime" localSheetId="5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4">#REF!</definedName>
    <definedName name="apr" localSheetId="5">#REF!</definedName>
    <definedName name="apr">#REF!</definedName>
    <definedName name="as" localSheetId="4">#REF!</definedName>
    <definedName name="as" localSheetId="5">#REF!</definedName>
    <definedName name="as">#REF!</definedName>
    <definedName name="asbof" localSheetId="4">#REF!</definedName>
    <definedName name="asbof" localSheetId="5">#REF!</definedName>
    <definedName name="asbof">#REF!</definedName>
    <definedName name="asdrwef" localSheetId="4">'[7]CAMPAIGN AVERAGE F'!#REF!</definedName>
    <definedName name="asdrwef" localSheetId="5">'[7]CAMPAIGN AVERAGE F'!#REF!</definedName>
    <definedName name="asdrwef">'[7]CAMPAIGN AVERAGE F'!#REF!</definedName>
    <definedName name="AUDI.Plan" localSheetId="4">#REF!</definedName>
    <definedName name="AUDI.Plan" localSheetId="5">#REF!</definedName>
    <definedName name="AUDI.Plan">#REF!</definedName>
    <definedName name="AUDI.TypA" localSheetId="4">#REF!</definedName>
    <definedName name="AUDI.TypA" localSheetId="5">#REF!</definedName>
    <definedName name="AUDI.TypA">#REF!</definedName>
    <definedName name="AUDI.TypB" localSheetId="4">#REF!</definedName>
    <definedName name="AUDI.TypB" localSheetId="5">#REF!</definedName>
    <definedName name="AUDI.TypB">#REF!</definedName>
    <definedName name="avrrange">#REF!</definedName>
    <definedName name="az" localSheetId="4">Segmento!az</definedName>
    <definedName name="az" localSheetId="3">'МП (31.05)'!az</definedName>
    <definedName name="az" localSheetId="5">'Таргетинги social'!az</definedName>
    <definedName name="az" localSheetId="9">'ТТ соц.сети'!az</definedName>
    <definedName name="az">[0]!az</definedName>
    <definedName name="az_1" localSheetId="4">Segmento!az_1</definedName>
    <definedName name="az_1" localSheetId="3">'МП (31.05)'!az_1</definedName>
    <definedName name="az_1" localSheetId="5">'Таргетинги social'!az_1</definedName>
    <definedName name="az_1" localSheetId="9">'ТТ соц.сети'!az_1</definedName>
    <definedName name="az_1">az_1</definedName>
    <definedName name="b" localSheetId="4" hidden="1">{#N/A,#N/A,TRUE,"Пресса";#N/A,#N/A,TRUE,"Метро";#N/A,#N/A,TRUE,"Щиты";#N/A,#N/A,TRUE,"График";#N/A,#N/A,TRUE,"График"}</definedName>
    <definedName name="b" localSheetId="3" hidden="1">{#N/A,#N/A,TRUE,"Пресса";#N/A,#N/A,TRUE,"Метро";#N/A,#N/A,TRUE,"Щиты";#N/A,#N/A,TRUE,"График";#N/A,#N/A,TRUE,"График"}</definedName>
    <definedName name="b" localSheetId="5" hidden="1">{#N/A,#N/A,TRUE,"Пресса";#N/A,#N/A,TRUE,"Метро";#N/A,#N/A,TRUE,"Щиты";#N/A,#N/A,TRUE,"График";#N/A,#N/A,TRUE,"График"}</definedName>
    <definedName name="b" localSheetId="9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4">#REF!</definedName>
    <definedName name="BlockPrice" localSheetId="5">#REF!</definedName>
    <definedName name="BlockPrice">#REF!</definedName>
    <definedName name="BlockPriceTr" localSheetId="4">#REF!</definedName>
    <definedName name="BlockPriceTr" localSheetId="5">#REF!</definedName>
    <definedName name="BlockPriceTr">#REF!</definedName>
    <definedName name="BlockSum" localSheetId="4">#REF!</definedName>
    <definedName name="BlockSum" localSheetId="5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4">#REF!</definedName>
    <definedName name="cell1" localSheetId="5">#REF!</definedName>
    <definedName name="cell1">#REF!</definedName>
    <definedName name="cell10" localSheetId="4">#REF!</definedName>
    <definedName name="cell10" localSheetId="5">#REF!</definedName>
    <definedName name="cell10">#REF!</definedName>
    <definedName name="cell11" localSheetId="4">#REF!</definedName>
    <definedName name="cell11" localSheetId="5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4">#REF!</definedName>
    <definedName name="commission" localSheetId="5">#REF!</definedName>
    <definedName name="commission">#REF!</definedName>
    <definedName name="Company">'[13]TV spot_supplier'!$A$4</definedName>
    <definedName name="costs" localSheetId="4">#REF!</definedName>
    <definedName name="costs" localSheetId="5">#REF!</definedName>
    <definedName name="costs">#REF!</definedName>
    <definedName name="CTCcpp">[14]CTC!$C$20</definedName>
    <definedName name="CTV" localSheetId="4" hidden="1">{#N/A,#N/A,TRUE,"Пресса";#N/A,#N/A,TRUE,"Метро";#N/A,#N/A,TRUE,"Щиты";#N/A,#N/A,TRUE,"График";#N/A,#N/A,TRUE,"График"}</definedName>
    <definedName name="CTV" localSheetId="3" hidden="1">{#N/A,#N/A,TRUE,"Пресса";#N/A,#N/A,TRUE,"Метро";#N/A,#N/A,TRUE,"Щиты";#N/A,#N/A,TRUE,"График";#N/A,#N/A,TRUE,"График"}</definedName>
    <definedName name="CTV" localSheetId="5" hidden="1">{#N/A,#N/A,TRUE,"Пресса";#N/A,#N/A,TRUE,"Метро";#N/A,#N/A,TRUE,"Щиты";#N/A,#N/A,TRUE,"График";#N/A,#N/A,TRUE,"График"}</definedName>
    <definedName name="CTV" localSheetId="9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3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9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3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9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4">#REF!</definedName>
    <definedName name="DataRange" localSheetId="5">#REF!</definedName>
    <definedName name="DataRange">#REF!</definedName>
    <definedName name="Date">'[13]TV spot_supplier'!$A$9</definedName>
    <definedName name="ddd">'[13]TV spot_supplier'!$A$5</definedName>
    <definedName name="dddd" localSheetId="4">Segmento!dddd</definedName>
    <definedName name="dddd" localSheetId="3">'МП (31.05)'!dddd</definedName>
    <definedName name="dddd" localSheetId="5">'Таргетинги social'!dddd</definedName>
    <definedName name="dddd" localSheetId="9">'ТТ соц.сети'!dddd</definedName>
    <definedName name="dddd">[0]!dddd</definedName>
    <definedName name="dddd_1" localSheetId="4">Segmento!dddd_1</definedName>
    <definedName name="dddd_1" localSheetId="3">'МП (31.05)'!dddd_1</definedName>
    <definedName name="dddd_1" localSheetId="5">'Таргетинги social'!dddd_1</definedName>
    <definedName name="dddd_1" localSheetId="9">'ТТ соц.сети'!dddd_1</definedName>
    <definedName name="dddd_1">dddd_1</definedName>
    <definedName name="dddddddddddddddddddddd" localSheetId="4">Segmento!dddddddddddddddddddddd</definedName>
    <definedName name="dddddddddddddddddddddd" localSheetId="3">'МП (31.05)'!dddddddddddddddddddddd</definedName>
    <definedName name="dddddddddddddddddddddd" localSheetId="5">'Таргетинги social'!dddddddddddddddddddddd</definedName>
    <definedName name="dddddddddddddddddddddd" localSheetId="9">'ТТ соц.сети'!dddddddddddddddddddddd</definedName>
    <definedName name="dddddddddddddddddddddd">[0]!dddddddddddddddddddddd</definedName>
    <definedName name="dddddddddddddddddddddd_1" localSheetId="4">Segmento!dddddddddddddddddddddd_1</definedName>
    <definedName name="dddddddddddddddddddddd_1" localSheetId="3">'МП (31.05)'!dddddddddddddddddddddd_1</definedName>
    <definedName name="dddddddddddddddddddddd_1" localSheetId="5">'Таргетинги social'!dddddddddddddddddddddd_1</definedName>
    <definedName name="dddddddddddddddddddddd_1" localSheetId="9">'ТТ соц.сети'!dddddddddddddddddddddd_1</definedName>
    <definedName name="dddddddddddddddddddddd_1">dddddddddddddddddddddd_1</definedName>
    <definedName name="DDS_COLOUR" localSheetId="4">#REF!</definedName>
    <definedName name="DDS_COLOUR" localSheetId="5">#REF!</definedName>
    <definedName name="DDS_COLOUR" localSheetId="9">#REF!</definedName>
    <definedName name="DDS_COLOUR">#REF!</definedName>
    <definedName name="DDS_DATES_WEEKLY" localSheetId="4">#REF!</definedName>
    <definedName name="DDS_DATES_WEEKLY" localSheetId="5">#REF!</definedName>
    <definedName name="DDS_DATES_WEEKLY">#REF!</definedName>
    <definedName name="DDS_FREQUENCY" localSheetId="4">#REF!</definedName>
    <definedName name="DDS_FREQUENCY" localSheetId="5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4">#REF!</definedName>
    <definedName name="DDS_UD_1CD" localSheetId="5">#REF!</definedName>
    <definedName name="DDS_UD_1CD">#REF!</definedName>
    <definedName name="DDS_UD_CIRCULATION" localSheetId="4">#REF!</definedName>
    <definedName name="DDS_UD_CIRCULATION" localSheetId="5">#REF!</definedName>
    <definedName name="DDS_UD_CIRCULATION">#REF!</definedName>
    <definedName name="DDS_UD_COUNTRY" localSheetId="4">#REF!</definedName>
    <definedName name="DDS_UD_COUNTRY" localSheetId="5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4">#REF!</definedName>
    <definedName name="dfgsfgsfg" localSheetId="5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4">#REF!</definedName>
    <definedName name="er" localSheetId="5">#REF!</definedName>
    <definedName name="er">#REF!</definedName>
    <definedName name="ewr">[18]ODAPLAN_REPORT!#REF!</definedName>
    <definedName name="Excel_BuiltIn__FilterDatabase_2" localSheetId="4">#REF!</definedName>
    <definedName name="Excel_BuiltIn__FilterDatabase_2" localSheetId="5">#REF!</definedName>
    <definedName name="Excel_BuiltIn__FilterDatabase_2">#REF!</definedName>
    <definedName name="Excel_BuiltIn__FilterDatabase_3" localSheetId="4">#REF!</definedName>
    <definedName name="Excel_BuiltIn__FilterDatabase_3" localSheetId="5">#REF!</definedName>
    <definedName name="Excel_BuiltIn__FilterDatabase_3">#REF!</definedName>
    <definedName name="Excel_BuiltIn__FilterDatabase_4" localSheetId="4">#REF!</definedName>
    <definedName name="Excel_BuiltIn__FilterDatabase_4" localSheetId="5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4">Segmento!f_1</definedName>
    <definedName name="f_1" localSheetId="3">'МП (31.05)'!f_1</definedName>
    <definedName name="f_1" localSheetId="5">'Таргетинги social'!f_1</definedName>
    <definedName name="f_1" localSheetId="9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4">#REF!</definedName>
    <definedName name="flagMethod" localSheetId="5">#REF!</definedName>
    <definedName name="flagMethod">#REF!</definedName>
    <definedName name="flagMethod1" localSheetId="4">#REF!</definedName>
    <definedName name="flagMethod1" localSheetId="5">#REF!</definedName>
    <definedName name="flagMethod1">#REF!</definedName>
    <definedName name="FooterPacket" localSheetId="4">'[16] Самара Россия'!#REF!</definedName>
    <definedName name="FooterPacket" localSheetId="5">'[16] Самара Россия'!#REF!</definedName>
    <definedName name="FooterPacket">'[16] Самара Россия'!#REF!</definedName>
    <definedName name="Format_Currency" localSheetId="4">#REF!</definedName>
    <definedName name="Format_Currency" localSheetId="5">#REF!</definedName>
    <definedName name="Format_Currency">#REF!</definedName>
    <definedName name="Format_Date" localSheetId="4">#REF!</definedName>
    <definedName name="Format_Date" localSheetId="5">#REF!</definedName>
    <definedName name="Format_Date">#REF!</definedName>
    <definedName name="Format_Number" localSheetId="4">#REF!</definedName>
    <definedName name="Format_Number" localSheetId="5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4">#REF!</definedName>
    <definedName name="g" localSheetId="5">#REF!</definedName>
    <definedName name="g">#REF!</definedName>
    <definedName name="g_1" localSheetId="4">Segmento!g_1</definedName>
    <definedName name="g_1" localSheetId="3">'МП (31.05)'!g_1</definedName>
    <definedName name="g_1" localSheetId="5">'Таргетинги social'!g_1</definedName>
    <definedName name="g_1" localSheetId="9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4">Segmento!gfsdhfjnxfjh</definedName>
    <definedName name="gfsdhfjnxfjh" localSheetId="3">'МП (31.05)'!gfsdhfjnxfjh</definedName>
    <definedName name="gfsdhfjnxfjh" localSheetId="5">'Таргетинги social'!gfsdhfjnxfjh</definedName>
    <definedName name="gfsdhfjnxfjh" localSheetId="9">'ТТ соц.сети'!gfsdhfjnxfjh</definedName>
    <definedName name="gfsdhfjnxfjh">[0]!gfsdhfjnxfjh</definedName>
    <definedName name="gfsdhfjnxfjh_1" localSheetId="4">Segmento!gfsdhfjnxfjh_1</definedName>
    <definedName name="gfsdhfjnxfjh_1" localSheetId="3">'МП (31.05)'!gfsdhfjnxfjh_1</definedName>
    <definedName name="gfsdhfjnxfjh_1" localSheetId="5">'Таргетинги social'!gfsdhfjnxfjh_1</definedName>
    <definedName name="gfsdhfjnxfjh_1" localSheetId="9">'ТТ соц.сети'!gfsdhfjnxfjh_1</definedName>
    <definedName name="gfsdhfjnxfjh_1">gfsdhfjnxfjh_1</definedName>
    <definedName name="ghh" hidden="1">[12]XLR_NoRangeSheet!$B$5</definedName>
    <definedName name="Gross" localSheetId="4">#REF!</definedName>
    <definedName name="Gross" localSheetId="5">#REF!</definedName>
    <definedName name="Gross">#REF!</definedName>
    <definedName name="grossrate" localSheetId="4">#REF!</definedName>
    <definedName name="grossrate" localSheetId="5">#REF!</definedName>
    <definedName name="grossrate">#REF!</definedName>
    <definedName name="GRP" localSheetId="4">[18]ODAPLAN_REPORT!#REF!</definedName>
    <definedName name="GRP" localSheetId="5">[18]ODAPLAN_REPORT!#REF!</definedName>
    <definedName name="GRP">[18]ODAPLAN_REPORT!#REF!</definedName>
    <definedName name="grp30range" localSheetId="4">[23]Sheet1!#REF!</definedName>
    <definedName name="grp30range" localSheetId="5">[23]Sheet1!#REF!</definedName>
    <definedName name="grp30range">[23]Sheet1!#REF!</definedName>
    <definedName name="grprange">[23]Sheet1!#REF!</definedName>
    <definedName name="GUIDМедиаплана" localSheetId="2">#REF!</definedName>
    <definedName name="GUIDМедиаплана" localSheetId="3">#REF!</definedName>
    <definedName name="GUIDМедиаплана" localSheetId="1">#REF!</definedName>
    <definedName name="GUIDМедиаплана" localSheetId="0">#REF!</definedName>
    <definedName name="GUIDМедиаплана" localSheetId="8">#REF!</definedName>
    <definedName name="GUIDМедиаплана">#REF!</definedName>
    <definedName name="GUIDРекламнойКампании" localSheetId="2">#REF!</definedName>
    <definedName name="GUIDРекламнойКампании" localSheetId="3">#REF!</definedName>
    <definedName name="GUIDРекламнойКампании" localSheetId="1">#REF!</definedName>
    <definedName name="GUIDРекламнойКампании" localSheetId="0">#REF!</definedName>
    <definedName name="GUIDРекламнойКампании">#REF!</definedName>
    <definedName name="h" localSheetId="4">Segmento!h</definedName>
    <definedName name="h" localSheetId="3">'МП (31.05)'!h</definedName>
    <definedName name="h" localSheetId="5">'Таргетинги social'!h</definedName>
    <definedName name="h" localSheetId="9">'ТТ соц.сети'!h</definedName>
    <definedName name="h">[0]!h</definedName>
    <definedName name="h_1" localSheetId="4">Segmento!h_1</definedName>
    <definedName name="h_1" localSheetId="3">'МП (31.05)'!h_1</definedName>
    <definedName name="h_1" localSheetId="5">'Таргетинги social'!h_1</definedName>
    <definedName name="h_1" localSheetId="9">'ТТ соц.сети'!h_1</definedName>
    <definedName name="h_1">h_1</definedName>
    <definedName name="HeaderCols">2</definedName>
    <definedName name="HeaderRange" localSheetId="4">#REF!</definedName>
    <definedName name="HeaderRange" localSheetId="5">#REF!</definedName>
    <definedName name="HeaderRange">#REF!</definedName>
    <definedName name="HeaderRows">2</definedName>
    <definedName name="hh" localSheetId="4">#REF!</definedName>
    <definedName name="hh" localSheetId="5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4" hidden="1">{"'Лист1'!$A$1:$H$45"}</definedName>
    <definedName name="HTML_Control" localSheetId="3" hidden="1">{"'Лист1'!$A$1:$H$45"}</definedName>
    <definedName name="HTML_Control" localSheetId="5" hidden="1">{"'Лист1'!$A$1:$H$45"}</definedName>
    <definedName name="HTML_Control" localSheetId="9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4">Segmento!j</definedName>
    <definedName name="j" localSheetId="3">'МП (31.05)'!j</definedName>
    <definedName name="j" localSheetId="5">'Таргетинги social'!j</definedName>
    <definedName name="j" localSheetId="9">'ТТ соц.сети'!j</definedName>
    <definedName name="j">[0]!j</definedName>
    <definedName name="j_1" localSheetId="4">Segmento!j_1</definedName>
    <definedName name="j_1" localSheetId="3">'МП (31.05)'!j_1</definedName>
    <definedName name="j_1" localSheetId="5">'Таргетинги social'!j_1</definedName>
    <definedName name="j_1" localSheetId="9">'ТТ соц.сети'!j_1</definedName>
    <definedName name="j_1">j_1</definedName>
    <definedName name="jh" localSheetId="4">#REF!</definedName>
    <definedName name="jh" localSheetId="5">#REF!</definedName>
    <definedName name="jh" localSheetId="9">#REF!</definedName>
    <definedName name="jh">#REF!</definedName>
    <definedName name="jkndfn" localSheetId="4">#REF!</definedName>
    <definedName name="jkndfn" localSheetId="5">#REF!</definedName>
    <definedName name="jkndfn">#REF!</definedName>
    <definedName name="Job_number" localSheetId="4">'[25]TV spot_supplier'!#REF!</definedName>
    <definedName name="Job_number" localSheetId="5">'[25]TV spot_supplier'!#REF!</definedName>
    <definedName name="Job_number">'[25]TV spot_supplier'!#REF!</definedName>
    <definedName name="l" localSheetId="4">Segmento!l</definedName>
    <definedName name="l" localSheetId="3">'МП (31.05)'!l</definedName>
    <definedName name="l" localSheetId="5">'Таргетинги social'!l</definedName>
    <definedName name="l" localSheetId="9">'ТТ соц.сети'!l</definedName>
    <definedName name="l">[0]!l</definedName>
    <definedName name="l_1" localSheetId="4">Segmento!l_1</definedName>
    <definedName name="l_1" localSheetId="3">'МП (31.05)'!l_1</definedName>
    <definedName name="l_1" localSheetId="5">'Таргетинги social'!l_1</definedName>
    <definedName name="l_1" localSheetId="9">'ТТ соц.сети'!l_1</definedName>
    <definedName name="l_1">l_1</definedName>
    <definedName name="LastFactor" localSheetId="4">'[16] Самара Россия'!#REF!</definedName>
    <definedName name="LastFactor" localSheetId="5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4">Segmento!m</definedName>
    <definedName name="m" localSheetId="3">'МП (31.05)'!m</definedName>
    <definedName name="m" localSheetId="5">'Таргетинги social'!m</definedName>
    <definedName name="m" localSheetId="9">'ТТ соц.сети'!m</definedName>
    <definedName name="m">[0]!m</definedName>
    <definedName name="m_1" localSheetId="4">Segmento!m_1</definedName>
    <definedName name="m_1" localSheetId="3">'МП (31.05)'!m_1</definedName>
    <definedName name="m_1" localSheetId="5">'Таргетинги social'!m_1</definedName>
    <definedName name="m_1" localSheetId="9">'ТТ соц.сети'!m_1</definedName>
    <definedName name="m_1">m_1</definedName>
    <definedName name="mar" localSheetId="4">#REF!</definedName>
    <definedName name="mar" localSheetId="5">#REF!</definedName>
    <definedName name="mar" localSheetId="9">#REF!</definedName>
    <definedName name="mar">#REF!</definedName>
    <definedName name="max" localSheetId="4">Segmento!max</definedName>
    <definedName name="max" localSheetId="3">'МП (31.05)'!max</definedName>
    <definedName name="max" localSheetId="5">'Таргетинги social'!max</definedName>
    <definedName name="max" localSheetId="9">'ТТ соц.сети'!max</definedName>
    <definedName name="max">[0]!max</definedName>
    <definedName name="max_1" localSheetId="4">Segmento!max_1</definedName>
    <definedName name="max_1" localSheetId="3">'МП (31.05)'!max_1</definedName>
    <definedName name="max_1" localSheetId="5">'Таргетинги social'!max_1</definedName>
    <definedName name="max_1" localSheetId="9">'ТТ соц.сети'!max_1</definedName>
    <definedName name="max_1">max_1</definedName>
    <definedName name="MaxRange">[26]Evaluation2!$K$227</definedName>
    <definedName name="mediadiscount" localSheetId="4">#REF!</definedName>
    <definedName name="mediadiscount" localSheetId="5">#REF!</definedName>
    <definedName name="mediadiscount">#REF!</definedName>
    <definedName name="MEDIAREP" localSheetId="4">#REF!</definedName>
    <definedName name="MEDIAREP" localSheetId="5">#REF!</definedName>
    <definedName name="MEDIAREP">#REF!</definedName>
    <definedName name="mediaspend" localSheetId="4">#REF!</definedName>
    <definedName name="mediaspend" localSheetId="5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4">#REF!</definedName>
    <definedName name="MixRange" localSheetId="5">#REF!</definedName>
    <definedName name="MixRange">#REF!</definedName>
    <definedName name="MNR" localSheetId="4">#REF!</definedName>
    <definedName name="MNR" localSheetId="5">#REF!</definedName>
    <definedName name="MNR">#REF!</definedName>
    <definedName name="MPCurrency_List">'[17]Data Sheet'!$F$3:$F$103</definedName>
    <definedName name="NDS" localSheetId="4">#REF!</definedName>
    <definedName name="NDS" localSheetId="5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4">#REF!</definedName>
    <definedName name="numberinsertions" localSheetId="5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4">Segmento!o</definedName>
    <definedName name="o" localSheetId="3">'МП (31.05)'!o</definedName>
    <definedName name="o" localSheetId="5">'Таргетинги social'!o</definedName>
    <definedName name="o" localSheetId="9">'ТТ соц.сети'!o</definedName>
    <definedName name="o">[0]!o</definedName>
    <definedName name="o_1" localSheetId="4">Segmento!o_1</definedName>
    <definedName name="o_1" localSheetId="3">'МП (31.05)'!o_1</definedName>
    <definedName name="o_1" localSheetId="5">'Таргетинги social'!o_1</definedName>
    <definedName name="o_1" localSheetId="9">'ТТ соц.сети'!o_1</definedName>
    <definedName name="o_1">o_1</definedName>
    <definedName name="op" localSheetId="4">#REF!</definedName>
    <definedName name="op" localSheetId="5">#REF!</definedName>
    <definedName name="op" localSheetId="9">#REF!</definedName>
    <definedName name="op">#REF!</definedName>
    <definedName name="OrderRange" localSheetId="4">#REF!</definedName>
    <definedName name="OrderRange" localSheetId="5">#REF!</definedName>
    <definedName name="OrderRange">#REF!</definedName>
    <definedName name="OrdersRange" localSheetId="4">#REF!</definedName>
    <definedName name="OrdersRange" localSheetId="5">#REF!</definedName>
    <definedName name="OrdersRange">#REF!</definedName>
    <definedName name="Org">#REF!</definedName>
    <definedName name="ORTcpp">[14]ORT!$C$20</definedName>
    <definedName name="p" localSheetId="4">Segmento!p</definedName>
    <definedName name="p" localSheetId="3">'МП (31.05)'!p</definedName>
    <definedName name="p" localSheetId="5">'Таргетинги social'!p</definedName>
    <definedName name="p" localSheetId="9">'ТТ соц.сети'!p</definedName>
    <definedName name="p">[0]!p</definedName>
    <definedName name="p_1" localSheetId="4">Segmento!p_1</definedName>
    <definedName name="p_1" localSheetId="3">'МП (31.05)'!p_1</definedName>
    <definedName name="p_1" localSheetId="5">'Таргетинги social'!p_1</definedName>
    <definedName name="p_1" localSheetId="9">'ТТ соц.сети'!p_1</definedName>
    <definedName name="p_1">p_1</definedName>
    <definedName name="PacketTotal" localSheetId="4">'[16] Самара Россия'!#REF!</definedName>
    <definedName name="PacketTotal" localSheetId="5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4">#REF!</definedName>
    <definedName name="PosK" localSheetId="5">#REF!</definedName>
    <definedName name="PosK">#REF!</definedName>
    <definedName name="PostFix" localSheetId="4">#REF!</definedName>
    <definedName name="PostFix" localSheetId="5">#REF!</definedName>
    <definedName name="PostFix">#REF!</definedName>
    <definedName name="PRINT_AREA_MI" localSheetId="4">#REF!</definedName>
    <definedName name="PRINT_AREA_MI" localSheetId="5">#REF!</definedName>
    <definedName name="PRINT_AREA_MI">#REF!</definedName>
    <definedName name="pro">'[13]TV spot_supplier'!$A$6</definedName>
    <definedName name="Project">'[13]TV spot_supplier'!$A$6</definedName>
    <definedName name="PrTr" localSheetId="4">#REF!</definedName>
    <definedName name="PrTr" localSheetId="5">#REF!</definedName>
    <definedName name="PrTr">#REF!</definedName>
    <definedName name="publicationlist" localSheetId="4">#REF!</definedName>
    <definedName name="publicationlist" localSheetId="5">#REF!</definedName>
    <definedName name="publicationlist">#REF!</definedName>
    <definedName name="q" localSheetId="4">Segmento!q</definedName>
    <definedName name="q" localSheetId="3">'МП (31.05)'!q</definedName>
    <definedName name="q" localSheetId="5">'Таргетинги social'!q</definedName>
    <definedName name="q" localSheetId="9">'ТТ соц.сети'!q</definedName>
    <definedName name="q">[0]!q</definedName>
    <definedName name="q_1" localSheetId="4">Segmento!q_1</definedName>
    <definedName name="q_1" localSheetId="3">'МП (31.05)'!q_1</definedName>
    <definedName name="q_1" localSheetId="5">'Таргетинги social'!q_1</definedName>
    <definedName name="q_1" localSheetId="9">'ТТ соц.сети'!q_1</definedName>
    <definedName name="q_1">q_1</definedName>
    <definedName name="qq" localSheetId="4">Segmento!qq</definedName>
    <definedName name="qq" localSheetId="3">'МП (31.05)'!qq</definedName>
    <definedName name="qq" localSheetId="5">'Таргетинги social'!qq</definedName>
    <definedName name="qq" localSheetId="9">'ТТ соц.сети'!qq</definedName>
    <definedName name="qq">[0]!qq</definedName>
    <definedName name="qq_1" localSheetId="4">Segmento!qq_1</definedName>
    <definedName name="qq_1" localSheetId="3">'МП (31.05)'!qq_1</definedName>
    <definedName name="qq_1" localSheetId="5">'Таргетинги social'!qq_1</definedName>
    <definedName name="qq_1" localSheetId="9">'ТТ соц.сети'!qq_1</definedName>
    <definedName name="qq_1">qq_1</definedName>
    <definedName name="qqq" localSheetId="4">#REF!</definedName>
    <definedName name="qqq" localSheetId="5">#REF!</definedName>
    <definedName name="qqq" localSheetId="9">#REF!</definedName>
    <definedName name="qqq">#REF!</definedName>
    <definedName name="qw" localSheetId="4">#REF!</definedName>
    <definedName name="qw" localSheetId="5">#REF!</definedName>
    <definedName name="qw">#REF!</definedName>
    <definedName name="rate" localSheetId="4">#REF!</definedName>
    <definedName name="rate" localSheetId="5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4">#REF!</definedName>
    <definedName name="Rolik" localSheetId="5">#REF!</definedName>
    <definedName name="Rolik">#REF!</definedName>
    <definedName name="rt" localSheetId="4">#REF!</definedName>
    <definedName name="rt" localSheetId="5">#REF!</definedName>
    <definedName name="rt">#REF!</definedName>
    <definedName name="RTRcpp">[14]RTR!$C$20</definedName>
    <definedName name="s" localSheetId="4">Segmento!s</definedName>
    <definedName name="s" localSheetId="3">'МП (31.05)'!s</definedName>
    <definedName name="s" localSheetId="5">'Таргетинги social'!s</definedName>
    <definedName name="s" localSheetId="9">'ТТ соц.сети'!s</definedName>
    <definedName name="s">[0]!s</definedName>
    <definedName name="s_1" localSheetId="4">Segmento!s_1</definedName>
    <definedName name="s_1" localSheetId="3">'МП (31.05)'!s_1</definedName>
    <definedName name="s_1" localSheetId="5">'Таргетинги social'!s_1</definedName>
    <definedName name="s_1" localSheetId="9">'ТТ соц.сети'!s_1</definedName>
    <definedName name="s_1">s_1</definedName>
    <definedName name="schedule" localSheetId="4">#REF!</definedName>
    <definedName name="schedule" localSheetId="5">#REF!</definedName>
    <definedName name="schedule" localSheetId="9">#REF!</definedName>
    <definedName name="schedule">#REF!</definedName>
    <definedName name="ScheduleRange" localSheetId="4">'[27] Total'!#REF!</definedName>
    <definedName name="ScheduleRange" localSheetId="5">'[27] Total'!#REF!</definedName>
    <definedName name="ScheduleRange" localSheetId="9">'[27] Total'!#REF!</definedName>
    <definedName name="ScheduleRange">'[27] Total'!#REF!</definedName>
    <definedName name="ScheduleRange1" localSheetId="4">#REF!</definedName>
    <definedName name="ScheduleRange1" localSheetId="5">#REF!</definedName>
    <definedName name="ScheduleRange1">#REF!</definedName>
    <definedName name="sd" localSheetId="4">#REF!</definedName>
    <definedName name="sd" localSheetId="5">#REF!</definedName>
    <definedName name="sd">#REF!</definedName>
    <definedName name="selExtraArch">[19]Расчёт!$F$13</definedName>
    <definedName name="selExtraArch2">[19]Shadow!$Y$3</definedName>
    <definedName name="senjor" localSheetId="4">#REF!</definedName>
    <definedName name="senjor" localSheetId="5">#REF!</definedName>
    <definedName name="senjor">#REF!</definedName>
    <definedName name="sheee" localSheetId="4">#REF!</definedName>
    <definedName name="sheee" localSheetId="5">#REF!</definedName>
    <definedName name="sheee">#REF!</definedName>
    <definedName name="Skidka" localSheetId="4">#REF!</definedName>
    <definedName name="Skidka" localSheetId="5">#REF!</definedName>
    <definedName name="Skidka">#REF!</definedName>
    <definedName name="SMI" localSheetId="4">'[8]Шаблон помесячно'!#REF!</definedName>
    <definedName name="SMI" localSheetId="5">'[8]Шаблон помесячно'!#REF!</definedName>
    <definedName name="SMI">'[8]Шаблон помесячно'!#REF!</definedName>
    <definedName name="SMI_1" localSheetId="4">'[9]Шаблон помесячно'!#REF!</definedName>
    <definedName name="SMI_1" localSheetId="5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4">Segmento!ss</definedName>
    <definedName name="ss" localSheetId="3">'МП (31.05)'!ss</definedName>
    <definedName name="ss" localSheetId="5">'Таргетинги social'!ss</definedName>
    <definedName name="ss" localSheetId="9">'ТТ соц.сети'!ss</definedName>
    <definedName name="ss">[0]!ss</definedName>
    <definedName name="ss_1" localSheetId="4">Segmento!ss_1</definedName>
    <definedName name="ss_1" localSheetId="3">'МП (31.05)'!ss_1</definedName>
    <definedName name="ss_1" localSheetId="5">'Таргетинги social'!ss_1</definedName>
    <definedName name="ss_1" localSheetId="9">'ТТ соц.сети'!ss_1</definedName>
    <definedName name="ss_1">ss_1</definedName>
    <definedName name="Start_Date">'[17]Data Sheet'!$B$2</definedName>
    <definedName name="STB" localSheetId="4">#REF!</definedName>
    <definedName name="STB" localSheetId="5">#REF!</definedName>
    <definedName name="STB">#REF!</definedName>
    <definedName name="stepCoef">50%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3" hidden="1">{#N/A,#N/A,TRUE,"Пресса";#N/A,#N/A,TRUE,"Метро";#N/A,#N/A,TRUE,"Щиты";#N/A,#N/A,TRUE,"График";#N/A,#N/A,TRUE,"График"}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9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4" hidden="1">{#N/A,#N/A,TRUE,"Пресса";#N/A,#N/A,TRUE,"Метро";#N/A,#N/A,TRUE,"Щиты";#N/A,#N/A,TRUE,"График";#N/A,#N/A,TRUE,"График"}</definedName>
    <definedName name="t" localSheetId="3" hidden="1">{#N/A,#N/A,TRUE,"Пресса";#N/A,#N/A,TRUE,"Метро";#N/A,#N/A,TRUE,"Щиты";#N/A,#N/A,TRUE,"График";#N/A,#N/A,TRUE,"График"}</definedName>
    <definedName name="t" localSheetId="5" hidden="1">{#N/A,#N/A,TRUE,"Пресса";#N/A,#N/A,TRUE,"Метро";#N/A,#N/A,TRUE,"Щиты";#N/A,#N/A,TRUE,"График";#N/A,#N/A,TRUE,"График"}</definedName>
    <definedName name="t" localSheetId="9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4">#REF!</definedName>
    <definedName name="TitleRange" localSheetId="5">#REF!</definedName>
    <definedName name="TitleRange">#REF!</definedName>
    <definedName name="To">'[13]TV spot_supplier'!$A$5</definedName>
    <definedName name="TotalRange" localSheetId="4">#REF!</definedName>
    <definedName name="TotalRange" localSheetId="5">#REF!</definedName>
    <definedName name="TotalRange">#REF!</definedName>
    <definedName name="Tr" localSheetId="4">#REF!</definedName>
    <definedName name="Tr" localSheetId="5">#REF!</definedName>
    <definedName name="Tr">#REF!</definedName>
    <definedName name="tTs">'[28]##'!$C$3</definedName>
    <definedName name="tttttt" localSheetId="4">Segmento!tttttt</definedName>
    <definedName name="tttttt" localSheetId="3">'МП (31.05)'!tttttt</definedName>
    <definedName name="tttttt" localSheetId="5">'Таргетинги social'!tttttt</definedName>
    <definedName name="tttttt" localSheetId="9">'ТТ соц.сети'!tttttt</definedName>
    <definedName name="tttttt">[0]!tttttt</definedName>
    <definedName name="tttttt_1" localSheetId="4">Segmento!tttttt_1</definedName>
    <definedName name="tttttt_1" localSheetId="3">'МП (31.05)'!tttttt_1</definedName>
    <definedName name="tttttt_1" localSheetId="5">'Таргетинги social'!tttttt_1</definedName>
    <definedName name="tttttt_1" localSheetId="9">'ТТ соц.сети'!tttttt_1</definedName>
    <definedName name="tttttt_1">tttttt_1</definedName>
    <definedName name="tttttttttttttttttttttttttt" localSheetId="4">Segmento!tttttttttttttttttttttttttt</definedName>
    <definedName name="tttttttttttttttttttttttttt" localSheetId="3">'МП (31.05)'!tttttttttttttttttttttttttt</definedName>
    <definedName name="tttttttttttttttttttttttttt" localSheetId="5">'Таргетинги social'!tttttttttttttttttttttttttt</definedName>
    <definedName name="tttttttttttttttttttttttttt" localSheetId="9">'ТТ соц.сети'!tttttttttttttttttttttttttt</definedName>
    <definedName name="tttttttttttttttttttttttttt">[0]!tttttttttttttttttttttttttt</definedName>
    <definedName name="tttttttttttttttttttttttttt_1" localSheetId="4">Segmento!tttttttttttttttttttttttttt_1</definedName>
    <definedName name="tttttttttttttttttttttttttt_1" localSheetId="3">'МП (31.05)'!tttttttttttttttttttttttttt_1</definedName>
    <definedName name="tttttttttttttttttttttttttt_1" localSheetId="5">'Таргетинги social'!tttttttttttttttttttttttttt_1</definedName>
    <definedName name="tttttttttttttttttttttttttt_1" localSheetId="9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4">#REF!</definedName>
    <definedName name="ty" localSheetId="5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2">#REF!</definedName>
    <definedName name="URLРекламируемогоСайта" localSheetId="3">#REF!</definedName>
    <definedName name="URLРекламируемогоСайта" localSheetId="1">#REF!</definedName>
    <definedName name="URLРекламируемогоСайта" localSheetId="0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4" hidden="1">#REF!</definedName>
    <definedName name="V_F0" localSheetId="5" hidden="1">#REF!</definedName>
    <definedName name="V_F0" hidden="1">#REF!</definedName>
    <definedName name="V_F1" localSheetId="4" hidden="1">#REF!</definedName>
    <definedName name="V_F1" localSheetId="5" hidden="1">#REF!</definedName>
    <definedName name="V_F1" hidden="1">#REF!</definedName>
    <definedName name="V_F10" localSheetId="4" hidden="1">#REF!</definedName>
    <definedName name="V_F10" localSheetId="5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4">Segmento!w</definedName>
    <definedName name="w" localSheetId="3">'МП (31.05)'!w</definedName>
    <definedName name="w" localSheetId="5">'Таргетинги social'!w</definedName>
    <definedName name="w" localSheetId="9">'ТТ соц.сети'!w</definedName>
    <definedName name="w">[0]!w</definedName>
    <definedName name="w_1" localSheetId="4">Segmento!w_1</definedName>
    <definedName name="w_1" localSheetId="3">'МП (31.05)'!w_1</definedName>
    <definedName name="w_1" localSheetId="5">'Таргетинги social'!w_1</definedName>
    <definedName name="w_1" localSheetId="9">'ТТ соц.сети'!w_1</definedName>
    <definedName name="w_1">w_1</definedName>
    <definedName name="we" localSheetId="4">#REF!</definedName>
    <definedName name="we" localSheetId="5">#REF!</definedName>
    <definedName name="we" localSheetId="9">#REF!</definedName>
    <definedName name="we">#REF!</definedName>
    <definedName name="wer" localSheetId="4">#REF!</definedName>
    <definedName name="wer" localSheetId="5">#REF!</definedName>
    <definedName name="wer">#REF!</definedName>
    <definedName name="wewe" localSheetId="4">Segmento!wewe</definedName>
    <definedName name="wewe" localSheetId="3">'МП (31.05)'!wewe</definedName>
    <definedName name="wewe" localSheetId="5">'Таргетинги social'!wewe</definedName>
    <definedName name="wewe" localSheetId="9">'ТТ соц.сети'!wewe</definedName>
    <definedName name="wewe">[0]!wewe</definedName>
    <definedName name="wewe_1" localSheetId="4">Segmento!wewe_1</definedName>
    <definedName name="wewe_1" localSheetId="3">'МП (31.05)'!wewe_1</definedName>
    <definedName name="wewe_1" localSheetId="5">'Таргетинги social'!wewe_1</definedName>
    <definedName name="wewe_1" localSheetId="9">'ТТ соц.сети'!wewe_1</definedName>
    <definedName name="wewe_1">wewe_1</definedName>
    <definedName name="WorkPrice" localSheetId="4">#REF!</definedName>
    <definedName name="WorkPrice" localSheetId="5">#REF!</definedName>
    <definedName name="WorkPrice" localSheetId="9">#REF!</definedName>
    <definedName name="WorkPrice">#REF!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3" hidden="1">{#N/A,#N/A,TRUE,"Пресса";#N/A,#N/A,TRUE,"Метро";#N/A,#N/A,TRUE,"Щиты";#N/A,#N/A,TRUE,"График";#N/A,#N/A,TRUE,"График"}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9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4">Segmento!www</definedName>
    <definedName name="www" localSheetId="3">'МП (31.05)'!www</definedName>
    <definedName name="www" localSheetId="5">'Таргетинги social'!www</definedName>
    <definedName name="www" localSheetId="9">'ТТ соц.сети'!www</definedName>
    <definedName name="www">[0]!www</definedName>
    <definedName name="www_1" localSheetId="4">Segmento!www_1</definedName>
    <definedName name="www_1" localSheetId="3">'МП (31.05)'!www_1</definedName>
    <definedName name="www_1" localSheetId="5">'Таргетинги social'!www_1</definedName>
    <definedName name="www_1" localSheetId="9">'ТТ соц.сети'!www_1</definedName>
    <definedName name="www_1">www_1</definedName>
    <definedName name="wwwwwwwwwwwwwwwwww" localSheetId="4">Segmento!wwwwwwwwwwwwwwwwww</definedName>
    <definedName name="wwwwwwwwwwwwwwwwww" localSheetId="3">'МП (31.05)'!wwwwwwwwwwwwwwwwww</definedName>
    <definedName name="wwwwwwwwwwwwwwwwww" localSheetId="5">'Таргетинги social'!wwwwwwwwwwwwwwwwww</definedName>
    <definedName name="wwwwwwwwwwwwwwwwww" localSheetId="9">'ТТ соц.сети'!wwwwwwwwwwwwwwwwww</definedName>
    <definedName name="wwwwwwwwwwwwwwwwww">[0]!wwwwwwwwwwwwwwwwww</definedName>
    <definedName name="wwwwwwwwwwwwwwwwww_1" localSheetId="4">Segmento!wwwwwwwwwwwwwwwwww_1</definedName>
    <definedName name="wwwwwwwwwwwwwwwwww_1" localSheetId="3">'МП (31.05)'!wwwwwwwwwwwwwwwwww_1</definedName>
    <definedName name="wwwwwwwwwwwwwwwwww_1" localSheetId="5">'Таргетинги social'!wwwwwwwwwwwwwwwwww_1</definedName>
    <definedName name="wwwwwwwwwwwwwwwwww_1" localSheetId="9">'ТТ соц.сети'!wwwwwwwwwwwwwwwwww_1</definedName>
    <definedName name="wwwwwwwwwwwwwwwwww_1">wwwwwwwwwwwwwwwwww_1</definedName>
    <definedName name="x" localSheetId="4">#REF!</definedName>
    <definedName name="x" localSheetId="5">#REF!</definedName>
    <definedName name="x" localSheetId="9">#REF!</definedName>
    <definedName name="x">#REF!</definedName>
    <definedName name="x_1" localSheetId="4">Segmento!x_1</definedName>
    <definedName name="x_1" localSheetId="3">'МП (31.05)'!x_1</definedName>
    <definedName name="x_1" localSheetId="5">'Таргетинги social'!x_1</definedName>
    <definedName name="x_1" localSheetId="9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4">Segmento!y</definedName>
    <definedName name="y" localSheetId="3">'МП (31.05)'!y</definedName>
    <definedName name="y" localSheetId="5">'Таргетинги social'!y</definedName>
    <definedName name="y" localSheetId="9">'ТТ соц.сети'!y</definedName>
    <definedName name="y">[0]!y</definedName>
    <definedName name="y_1" localSheetId="4">Segmento!y_1</definedName>
    <definedName name="y_1" localSheetId="3">'МП (31.05)'!y_1</definedName>
    <definedName name="y_1" localSheetId="5">'Таргетинги social'!y_1</definedName>
    <definedName name="y_1" localSheetId="9">'ТТ соц.сети'!y_1</definedName>
    <definedName name="y_1">y_1</definedName>
    <definedName name="yu" localSheetId="4">#REF!</definedName>
    <definedName name="yu" localSheetId="5">#REF!</definedName>
    <definedName name="yu" localSheetId="9">#REF!</definedName>
    <definedName name="yu">#REF!</definedName>
    <definedName name="Zakaz" localSheetId="4">'[8]Шаблон помесячно'!#REF!</definedName>
    <definedName name="Zakaz" localSheetId="5">'[8]Шаблон помесячно'!#REF!</definedName>
    <definedName name="Zakaz" localSheetId="9">'[8]Шаблон помесячно'!#REF!</definedName>
    <definedName name="Zakaz">'[8]Шаблон помесячно'!#REF!</definedName>
    <definedName name="Zakaz_1" localSheetId="4">'[9]Шаблон помесячно'!#REF!</definedName>
    <definedName name="Zakaz_1" localSheetId="5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4">#REF!</definedName>
    <definedName name="Агентская_скидка" localSheetId="5">#REF!</definedName>
    <definedName name="Агентская_скидка">#REF!</definedName>
    <definedName name="Агентство" localSheetId="2">#REF!</definedName>
    <definedName name="Агентство" localSheetId="3">#REF!</definedName>
    <definedName name="Агентство" localSheetId="1">#REF!</definedName>
    <definedName name="Агентство" localSheetId="0">#REF!</definedName>
    <definedName name="Агентство">#REF!</definedName>
    <definedName name="АккаунтМенеджер" localSheetId="2">#REF!</definedName>
    <definedName name="АккаунтМенеджер" localSheetId="3">#REF!</definedName>
    <definedName name="АккаунтМенеджер" localSheetId="1">#REF!</definedName>
    <definedName name="АккаунтМенеджер" localSheetId="0">#REF!</definedName>
    <definedName name="АккаунтМенеджер">#REF!</definedName>
    <definedName name="бб" localSheetId="4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4">Segmento!ббб</definedName>
    <definedName name="ббб" localSheetId="3">'МП (31.05)'!ббб</definedName>
    <definedName name="ббб" localSheetId="5">'Таргетинги social'!ббб</definedName>
    <definedName name="ббб" localSheetId="9">'ТТ соц.сети'!ббб</definedName>
    <definedName name="ббб">[0]!ббб</definedName>
    <definedName name="ббб_1" localSheetId="4">Segmento!ббб_1</definedName>
    <definedName name="ббб_1" localSheetId="3">'МП (31.05)'!ббб_1</definedName>
    <definedName name="ббб_1" localSheetId="5">'Таргетинги social'!ббб_1</definedName>
    <definedName name="ббб_1" localSheetId="9">'ТТ соц.сети'!ббб_1</definedName>
    <definedName name="ббб_1">ббб_1</definedName>
    <definedName name="Бренд" localSheetId="4">#REF!</definedName>
    <definedName name="Бренд" localSheetId="2">#REF!</definedName>
    <definedName name="Бренд" localSheetId="3">#REF!</definedName>
    <definedName name="Бренд" localSheetId="1">#REF!</definedName>
    <definedName name="Бренд" localSheetId="0">#REF!</definedName>
    <definedName name="Бренд" localSheetId="5">#REF!</definedName>
    <definedName name="Бренд">#REF!</definedName>
    <definedName name="в">[34]Прайс!$B$6:$B$123</definedName>
    <definedName name="вар3" localSheetId="4">Segmento!вар3</definedName>
    <definedName name="вар3" localSheetId="3">'МП (31.05)'!вар3</definedName>
    <definedName name="вар3" localSheetId="5">'Таргетинги social'!вар3</definedName>
    <definedName name="вар3" localSheetId="9">'ТТ соц.сети'!вар3</definedName>
    <definedName name="вар3">[0]!вар3</definedName>
    <definedName name="вар3_1" localSheetId="4">Segmento!вар3_1</definedName>
    <definedName name="вар3_1" localSheetId="3">'МП (31.05)'!вар3_1</definedName>
    <definedName name="вар3_1" localSheetId="5">'Таргетинги social'!вар3_1</definedName>
    <definedName name="вар3_1" localSheetId="9">'ТТ соц.сети'!вар3_1</definedName>
    <definedName name="вар3_1">вар3_1</definedName>
    <definedName name="вввв" localSheetId="4">Segmento!вввв</definedName>
    <definedName name="вввв" localSheetId="3">'МП (31.05)'!вввв</definedName>
    <definedName name="вввв" localSheetId="5">'Таргетинги social'!вввв</definedName>
    <definedName name="вввв" localSheetId="9">'ТТ соц.сети'!вввв</definedName>
    <definedName name="вввв">[0]!вввв</definedName>
    <definedName name="вввв_1" localSheetId="4">Segmento!вввв_1</definedName>
    <definedName name="вввв_1" localSheetId="3">'МП (31.05)'!вввв_1</definedName>
    <definedName name="вввв_1" localSheetId="5">'Таргетинги social'!вввв_1</definedName>
    <definedName name="вввв_1" localSheetId="9">'ТТ соц.сети'!вввв_1</definedName>
    <definedName name="вввв_1">вввв_1</definedName>
    <definedName name="ВессоЛинк" localSheetId="4">Segmento!ВессоЛинк</definedName>
    <definedName name="ВессоЛинк" localSheetId="3">'МП (31.05)'!ВессоЛинк</definedName>
    <definedName name="ВессоЛинк" localSheetId="5">'Таргетинги social'!ВессоЛинк</definedName>
    <definedName name="ВессоЛинк" localSheetId="9">'ТТ соц.сети'!ВессоЛинк</definedName>
    <definedName name="ВессоЛинк">[0]!ВессоЛинк</definedName>
    <definedName name="ВессоЛинк_1" localSheetId="4">Segmento!ВессоЛинк_1</definedName>
    <definedName name="ВессоЛинк_1" localSheetId="3">'МП (31.05)'!ВессоЛинк_1</definedName>
    <definedName name="ВессоЛинк_1" localSheetId="5">'Таргетинги social'!ВессоЛинк_1</definedName>
    <definedName name="ВессоЛинк_1" localSheetId="9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4">IF(#REF!=#REF!,OFFSET(#REF!,1,0,COUNTIF(#REF!,0)),OFFSET(#REF!,MATCH(#REF!,#REF!,0),0,COUNTIF(#REF!,#REF!)))</definedName>
    <definedName name="Выбор1" localSheetId="5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4">Segmento!ггггг</definedName>
    <definedName name="ггггг" localSheetId="3">'МП (31.05)'!ггггг</definedName>
    <definedName name="ггггг" localSheetId="5">'Таргетинги social'!ггггг</definedName>
    <definedName name="ггггг" localSheetId="9">'ТТ соц.сети'!ггггг</definedName>
    <definedName name="ггггг">[0]!ггггг</definedName>
    <definedName name="ггггг_1" localSheetId="4">Segmento!ггггг_1</definedName>
    <definedName name="ггггг_1" localSheetId="3">'МП (31.05)'!ггггг_1</definedName>
    <definedName name="ггггг_1" localSheetId="5">'Таргетинги social'!ггггг_1</definedName>
    <definedName name="ггггг_1" localSheetId="9">'ТТ соц.сети'!ггггг_1</definedName>
    <definedName name="ггггг_1">ггггг_1</definedName>
    <definedName name="Города" localSheetId="4">#REF!</definedName>
    <definedName name="Города" localSheetId="5">#REF!</definedName>
    <definedName name="Города" localSheetId="9">#REF!</definedName>
    <definedName name="Города">#REF!</definedName>
    <definedName name="гш" localSheetId="4">#REF!</definedName>
    <definedName name="гш" localSheetId="5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4">#REF!</definedName>
    <definedName name="Дата_создания" localSheetId="5">#REF!</definedName>
    <definedName name="Дата_создания">#REF!</definedName>
    <definedName name="ДатаВыгрузки" localSheetId="2">#REF!</definedName>
    <definedName name="ДатаВыгрузки" localSheetId="3">#REF!</definedName>
    <definedName name="ДатаВыгрузки" localSheetId="1">#REF!</definedName>
    <definedName name="ДатаВыгрузки" localSheetId="0">#REF!</definedName>
    <definedName name="ДатаВыгрузки">#REF!</definedName>
    <definedName name="дддд" localSheetId="4">Segmento!дддд</definedName>
    <definedName name="дддд" localSheetId="3">'МП (31.05)'!дддд</definedName>
    <definedName name="дддд" localSheetId="5">'Таргетинги social'!дддд</definedName>
    <definedName name="дддд" localSheetId="9">'ТТ соц.сети'!дддд</definedName>
    <definedName name="дддд">[0]!дддд</definedName>
    <definedName name="дддд_1" localSheetId="4">Segmento!дддд_1</definedName>
    <definedName name="дддд_1" localSheetId="3">'МП (31.05)'!дддд_1</definedName>
    <definedName name="дддд_1" localSheetId="5">'Таргетинги social'!дддд_1</definedName>
    <definedName name="дддд_1" localSheetId="9">'ТТ соц.сети'!дддд_1</definedName>
    <definedName name="дддд_1">дддд_1</definedName>
    <definedName name="день" localSheetId="2">[36]!день</definedName>
    <definedName name="день" localSheetId="3">[36]!день</definedName>
    <definedName name="день" localSheetId="1">[36]!день</definedName>
    <definedName name="день">[36]!день</definedName>
    <definedName name="Договор" localSheetId="2">#REF!</definedName>
    <definedName name="Договор" localSheetId="3">#REF!</definedName>
    <definedName name="Договор" localSheetId="1">#REF!</definedName>
    <definedName name="Договор" localSheetId="0">#REF!</definedName>
    <definedName name="Договор" localSheetId="8">#REF!</definedName>
    <definedName name="Договор">#REF!</definedName>
    <definedName name="доля_собственных_программ">#REF!</definedName>
    <definedName name="е" localSheetId="4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4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4">#REF!</definedName>
    <definedName name="ен" localSheetId="5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4">#REF!</definedName>
    <definedName name="зона_вещания_через_ретранслятор" localSheetId="5">#REF!</definedName>
    <definedName name="зона_вещания_через_ретранслятор">#REF!</definedName>
    <definedName name="зх" localSheetId="4">#REF!</definedName>
    <definedName name="зх" localSheetId="5">#REF!</definedName>
    <definedName name="зх">#REF!</definedName>
    <definedName name="ии" localSheetId="4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4">#REF!</definedName>
    <definedName name="ииииии" localSheetId="5">#REF!</definedName>
    <definedName name="ииииии" localSheetId="8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4">#REF!</definedName>
    <definedName name="йц" localSheetId="5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4">Segmento!К4</definedName>
    <definedName name="К4" localSheetId="3">'МП (31.05)'!К4</definedName>
    <definedName name="К4" localSheetId="5">'Таргетинги social'!К4</definedName>
    <definedName name="К4" localSheetId="9">'ТТ соц.сети'!К4</definedName>
    <definedName name="К4">[0]!К4</definedName>
    <definedName name="К4_1" localSheetId="4">Segmento!К4_1</definedName>
    <definedName name="К4_1" localSheetId="3">'МП (31.05)'!К4_1</definedName>
    <definedName name="К4_1" localSheetId="5">'Таргетинги social'!К4_1</definedName>
    <definedName name="К4_1" localSheetId="9">'ТТ соц.сети'!К4_1</definedName>
    <definedName name="К4_1">К4_1</definedName>
    <definedName name="кавабанга" localSheetId="4">#REF!</definedName>
    <definedName name="кавабанга" localSheetId="5">#REF!</definedName>
    <definedName name="кавабанга" localSheetId="8">#REF!</definedName>
    <definedName name="кавабанга">#REF!</definedName>
    <definedName name="Категория" localSheetId="4">#REF!</definedName>
    <definedName name="Категория" localSheetId="5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4">#REF!</definedName>
    <definedName name="Количество_городов" localSheetId="5">#REF!</definedName>
    <definedName name="Количество_городов">#REF!</definedName>
    <definedName name="Количество_дней" localSheetId="4">#REF!</definedName>
    <definedName name="Количество_дней" localSheetId="5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4">Segmento!Конст</definedName>
    <definedName name="Конст" localSheetId="3">'МП (31.05)'!Конст</definedName>
    <definedName name="Конст" localSheetId="5">'Таргетинги social'!Конст</definedName>
    <definedName name="Конст" localSheetId="9">'ТТ соц.сети'!Конст</definedName>
    <definedName name="Конст">[0]!Конст</definedName>
    <definedName name="Конст_1" localSheetId="4">Segmento!Конст_1</definedName>
    <definedName name="Конст_1" localSheetId="3">'МП (31.05)'!Конст_1</definedName>
    <definedName name="Конст_1" localSheetId="5">'Таргетинги social'!Конст_1</definedName>
    <definedName name="Конст_1" localSheetId="9">'ТТ соц.сети'!Конст_1</definedName>
    <definedName name="Конст_1">Конст_1</definedName>
    <definedName name="Константин2" localSheetId="4">Segmento!Константин2</definedName>
    <definedName name="Константин2" localSheetId="3">'МП (31.05)'!Константин2</definedName>
    <definedName name="Константин2" localSheetId="5">'Таргетинги social'!Константин2</definedName>
    <definedName name="Константин2" localSheetId="9">'ТТ соц.сети'!Константин2</definedName>
    <definedName name="Константин2">[0]!Константин2</definedName>
    <definedName name="Константин2_1" localSheetId="4">Segmento!Константин2_1</definedName>
    <definedName name="Константин2_1" localSheetId="3">'МП (31.05)'!Константин2_1</definedName>
    <definedName name="Константин2_1" localSheetId="5">'Таргетинги social'!Константин2_1</definedName>
    <definedName name="Константин2_1" localSheetId="9">'ТТ соц.сети'!Константин2_1</definedName>
    <definedName name="Константин2_1">Константин2_1</definedName>
    <definedName name="Константин4" localSheetId="4">Segmento!Константин4</definedName>
    <definedName name="Константин4" localSheetId="3">'МП (31.05)'!Константин4</definedName>
    <definedName name="Константин4" localSheetId="5">'Таргетинги social'!Константин4</definedName>
    <definedName name="Константин4" localSheetId="9">'ТТ соц.сети'!Константин4</definedName>
    <definedName name="Константин4">[0]!Константин4</definedName>
    <definedName name="Константин4_1" localSheetId="4">Segmento!Константин4_1</definedName>
    <definedName name="Константин4_1" localSheetId="3">'МП (31.05)'!Константин4_1</definedName>
    <definedName name="Константин4_1" localSheetId="5">'Таргетинги social'!Константин4_1</definedName>
    <definedName name="Константин4_1" localSheetId="9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4">[38]Предлож_СПб!#REF!</definedName>
    <definedName name="кфеу" localSheetId="5">[38]Предлож_СПб!#REF!</definedName>
    <definedName name="кфеу">[38]Предлож_СПб!#REF!</definedName>
    <definedName name="л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4">#REF!,#REF!,#REF!,#REF!,#REF!,#REF!</definedName>
    <definedName name="Лист10Rg1" localSheetId="5">#REF!,#REF!,#REF!,#REF!,#REF!,#REF!</definedName>
    <definedName name="Лист10Rg1">#REF!,#REF!,#REF!,#REF!,#REF!,#REF!</definedName>
    <definedName name="Лист10Rg2" localSheetId="4">#REF!,#REF!,#REF!,#REF!,#REF!,#REF!</definedName>
    <definedName name="Лист10Rg2" localSheetId="5">#REF!,#REF!,#REF!,#REF!,#REF!,#REF!</definedName>
    <definedName name="Лист10Rg2">#REF!,#REF!,#REF!,#REF!,#REF!,#REF!</definedName>
    <definedName name="Лист10Rg3" localSheetId="4">#REF!,#REF!,#REF!,#REF!,#REF!,#REF!</definedName>
    <definedName name="Лист10Rg3" localSheetId="5">#REF!,#REF!,#REF!,#REF!,#REF!,#REF!</definedName>
    <definedName name="Лист10Rg3">#REF!,#REF!,#REF!,#REF!,#REF!,#REF!</definedName>
    <definedName name="Лист10Rg4" localSheetId="4">#REF!,#REF!,#REF!,#REF!,#REF!,#REF!,#REF!,#REF!,#REF!,#REF!,#REF!,#REF!,#REF!,#REF!,#REF!,#REF!,#REF!,#REF!</definedName>
    <definedName name="Лист10Rg4" localSheetId="5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4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4">#REF!,#REF!,#REF!,#REF!,#REF!,#REF!,#REF!,#REF!,#REF!,#REF!,#REF!,#REF!,#REF!</definedName>
    <definedName name="Лист7Rg1" localSheetId="5">#REF!,#REF!,#REF!,#REF!,#REF!,#REF!,#REF!,#REF!,#REF!,#REF!,#REF!,#REF!,#REF!</definedName>
    <definedName name="Лист7Rg1">#REF!,#REF!,#REF!,#REF!,#REF!,#REF!,#REF!,#REF!,#REF!,#REF!,#REF!,#REF!,#REF!</definedName>
    <definedName name="Лист7Rg2" localSheetId="4">#REF!,#REF!,#REF!,#REF!,#REF!,#REF!,#REF!,#REF!,#REF!,#REF!,#REF!,#REF!,#REF!</definedName>
    <definedName name="Лист7Rg2" localSheetId="5">#REF!,#REF!,#REF!,#REF!,#REF!,#REF!,#REF!,#REF!,#REF!,#REF!,#REF!,#REF!,#REF!</definedName>
    <definedName name="Лист7Rg2">#REF!,#REF!,#REF!,#REF!,#REF!,#REF!,#REF!,#REF!,#REF!,#REF!,#REF!,#REF!,#REF!</definedName>
    <definedName name="Лист7Rg3" localSheetId="4">#REF!,#REF!,#REF!,#REF!,#REF!,#REF!,#REF!,#REF!,#REF!,#REF!,#REF!,#REF!,#REF!</definedName>
    <definedName name="Лист7Rg3" localSheetId="5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2">#REF!</definedName>
    <definedName name="Медиаплан" localSheetId="3">#REF!</definedName>
    <definedName name="Медиаплан" localSheetId="1">#REF!</definedName>
    <definedName name="Медиаплан" localSheetId="0">#REF!</definedName>
    <definedName name="Медиаплан" localSheetId="8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2">[39]!Модуль3.день</definedName>
    <definedName name="Модуль3.день" localSheetId="3">[39]!Модуль3.день</definedName>
    <definedName name="Модуль3.день" localSheetId="1">[39]!Модуль3.день</definedName>
    <definedName name="Модуль3.день">[39]!Модуль3.день</definedName>
    <definedName name="Москва" localSheetId="4">#REF!</definedName>
    <definedName name="Москва" localSheetId="5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2">#REF!</definedName>
    <definedName name="НазваниеРекламнойКампании" localSheetId="3">#REF!</definedName>
    <definedName name="НазваниеРекламнойКампании" localSheetId="1">#REF!</definedName>
    <definedName name="НазваниеРекламнойКампании" localSheetId="0">#REF!</definedName>
    <definedName name="НазваниеРекламнойКампании" localSheetId="8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2">#REF!</definedName>
    <definedName name="НомерРекламнойКампании" localSheetId="3">#REF!</definedName>
    <definedName name="НомерРекламнойКампании" localSheetId="1">#REF!</definedName>
    <definedName name="НомерРекламнойКампании" localSheetId="0">#REF!</definedName>
    <definedName name="НомерРекламнойКампании" localSheetId="8">#REF!</definedName>
    <definedName name="НомерРекламнойКампании">#REF!</definedName>
    <definedName name="нтв" localSheetId="4" hidden="1">{"'Лист1'!$A$1:$H$45"}</definedName>
    <definedName name="нтв" localSheetId="3" hidden="1">{"'Лист1'!$A$1:$H$45"}</definedName>
    <definedName name="нтв" localSheetId="5" hidden="1">{"'Лист1'!$A$1:$H$45"}</definedName>
    <definedName name="нтв" localSheetId="9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Объемная_скидка" localSheetId="4">#REF!</definedName>
    <definedName name="Объемная_скидка" localSheetId="5">#REF!</definedName>
    <definedName name="Объемная_скидка">#REF!</definedName>
    <definedName name="Одна" localSheetId="4">'[40]От Юли'!#REF!</definedName>
    <definedName name="Одна" localSheetId="5">'[40]От Юли'!#REF!</definedName>
    <definedName name="Одна">'[40]От Юли'!#REF!</definedName>
    <definedName name="отЛариной" localSheetId="4">Segmento!отЛариной</definedName>
    <definedName name="отЛариной" localSheetId="3">'МП (31.05)'!отЛариной</definedName>
    <definedName name="отЛариной" localSheetId="5">'Таргетинги social'!отЛариной</definedName>
    <definedName name="отЛариной" localSheetId="9">'ТТ соц.сети'!отЛариной</definedName>
    <definedName name="отЛариной">[0]!отЛариной</definedName>
    <definedName name="отЛариной_1" localSheetId="4">Segmento!отЛариной_1</definedName>
    <definedName name="отЛариной_1" localSheetId="3">'МП (31.05)'!отЛариной_1</definedName>
    <definedName name="отЛариной_1" localSheetId="5">'Таргетинги social'!отЛариной_1</definedName>
    <definedName name="отЛариной_1" localSheetId="9">'ТТ соц.сети'!отЛариной_1</definedName>
    <definedName name="отЛариной_1">отЛариной_1</definedName>
    <definedName name="п" localSheetId="4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9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4">#REF!</definedName>
    <definedName name="перекрытие_местными_каналами" localSheetId="5">#REF!</definedName>
    <definedName name="перекрытие_местными_каналами">#REF!</definedName>
    <definedName name="Период_размещения" localSheetId="4">#REF!</definedName>
    <definedName name="Период_размещения" localSheetId="5">#REF!</definedName>
    <definedName name="Период_размещения">#REF!</definedName>
    <definedName name="ПериодПроведения" localSheetId="2">#REF!</definedName>
    <definedName name="ПериодПроведения" localSheetId="3">#REF!</definedName>
    <definedName name="ПериодПроведения" localSheetId="1">#REF!</definedName>
    <definedName name="ПериодПроведения" localSheetId="0">#REF!</definedName>
    <definedName name="ПериодПроведения" localSheetId="8">#REF!</definedName>
    <definedName name="ПериодПроведения">#REF!</definedName>
    <definedName name="Площадка" localSheetId="5">#REF!</definedName>
    <definedName name="Площадка">#REF!</definedName>
    <definedName name="ПЛОЩАДКА_Moble" localSheetId="5">#REF!</definedName>
    <definedName name="ПЛОЩАДКА_Moble">#REF!</definedName>
    <definedName name="ПЛОЩАДКА_SEA">[41]!ПЛОЩАДКА_КОНТЕКСТ[ПЛОЩАДКА_SEA]</definedName>
    <definedName name="ПоказыватьЦены" localSheetId="2">#REF!</definedName>
    <definedName name="ПоказыватьЦены" localSheetId="3">#REF!</definedName>
    <definedName name="ПоказыватьЦены" localSheetId="1">#REF!</definedName>
    <definedName name="ПоказыватьЦены" localSheetId="0">#REF!</definedName>
    <definedName name="ПоказыватьЦены" localSheetId="8">#REF!</definedName>
    <definedName name="ПоказыватьЦены">#REF!</definedName>
    <definedName name="пр" hidden="1">#REF!</definedName>
    <definedName name="пра" localSheetId="4">Segmento!пра</definedName>
    <definedName name="пра" localSheetId="3">'МП (31.05)'!пра</definedName>
    <definedName name="пра" localSheetId="5">'Таргетинги social'!пра</definedName>
    <definedName name="пра" localSheetId="9">'ТТ соц.сети'!пра</definedName>
    <definedName name="пра">[0]!пра</definedName>
    <definedName name="пра_1" localSheetId="4">Segmento!пра_1</definedName>
    <definedName name="пра_1" localSheetId="3">'МП (31.05)'!пра_1</definedName>
    <definedName name="пра_1" localSheetId="5">'Таргетинги social'!пра_1</definedName>
    <definedName name="пра_1" localSheetId="9">'ТТ соц.сети'!пра_1</definedName>
    <definedName name="пра_1">пра_1</definedName>
    <definedName name="прайм" localSheetId="4">#REF!</definedName>
    <definedName name="прайм" localSheetId="5">#REF!</definedName>
    <definedName name="прайм" localSheetId="9">#REF!</definedName>
    <definedName name="прайм">#REF!</definedName>
    <definedName name="Приложение" localSheetId="2">#REF!</definedName>
    <definedName name="Приложение" localSheetId="3">#REF!</definedName>
    <definedName name="Приложение" localSheetId="1">#REF!</definedName>
    <definedName name="Приложение" localSheetId="0">#REF!</definedName>
    <definedName name="Приложение">#REF!</definedName>
    <definedName name="ПроцентПрибылиМедиаплана" localSheetId="2">#REF!</definedName>
    <definedName name="ПроцентПрибылиМедиаплана" localSheetId="3">#REF!</definedName>
    <definedName name="ПроцентПрибылиМедиаплана" localSheetId="1">#REF!</definedName>
    <definedName name="ПроцентПрибылиМедиаплана" localSheetId="0">#REF!</definedName>
    <definedName name="ПроцентПрибылиМедиаплана">#REF!</definedName>
    <definedName name="ПССР" localSheetId="4">Segmento!ПССР</definedName>
    <definedName name="ПССР" localSheetId="3">'МП (31.05)'!ПССР</definedName>
    <definedName name="ПССР" localSheetId="5">'Таргетинги social'!ПССР</definedName>
    <definedName name="ПССР" localSheetId="9">'ТТ соц.сети'!ПССР</definedName>
    <definedName name="ПССР">[0]!ПССР</definedName>
    <definedName name="ПССР_1" localSheetId="4">Segmento!ПССР_1</definedName>
    <definedName name="ПССР_1" localSheetId="3">'МП (31.05)'!ПССР_1</definedName>
    <definedName name="ПССР_1" localSheetId="5">'Таргетинги social'!ПССР_1</definedName>
    <definedName name="ПССР_1" localSheetId="9">'ТТ соц.сети'!ПССР_1</definedName>
    <definedName name="ПССР_1">ПССР_1</definedName>
    <definedName name="р" localSheetId="4">#REF!</definedName>
    <definedName name="р" localSheetId="5">#REF!</definedName>
    <definedName name="р" localSheetId="8">#REF!</definedName>
    <definedName name="р">#REF!</definedName>
    <definedName name="РАЗМЕР_SEA">[41]!РАЗМЕР_КОНТЕКСТ[[#All],[РАЗМЕР_SEA]]</definedName>
    <definedName name="Рамеко" localSheetId="4">Segmento!Рамеко</definedName>
    <definedName name="Рамеко" localSheetId="3">'МП (31.05)'!Рамеко</definedName>
    <definedName name="Рамеко" localSheetId="5">'Таргетинги social'!Рамеко</definedName>
    <definedName name="Рамеко" localSheetId="9">'ТТ соц.сети'!Рамеко</definedName>
    <definedName name="Рамеко">[0]!Рамеко</definedName>
    <definedName name="Рамеко_1" localSheetId="4">Segmento!Рамеко_1</definedName>
    <definedName name="Рамеко_1" localSheetId="3">'МП (31.05)'!Рамеко_1</definedName>
    <definedName name="Рамеко_1" localSheetId="5">'Таргетинги social'!Рамеко_1</definedName>
    <definedName name="Рамеко_1" localSheetId="9">'ТТ соц.сети'!Рамеко_1</definedName>
    <definedName name="Рамеко_1">Рамеко_1</definedName>
    <definedName name="Регионы_">'[42]Прайс-лист'!$A$17:$A$41</definedName>
    <definedName name="Рекламодатель" localSheetId="2">#REF!</definedName>
    <definedName name="Рекламодатель" localSheetId="3">#REF!</definedName>
    <definedName name="Рекламодатель" localSheetId="1">#REF!</definedName>
    <definedName name="Рекламодатель" localSheetId="0">#REF!</definedName>
    <definedName name="Рекламодатель" localSheetId="8">#REF!</definedName>
    <definedName name="Рекламодатель">#REF!</definedName>
    <definedName name="_xlnm.Recorder">#REF!</definedName>
    <definedName name="РР" localSheetId="4">Segmento!РР</definedName>
    <definedName name="РР" localSheetId="3">'МП (31.05)'!РР</definedName>
    <definedName name="РР" localSheetId="5">'Таргетинги social'!РР</definedName>
    <definedName name="РР" localSheetId="9">'ТТ соц.сети'!РР</definedName>
    <definedName name="РР">[0]!РР</definedName>
    <definedName name="РР_1" localSheetId="4">Segmento!РР_1</definedName>
    <definedName name="РР_1" localSheetId="3">'МП (31.05)'!РР_1</definedName>
    <definedName name="РР_1" localSheetId="5">'Таргетинги social'!РР_1</definedName>
    <definedName name="РР_1" localSheetId="9">'ТТ соц.сети'!РР_1</definedName>
    <definedName name="РР_1">РР_1</definedName>
    <definedName name="с2" localSheetId="4">#REF!</definedName>
    <definedName name="с2" localSheetId="5">#REF!</definedName>
    <definedName name="с2" localSheetId="9">#REF!</definedName>
    <definedName name="с2">#REF!</definedName>
    <definedName name="Сеанс_1" localSheetId="4">#REF!</definedName>
    <definedName name="Сеанс_1" localSheetId="5">#REF!</definedName>
    <definedName name="Сеанс_1">#REF!</definedName>
    <definedName name="Сеанс_10" localSheetId="4">#REF!</definedName>
    <definedName name="Сеанс_10" localSheetId="5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4">#REF!</definedName>
    <definedName name="Стоимость" localSheetId="5">#REF!</definedName>
    <definedName name="Стоимость">#REF!</definedName>
    <definedName name="Стоимость_адаптации" localSheetId="4">#REF!</definedName>
    <definedName name="Стоимость_адаптации" localSheetId="5">#REF!</definedName>
    <definedName name="Стоимость_адаптации">#REF!</definedName>
    <definedName name="Стоимость_тиражирования" localSheetId="4">#REF!</definedName>
    <definedName name="Стоимость_тиражирования" localSheetId="5">#REF!</definedName>
    <definedName name="Стоимость_тиражирования">#REF!</definedName>
    <definedName name="СтоимостьСоСкидками">#REF!</definedName>
    <definedName name="сч" localSheetId="2">#REF!</definedName>
    <definedName name="сч" localSheetId="3">#REF!</definedName>
    <definedName name="сч" localSheetId="1">#REF!</definedName>
    <definedName name="сч" localSheetId="0">#REF!</definedName>
    <definedName name="сч">#REF!</definedName>
    <definedName name="ТрафикМенеджер" localSheetId="2">#REF!</definedName>
    <definedName name="ТрафикМенеджер" localSheetId="3">#REF!</definedName>
    <definedName name="ТрафикМенеджер" localSheetId="1">#REF!</definedName>
    <definedName name="ТрафикМенеджер" localSheetId="0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4">#REF!</definedName>
    <definedName name="ук" localSheetId="5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4">#REF!</definedName>
    <definedName name="формат_вещания" localSheetId="5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4">#REF!</definedName>
    <definedName name="фы" localSheetId="5">#REF!</definedName>
    <definedName name="фы">#REF!</definedName>
    <definedName name="х" localSheetId="4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4">#REF!</definedName>
    <definedName name="Хронометраж" localSheetId="5">#REF!</definedName>
    <definedName name="Хронометраж">#REF!</definedName>
    <definedName name="хх" localSheetId="4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4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4">#REF!</definedName>
    <definedName name="цу" localSheetId="5">#REF!</definedName>
    <definedName name="цу">#REF!</definedName>
    <definedName name="цц" localSheetId="4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4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4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4">Segmento!шанс</definedName>
    <definedName name="шанс" localSheetId="3">'МП (31.05)'!шанс</definedName>
    <definedName name="шанс" localSheetId="5">'Таргетинги social'!шанс</definedName>
    <definedName name="шанс" localSheetId="9">'ТТ соц.сети'!шанс</definedName>
    <definedName name="шанс">[0]!шанс</definedName>
    <definedName name="шанс_1" localSheetId="4">Segmento!шанс_1</definedName>
    <definedName name="шанс_1" localSheetId="3">'МП (31.05)'!шанс_1</definedName>
    <definedName name="шанс_1" localSheetId="5">'Таргетинги social'!шанс_1</definedName>
    <definedName name="шанс_1" localSheetId="9">'ТТ соц.сети'!шанс_1</definedName>
    <definedName name="шанс_1">шанс_1</definedName>
    <definedName name="Шансон" localSheetId="4">Segmento!Шансон</definedName>
    <definedName name="Шансон" localSheetId="3">'МП (31.05)'!Шансон</definedName>
    <definedName name="Шансон" localSheetId="5">'Таргетинги social'!Шансон</definedName>
    <definedName name="Шансон" localSheetId="9">'ТТ соц.сети'!Шансон</definedName>
    <definedName name="Шансон">[0]!Шансон</definedName>
    <definedName name="Шансон_1" localSheetId="4">Segmento!Шансон_1</definedName>
    <definedName name="Шансон_1" localSheetId="3">'МП (31.05)'!Шансон_1</definedName>
    <definedName name="Шансон_1" localSheetId="5">'Таргетинги social'!Шансон_1</definedName>
    <definedName name="Шансон_1" localSheetId="9">'ТТ соц.сети'!Шансон_1</definedName>
    <definedName name="Шансон_1">Шансон_1</definedName>
    <definedName name="шш" localSheetId="4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9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4">#REF!</definedName>
    <definedName name="шщ" localSheetId="5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4">#REF!</definedName>
    <definedName name="щз" localSheetId="5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4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3" hidden="1">{#N/A,#N/A,TRUE,"Пресса";#N/A,#N/A,TRUE,"Метро";#N/A,#N/A,TRUE,"Щиты";#N/A,#N/A,TRUE,"График";#N/A,#N/A,TRUE,"График"}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9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4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2">#REF!</definedName>
    <definedName name="ЮрлицоРекламодателя" localSheetId="3">#REF!</definedName>
    <definedName name="ЮрлицоРекламодателя" localSheetId="1">#REF!</definedName>
    <definedName name="ЮрлицоРекламодателя" localSheetId="0">#REF!</definedName>
    <definedName name="ЮрлицоРекламодателя" localSheetId="8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  <definedName name="_xlnm._FilterDatabase" localSheetId="0" hidden="1">'СТАТИСТИКА'!$B$4:$DX$20</definedName>
    <definedName name="_xlnm.Print_Area" localSheetId="0">'СТАТИСТИКА'!$B$3:$DV$32</definedName>
    <definedName name="_xlnm._FilterDatabase" localSheetId="1" hidden="1">'МП old'!$D$1:$D$113</definedName>
    <definedName name="_xlnm.Print_Area" localSheetId="1">'МП old'!$B$1:$CQ$40</definedName>
    <definedName name="_xlnm._FilterDatabase" localSheetId="2" hidden="1">'МП (25.05)'!$E$1:$E$113</definedName>
    <definedName name="_xlnm.Print_Area" localSheetId="2">'МП (25.05)'!$C$1:$CR$40</definedName>
    <definedName name="_xlnm._FilterDatabase" localSheetId="3" hidden="1">'МП (31.05)'!$E$1:$E$113</definedName>
    <definedName name="_xlnm.Print_Area" localSheetId="3">'МП (31.05)'!$C$1:$CR$40</definedName>
    <definedName name="_xlnm._FilterDatabase" localSheetId="9" hidden="1">'ТТ соц.сети'!$B$2:$I$87</definedName>
  </definedNames>
  <calcPr calcId="144525" fullCalcOnLoad="1"/>
</workbook>
</file>

<file path=xl/styles.xml><?xml version="1.0" encoding="utf-8"?>
<styleSheet xmlns="http://schemas.openxmlformats.org/spreadsheetml/2006/main">
  <numFmts count="50">
    <numFmt numFmtId="164" formatCode="#,##0.00&quot;р.&quot;"/>
    <numFmt numFmtId="165" formatCode="[$€-2]\ #,##0.00"/>
    <numFmt numFmtId="166" formatCode="#\ ##0"/>
    <numFmt numFmtId="167" formatCode="#\ ##0.##\ \₽;\-#\ ##0.##\ \₽"/>
    <numFmt numFmtId="168" formatCode="##0.00%"/>
    <numFmt numFmtId="169" formatCode="#\ ##0.##"/>
    <numFmt numFmtId="170" formatCode="dd\ mmm"/>
    <numFmt numFmtId="171" formatCode="#,##0.00\ &quot;₽&quot;"/>
    <numFmt numFmtId="172" formatCode="0.0%"/>
    <numFmt numFmtId="173" formatCode="#,##0_ ;\-#,##0\ "/>
    <numFmt numFmtId="174" formatCode="#,##0.00_ ;\-#,##0.00\ "/>
    <numFmt numFmtId="175" formatCode="[$-F400]h:mm:ss\ AM/PM"/>
    <numFmt numFmtId="176" formatCode="#,##0.0"/>
    <numFmt numFmtId="177" formatCode="[$-419]d\ mmm;@"/>
    <numFmt numFmtId="178" formatCode="[$$-409]#,##0.0"/>
    <numFmt numFmtId="179" formatCode="_-* #,##0.00_р_._-;\-* #,##0.00_р_._-;_-* &quot;-&quot;??_р_._-;_-@_-"/>
    <numFmt numFmtId="180" formatCode="_-* #,##0.00&quot;р.&quot;_-;\-* #,##0.00&quot;р.&quot;_-;_-* &quot;-&quot;??&quot;р.&quot;_-;_-@_-"/>
    <numFmt numFmtId="181" formatCode="_-* #,##0.00_р_._-;\-* #,##0.00_р_._-;_-* \-??_р_._-;_-@_-"/>
    <numFmt numFmtId="182" formatCode="_-* #,##0.00[$€]_-;\-* #,##0.00[$€]_-;_-* &quot;-&quot;??[$€]_-;_-@_-"/>
    <numFmt numFmtId="183" formatCode="#,##0&quot;$&quot;;[Red]\-#,##0&quot;$&quot;"/>
    <numFmt numFmtId="184" formatCode="General_)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#,##0.00\ &quot;kr&quot;;[Red]\-#,##0.00\ &quot;kr&quot;"/>
    <numFmt numFmtId="189" formatCode="[$$-409]#,##0"/>
    <numFmt numFmtId="190" formatCode="[$$-409]#,##0.00"/>
    <numFmt numFmtId="191" formatCode="_-* #,##0_-;\-* #,##0_-;_-* &quot;-&quot;_-;_-@_-"/>
    <numFmt numFmtId="192" formatCode="_-* #,##0.00\ _р_._-;\-* #,##0.00\ _р_._-;_-* &quot;-&quot;??\ _р_._-;_-@_-"/>
    <numFmt numFmtId="193" formatCode="0.0%;\ \(0.0%\)"/>
    <numFmt numFmtId="194" formatCode="_ &quot;$&quot;* #,##0.00_ ;_ &quot;$&quot;* \-#,##0.00_ ;_ &quot;$&quot;* &quot;-&quot;??_ ;_ @_ "/>
    <numFmt numFmtId="195" formatCode="#,##0,_);[Red]\(#,##0,\)"/>
    <numFmt numFmtId="196" formatCode="_ * #,##0.00_ ;_ * \-#,##0.00_ ;_ * &quot;-&quot;??_ ;_ @_ "/>
    <numFmt numFmtId="197" formatCode="&quot;$&quot;#,##0;\-&quot;$&quot;#,##0"/>
    <numFmt numFmtId="198" formatCode="_ * #,##0_ ;_ * \-#,##0_ ;_ * &quot;-&quot;_ ;_ @_ "/>
    <numFmt numFmtId="199" formatCode="&quot;$&quot;#,##0_);\(&quot;$&quot;#,##0\)"/>
    <numFmt numFmtId="200" formatCode="&quot;$&quot;#,##0.00;[Red]\-&quot;$&quot;#,##0.00"/>
    <numFmt numFmtId="201" formatCode="_ &quot;$&quot;* #,##0_ ;_ &quot;$&quot;* \-#,##0_ ;_ &quot;$&quot;* &quot;-&quot;_ ;_ @_ "/>
    <numFmt numFmtId="202" formatCode="_-* #,##0_ _D_M_-;\-* #,##0_ _D_M_-;_-* &quot;-&quot;_ _D_M_-;_-@_-"/>
    <numFmt numFmtId="203" formatCode="_-* #,##0.00_ _D_M_-;\-* #,##0.00_ _D_M_-;_-* &quot;-&quot;??_ _D_M_-;_-@_-"/>
    <numFmt numFmtId="204" formatCode="#,##0\ &quot;impressions&quot;"/>
    <numFmt numFmtId="205" formatCode="_-* #,##0.00_-;\-* #,##0.00_-;_-* &quot;-&quot;??_-;_-@_-"/>
    <numFmt numFmtId="206" formatCode="_ &quot;R&quot;\ * #,##0_ ;_ &quot;R&quot;\ * \-#,##0_ ;_ &quot;R&quot;\ * &quot;-&quot;_ ;_ @_ "/>
    <numFmt numFmtId="207" formatCode="_ &quot;R&quot;\ * #,##0.00_ ;_ &quot;R&quot;\ * \-#,##0.00_ ;_ &quot;R&quot;\ * &quot;-&quot;??_ ;_ @_ "/>
    <numFmt numFmtId="208" formatCode="_(&quot;$&quot;* #,##0.00_);_(&quot;$&quot;* \(#,##0.00\);_(&quot;$&quot;* &quot;-&quot;??_);_(@_)"/>
    <numFmt numFmtId="209" formatCode="0%;\(0%\)"/>
    <numFmt numFmtId="210" formatCode="_-* #,##0&quot; DM&quot;_-;\-* #,##0&quot; DM&quot;_-;_-* &quot;-&quot;&quot; DM&quot;_-;_-@_-"/>
    <numFmt numFmtId="211" formatCode="_-* #,##0.00&quot; DM&quot;_-;\-* #,##0.00&quot; DM&quot;_-;_-* &quot;-&quot;??&quot; DM&quot;_-;_-@_-"/>
    <numFmt numFmtId="212" formatCode="_-* #,##0_р_._-;\-* #,##0_р_._-;_-* &quot;-&quot;_р_._-;_-@_-"/>
    <numFmt numFmtId="213" formatCode="_-* #,##0&quot;р.&quot;_-;\-* #,##0&quot;р.&quot;_-;_-* &quot;-&quot;&quot;р.&quot;_-;_-@_-"/>
  </numFmts>
  <fonts count="132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indexed="8"/>
      <sz val="11"/>
    </font>
    <font>
      <name val="Helv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Helv"/>
      <charset val="162"/>
      <sz val="10"/>
    </font>
    <font>
      <name val="Helv"/>
      <charset val="204"/>
      <sz val="10"/>
    </font>
    <font>
      <name val="Verdana"/>
      <charset val="204"/>
      <family val="2"/>
      <sz val="10"/>
    </font>
    <font>
      <name val="Verdana"/>
      <charset val="204"/>
      <family val="2"/>
      <color indexed="12"/>
      <sz val="10"/>
      <u val="single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color indexed="12"/>
      <sz val="11"/>
      <u val="single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sz val="10"/>
    </font>
    <font>
      <name val="Calibri"/>
      <family val="2"/>
      <color indexed="8"/>
      <sz val="11"/>
    </font>
    <font>
      <name val="Verdana"/>
      <family val="2"/>
      <color indexed="12"/>
      <sz val="10"/>
      <u val="single"/>
    </font>
    <font>
      <name val="Calibri"/>
      <charset val="204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Times New Roman Cyr"/>
      <charset val="204"/>
      <family val="1"/>
      <b val="1"/>
      <sz val="12"/>
    </font>
    <font>
      <name val="Times New Roman Cyr"/>
      <charset val="204"/>
      <family val="1"/>
      <i val="1"/>
      <sz val="12"/>
    </font>
    <font>
      <name val="Pragmatica"/>
      <charset val="204"/>
      <b val="1"/>
      <sz val="10"/>
    </font>
    <font>
      <name val="Arial"/>
      <charset val="204"/>
      <family val="2"/>
      <sz val="8"/>
    </font>
    <font>
      <name val="Helv"/>
      <b val="1"/>
      <sz val="24"/>
    </font>
    <font>
      <name val="Helv"/>
      <b val="1"/>
      <sz val="10"/>
    </font>
    <font>
      <name val="MS Sans"/>
      <sz val="10"/>
    </font>
    <font>
      <name val="NTHelvetica/Cyrillic"/>
      <sz val="8"/>
    </font>
    <font>
      <name val="Helv"/>
      <b val="1"/>
      <sz val="14"/>
    </font>
    <font>
      <name val="Arial Cyr"/>
      <charset val="204"/>
      <family val="2"/>
      <color indexed="9"/>
      <sz val="10"/>
    </font>
    <font>
      <name val="Times New Roman CYR"/>
      <charset val="204"/>
      <family val="1"/>
      <b val="1"/>
      <sz val="14"/>
    </font>
    <font>
      <name val="Pragmatica"/>
      <sz val="10"/>
    </font>
    <font>
      <name val="NewtonCTT"/>
      <sz val="10"/>
    </font>
    <font>
      <name val="Helv"/>
      <sz val="8"/>
    </font>
    <font>
      <name val="Cambria"/>
      <charset val="204"/>
      <family val="2"/>
      <b val="1"/>
      <color indexed="62"/>
      <sz val="18"/>
    </font>
    <font>
      <name val="Arial"/>
      <charset val="204"/>
      <family val="2"/>
      <color indexed="12"/>
      <sz val="10"/>
      <u val="single"/>
    </font>
    <font>
      <name val="Arial Cyr"/>
      <charset val="204"/>
      <color indexed="12"/>
      <sz val="10"/>
      <u val="single"/>
    </font>
    <font>
      <name val="Arial"/>
      <family val="2"/>
      <sz val="10"/>
    </font>
    <font>
      <name val="Arial Cyr"/>
      <charset val="204"/>
      <color theme="10"/>
      <sz val="7"/>
      <u val="single"/>
    </font>
    <font>
      <name val="Arial"/>
      <family val="2"/>
      <color indexed="8"/>
      <sz val="10"/>
    </font>
    <font>
      <name val="MS Sans Serif"/>
      <charset val="204"/>
      <family val="2"/>
      <b val="1"/>
      <sz val="10"/>
    </font>
    <font>
      <name val="FuturisCTT"/>
      <charset val="204"/>
      <b val="1"/>
      <sz val="12"/>
    </font>
    <font>
      <name val="MS Sans Serif"/>
      <charset val="204"/>
      <family val="2"/>
      <color indexed="20"/>
      <sz val="8"/>
      <u val="single"/>
    </font>
    <font>
      <name val="MS Sans Serif"/>
      <charset val="204"/>
      <family val="2"/>
      <color indexed="12"/>
      <sz val="8"/>
      <u val="single"/>
    </font>
    <font>
      <name val="PragmaticaTT"/>
      <sz val="10"/>
    </font>
    <font>
      <name val="FuturisCTT"/>
      <charset val="204"/>
      <b val="1"/>
      <sz val="8"/>
    </font>
    <font>
      <name val="Tms Rmn"/>
      <sz val="12"/>
    </font>
    <font>
      <name val="Geneva"/>
      <sz val="10"/>
    </font>
    <font>
      <name val="Arial"/>
      <charset val="204"/>
      <family val="2"/>
      <color indexed="36"/>
      <sz val="10"/>
      <u val="single"/>
    </font>
    <font>
      <name val="Arial"/>
      <family val="2"/>
      <b val="1"/>
      <sz val="12"/>
    </font>
    <font>
      <name val="Calibri"/>
      <family val="2"/>
      <color indexed="12"/>
      <sz val="11"/>
      <u val="single"/>
    </font>
    <font>
      <name val="FranklinGothic"/>
      <sz val="10"/>
    </font>
    <font>
      <name val="FranklinGothic"/>
      <color indexed="12"/>
      <sz val="10"/>
      <u val="single"/>
    </font>
    <font>
      <name val="Arial"/>
      <charset val="204"/>
      <family val="2"/>
      <b val="1"/>
      <i val="1"/>
      <sz val="8"/>
    </font>
    <font>
      <name val="Arial"/>
      <charset val="204"/>
      <family val="2"/>
      <b val="1"/>
      <sz val="9"/>
    </font>
    <font>
      <name val="TypeTimes"/>
      <b val="1"/>
      <sz val="8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rgb="FF000000"/>
      <sz val="10"/>
    </font>
    <font>
      <name val="Verdana"/>
      <charset val="204"/>
      <family val="2"/>
      <color indexed="8"/>
      <sz val="12"/>
    </font>
    <font>
      <name val="Verdana"/>
      <charset val="204"/>
      <family val="2"/>
      <b val="1"/>
      <color indexed="9"/>
      <sz val="8"/>
    </font>
    <font>
      <name val="Calibri"/>
      <charset val="204"/>
      <family val="2"/>
      <sz val="10"/>
    </font>
    <font>
      <name val="Calibri"/>
      <charset val="204"/>
      <family val="2"/>
      <color indexed="12"/>
      <sz val="10"/>
      <u val="single"/>
    </font>
    <font>
      <name val="Arial"/>
      <family val="2"/>
      <color indexed="12"/>
      <sz val="10"/>
      <u val="single"/>
    </font>
    <font>
      <name val="Calibri"/>
      <family val="2"/>
      <color rgb="FF000000"/>
      <sz val="11"/>
    </font>
    <font>
      <name val="Arial Cyr"/>
      <charset val="204"/>
      <color theme="11"/>
      <sz val="10"/>
      <u val="single"/>
    </font>
    <font>
      <name val="Arial Cyr"/>
      <charset val="204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24"/>
    </font>
    <font>
      <name val="Arial"/>
      <charset val="204"/>
      <family val="2"/>
      <b val="1"/>
      <color rgb="FFFF0000"/>
      <sz val="10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10"/>
    </font>
    <font>
      <name val="Arial"/>
      <charset val="204"/>
      <family val="2"/>
      <color theme="0"/>
      <sz val="10"/>
    </font>
    <font>
      <name val="Arial"/>
      <charset val="204"/>
      <family val="2"/>
      <b val="1"/>
      <color indexed="22"/>
      <sz val="10"/>
    </font>
    <font>
      <name val="Arial"/>
      <charset val="204"/>
      <family val="2"/>
      <b val="1"/>
      <color theme="0"/>
      <sz val="10"/>
    </font>
    <font>
      <name val="Arial"/>
      <charset val="204"/>
      <family val="2"/>
      <color rgb="FF1F497D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rgb="FFFF9933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theme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color indexed="10"/>
      <sz val="10"/>
    </font>
    <font>
      <name val="Arial"/>
      <charset val="204"/>
      <family val="2"/>
      <b val="1"/>
      <color rgb="FF00BCE4"/>
      <sz val="10"/>
    </font>
    <font>
      <name val="Arial"/>
      <charset val="204"/>
      <family val="2"/>
      <color rgb="FF00BCE4"/>
      <sz val="10"/>
    </font>
    <font>
      <name val="Arial"/>
      <charset val="204"/>
      <family val="2"/>
      <color rgb="FF404040"/>
      <sz val="10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10"/>
      <sz val="10"/>
    </font>
    <font>
      <name val="Arial"/>
      <charset val="204"/>
      <family val="2"/>
      <color rgb="FFFF00FF"/>
      <sz val="10"/>
    </font>
    <font>
      <name val="Arial"/>
      <charset val="204"/>
      <family val="2"/>
      <b val="1"/>
      <color theme="1"/>
      <sz val="10"/>
    </font>
    <font>
      <name val="Tahoma"/>
      <charset val="204"/>
      <family val="2"/>
      <color rgb="FF000000"/>
      <sz val="10"/>
    </font>
    <font>
      <name val="Arial"/>
      <charset val="204"/>
      <family val="2"/>
      <b val="1"/>
      <color theme="0" tint="-0.1499984740745262"/>
      <sz val="10"/>
    </font>
    <font>
      <name val="Arial"/>
      <charset val="204"/>
      <family val="2"/>
      <color theme="0" tint="-0.1499984740745262"/>
      <sz val="10"/>
    </font>
    <font>
      <name val="Arial"/>
      <charset val="204"/>
      <family val="2"/>
      <sz val="9"/>
    </font>
    <font>
      <name val="Calibri"/>
      <charset val="204"/>
      <family val="2"/>
      <color theme="1"/>
      <sz val="11"/>
      <scheme val="minor"/>
    </font>
    <font>
      <name val="Arial"/>
      <family val="2"/>
      <b val="1"/>
      <color theme="1"/>
      <sz val="24"/>
    </font>
    <font>
      <name val="Arial"/>
      <family val="2"/>
      <b val="1"/>
      <color rgb="FF000000"/>
      <sz val="11"/>
    </font>
    <font>
      <name val="Arial"/>
      <family val="2"/>
      <color rgb="FF00000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b val="1"/>
      <color rgb="FFC00000"/>
      <sz val="10"/>
    </font>
    <font>
      <name val="Arial"/>
      <charset val="204"/>
      <family val="2"/>
      <color rgb="FFC00000"/>
      <sz val="10"/>
    </font>
    <font>
      <name val="Calibri"/>
      <charset val="204"/>
      <family val="2"/>
      <b val="1"/>
      <color rgb="FF000000"/>
      <sz val="11"/>
    </font>
    <font>
      <name val="Calibri"/>
      <family val="2"/>
      <sz val="11"/>
    </font>
    <font>
      <name val="Calibri"/>
      <charset val="204"/>
      <family val="2"/>
      <b val="1"/>
      <color rgb="FFFFFFFF"/>
      <sz val="12"/>
    </font>
    <font>
      <name val="Calibri"/>
      <family val="2"/>
      <b val="1"/>
      <color rgb="FFFFFFFF"/>
      <sz val="12"/>
    </font>
    <font>
      <name val="Calibri"/>
      <family val="2"/>
      <color rgb="FFFFFFFF"/>
      <sz val="12"/>
    </font>
    <font>
      <name val="Calibri"/>
      <charset val="204"/>
      <family val="2"/>
      <b val="1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color rgb="FFFFFFFF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000000"/>
      <sz val="11"/>
    </font>
    <font>
      <name val="Calibri"/>
      <charset val="204"/>
      <family val="2"/>
      <color rgb="FF1F497D"/>
      <sz val="11"/>
    </font>
    <font>
      <name val="Arial"/>
      <charset val="204"/>
      <family val="2"/>
      <color theme="1"/>
      <sz val="8"/>
    </font>
    <font>
      <name val="Arial"/>
      <charset val="204"/>
      <family val="2"/>
      <color rgb="FFFFFFFF"/>
      <sz val="10"/>
    </font>
    <font>
      <name val="Calibri"/>
      <charset val="204"/>
      <family val="2"/>
      <b val="1"/>
      <color theme="0"/>
      <sz val="9"/>
      <scheme val="minor"/>
    </font>
  </fonts>
  <fills count="68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60">
    <xf numFmtId="0" fontId="6" fillId="0" borderId="0"/>
    <xf numFmtId="0" fontId="7" fillId="0" borderId="0"/>
    <xf numFmtId="0" fontId="3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5" borderId="0"/>
    <xf numFmtId="0" fontId="3" fillId="8" borderId="0"/>
    <xf numFmtId="0" fontId="3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23" fillId="3" borderId="0"/>
    <xf numFmtId="0" fontId="14" fillId="20" borderId="1"/>
    <xf numFmtId="0" fontId="20" fillId="21" borderId="2"/>
    <xf numFmtId="0" fontId="24" fillId="0" borderId="0"/>
    <xf numFmtId="0" fontId="27" fillId="4" borderId="0"/>
    <xf numFmtId="0" fontId="16" fillId="0" borderId="3"/>
    <xf numFmtId="0" fontId="17" fillId="0" borderId="4"/>
    <xf numFmtId="0" fontId="18" fillId="0" borderId="5"/>
    <xf numFmtId="0" fontId="18" fillId="0" borderId="0"/>
    <xf numFmtId="0" fontId="12" fillId="7" borderId="1"/>
    <xf numFmtId="0" fontId="25" fillId="0" borderId="6"/>
    <xf numFmtId="0" fontId="22" fillId="22" borderId="0"/>
    <xf numFmtId="0" fontId="6" fillId="0" borderId="0"/>
    <xf numFmtId="0" fontId="34" fillId="0" borderId="0"/>
    <xf numFmtId="0" fontId="6" fillId="0" borderId="0"/>
    <xf numFmtId="0" fontId="34" fillId="0" borderId="0"/>
    <xf numFmtId="0" fontId="3" fillId="0" borderId="0"/>
    <xf numFmtId="0" fontId="34" fillId="0" borderId="0"/>
    <xf numFmtId="0" fontId="3" fillId="23" borderId="7"/>
    <xf numFmtId="0" fontId="13" fillId="20" borderId="8"/>
    <xf numFmtId="0" fontId="21" fillId="0" borderId="0"/>
    <xf numFmtId="0" fontId="19" fillId="0" borderId="9"/>
    <xf numFmtId="0" fontId="26" fillId="0" borderId="0"/>
    <xf numFmtId="0" fontId="31" fillId="0" borderId="0" applyAlignment="1" applyProtection="1">
      <alignment vertical="top"/>
      <protection locked="0" hidden="0"/>
    </xf>
    <xf numFmtId="0" fontId="32" fillId="0" borderId="0" applyAlignment="1" applyProtection="1">
      <alignment vertical="top"/>
      <protection locked="0" hidden="0"/>
    </xf>
    <xf numFmtId="0" fontId="10" fillId="0" borderId="0" applyAlignment="1" applyProtection="1">
      <alignment vertical="top"/>
      <protection locked="0" hidden="0"/>
    </xf>
    <xf numFmtId="0" fontId="30" fillId="0" borderId="0" applyAlignment="1" applyProtection="1">
      <alignment vertical="top"/>
      <protection locked="0" hidden="0"/>
    </xf>
    <xf numFmtId="0" fontId="15" fillId="0" borderId="0" applyAlignment="1" applyProtection="1">
      <alignment vertical="top"/>
      <protection locked="0" hidden="0"/>
    </xf>
    <xf numFmtId="0" fontId="31" fillId="0" borderId="0" applyAlignment="1" applyProtection="1">
      <alignment vertical="top"/>
      <protection locked="0" hidden="0"/>
    </xf>
    <xf numFmtId="180" fontId="34" fillId="0" borderId="0"/>
    <xf numFmtId="0" fontId="28" fillId="0" borderId="0"/>
    <xf numFmtId="0" fontId="3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111" fillId="0" borderId="0"/>
    <xf numFmtId="0" fontId="33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9" fontId="6" fillId="0" borderId="0"/>
    <xf numFmtId="9" fontId="4" fillId="0" borderId="0"/>
    <xf numFmtId="9" fontId="9" fillId="0" borderId="0"/>
    <xf numFmtId="0" fontId="4" fillId="0" borderId="0"/>
    <xf numFmtId="0" fontId="8" fillId="0" borderId="0"/>
    <xf numFmtId="179" fontId="6" fillId="0" borderId="0"/>
    <xf numFmtId="181" fontId="4" fillId="0" borderId="0"/>
    <xf numFmtId="0" fontId="9" fillId="0" borderId="0"/>
    <xf numFmtId="0" fontId="111" fillId="0" borderId="0"/>
    <xf numFmtId="179" fontId="6" fillId="0" borderId="0"/>
    <xf numFmtId="9" fontId="6" fillId="0" borderId="0"/>
    <xf numFmtId="0" fontId="1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4" fillId="0" borderId="0"/>
    <xf numFmtId="0" fontId="38" fillId="0" borderId="0"/>
    <xf numFmtId="0" fontId="3" fillId="28" borderId="0"/>
    <xf numFmtId="0" fontId="3" fillId="28" borderId="0"/>
    <xf numFmtId="0" fontId="11" fillId="29" borderId="0"/>
    <xf numFmtId="0" fontId="3" fillId="30" borderId="0"/>
    <xf numFmtId="0" fontId="3" fillId="31" borderId="0"/>
    <xf numFmtId="0" fontId="11" fillId="32" borderId="0"/>
    <xf numFmtId="0" fontId="3" fillId="30" borderId="0"/>
    <xf numFmtId="0" fontId="3" fillId="33" borderId="0"/>
    <xf numFmtId="0" fontId="11" fillId="31" borderId="0"/>
    <xf numFmtId="0" fontId="3" fillId="28" borderId="0"/>
    <xf numFmtId="0" fontId="3" fillId="31" borderId="0"/>
    <xf numFmtId="0" fontId="11" fillId="31" borderId="0"/>
    <xf numFmtId="0" fontId="3" fillId="34" borderId="0"/>
    <xf numFmtId="0" fontId="3" fillId="28" borderId="0"/>
    <xf numFmtId="0" fontId="11" fillId="29" borderId="0"/>
    <xf numFmtId="0" fontId="3" fillId="30" borderId="0"/>
    <xf numFmtId="0" fontId="3" fillId="35" borderId="0"/>
    <xf numFmtId="0" fontId="11" fillId="35" borderId="0"/>
    <xf numFmtId="14" fontId="4" fillId="0" borderId="0"/>
    <xf numFmtId="0" fontId="19" fillId="36" borderId="0"/>
    <xf numFmtId="0" fontId="19" fillId="37" borderId="0"/>
    <xf numFmtId="0" fontId="19" fillId="38" borderId="0"/>
    <xf numFmtId="182" fontId="34" fillId="0" borderId="0"/>
    <xf numFmtId="182" fontId="34" fillId="0" borderId="0"/>
    <xf numFmtId="38" fontId="39" fillId="24" borderId="0"/>
    <xf numFmtId="10" fontId="39" fillId="24" borderId="26"/>
    <xf numFmtId="183" fontId="6" fillId="0" borderId="0"/>
    <xf numFmtId="3" fontId="34" fillId="0" borderId="0" applyAlignment="1">
      <alignment horizontal="center"/>
    </xf>
    <xf numFmtId="3" fontId="34" fillId="0" borderId="0" applyAlignment="1">
      <alignment horizontal="center"/>
    </xf>
    <xf numFmtId="3" fontId="34" fillId="0" borderId="0" applyAlignment="1">
      <alignment horizontal="center"/>
    </xf>
    <xf numFmtId="3" fontId="34" fillId="0" borderId="0" applyAlignment="1">
      <alignment horizontal="center"/>
    </xf>
    <xf numFmtId="0" fontId="33" fillId="0" borderId="0"/>
    <xf numFmtId="0" fontId="34" fillId="0" borderId="0"/>
    <xf numFmtId="0" fontId="29" fillId="0" borderId="0"/>
    <xf numFmtId="10" fontId="34" fillId="0" borderId="0"/>
    <xf numFmtId="10" fontId="34" fillId="0" borderId="0"/>
    <xf numFmtId="0" fontId="40" fillId="0" borderId="0"/>
    <xf numFmtId="0" fontId="50" fillId="0" borderId="0"/>
    <xf numFmtId="0" fontId="41" fillId="39" borderId="0" applyAlignment="1">
      <alignment horizontal="center"/>
    </xf>
    <xf numFmtId="0" fontId="42" fillId="0" borderId="0"/>
    <xf numFmtId="0" fontId="4" fillId="0" borderId="0"/>
    <xf numFmtId="3" fontId="34" fillId="0" borderId="0" applyAlignment="1">
      <alignment horizontal="center"/>
    </xf>
    <xf numFmtId="184" fontId="43" fillId="0" borderId="26"/>
    <xf numFmtId="4" fontId="4" fillId="0" borderId="0"/>
    <xf numFmtId="3" fontId="4" fillId="0" borderId="0"/>
    <xf numFmtId="21" fontId="4" fillId="0" borderId="0"/>
    <xf numFmtId="185" fontId="34" fillId="0" borderId="0"/>
    <xf numFmtId="186" fontId="34" fillId="0" borderId="0"/>
    <xf numFmtId="0" fontId="44" fillId="0" borderId="0"/>
    <xf numFmtId="187" fontId="34" fillId="0" borderId="0"/>
    <xf numFmtId="188" fontId="4" fillId="0" borderId="0"/>
    <xf numFmtId="189" fontId="35" fillId="40" borderId="26" applyAlignment="1">
      <alignment horizontal="center" vertical="center"/>
    </xf>
    <xf numFmtId="0" fontId="45" fillId="41" borderId="0"/>
    <xf numFmtId="0" fontId="51" fillId="0" borderId="0"/>
    <xf numFmtId="190" fontId="34" fillId="0" borderId="26" applyAlignment="1">
      <alignment vertical="center"/>
    </xf>
    <xf numFmtId="0" fontId="46" fillId="40" borderId="0" applyAlignment="1">
      <alignment vertical="center"/>
    </xf>
    <xf numFmtId="3" fontId="36" fillId="0" borderId="0" applyAlignment="1">
      <alignment vertical="center"/>
    </xf>
    <xf numFmtId="0" fontId="37" fillId="0" borderId="0" applyAlignment="1">
      <alignment vertical="center"/>
    </xf>
    <xf numFmtId="0" fontId="34" fillId="0" borderId="0"/>
    <xf numFmtId="0" fontId="3" fillId="0" borderId="0" applyProtection="1">
      <protection locked="0" hidden="0"/>
    </xf>
    <xf numFmtId="0" fontId="34" fillId="0" borderId="0"/>
    <xf numFmtId="0" fontId="6" fillId="0" borderId="0"/>
    <xf numFmtId="0" fontId="34" fillId="0" borderId="0"/>
    <xf numFmtId="0" fontId="33" fillId="0" borderId="0"/>
    <xf numFmtId="9" fontId="34" fillId="0" borderId="0"/>
    <xf numFmtId="9" fontId="34" fillId="0" borderId="0"/>
    <xf numFmtId="9" fontId="6" fillId="0" borderId="0"/>
    <xf numFmtId="9" fontId="33" fillId="0" borderId="0"/>
    <xf numFmtId="176" fontId="34" fillId="0" borderId="26" applyAlignment="1">
      <alignment vertical="center"/>
    </xf>
    <xf numFmtId="3" fontId="34" fillId="0" borderId="26" applyAlignment="1">
      <alignment vertical="center"/>
    </xf>
    <xf numFmtId="10" fontId="34" fillId="0" borderId="26" applyAlignment="1">
      <alignment vertical="center"/>
    </xf>
    <xf numFmtId="0" fontId="34" fillId="0" borderId="0"/>
    <xf numFmtId="191" fontId="47" fillId="0" borderId="0"/>
    <xf numFmtId="3" fontId="48" fillId="0" borderId="26" applyAlignment="1" applyProtection="1">
      <alignment horizontal="center" vertical="center"/>
      <protection locked="0" hidden="0"/>
    </xf>
    <xf numFmtId="192" fontId="6" fillId="0" borderId="0"/>
    <xf numFmtId="0" fontId="49" fillId="0" borderId="26" applyAlignment="1">
      <alignment horizontal="centerContinuous" vertical="center" wrapText="1"/>
    </xf>
    <xf numFmtId="181" fontId="34" fillId="0" borderId="0"/>
    <xf numFmtId="179" fontId="6" fillId="0" borderId="0"/>
    <xf numFmtId="0" fontId="34" fillId="42" borderId="0" applyAlignment="1">
      <alignment vertical="center"/>
    </xf>
    <xf numFmtId="3" fontId="35" fillId="40" borderId="26" applyAlignment="1">
      <alignment horizontal="center" vertical="center"/>
    </xf>
    <xf numFmtId="179" fontId="34" fillId="0" borderId="0"/>
    <xf numFmtId="9" fontId="34" fillId="0" borderId="0"/>
    <xf numFmtId="3" fontId="34" fillId="0" borderId="0" applyAlignment="1">
      <alignment horizontal="center"/>
    </xf>
    <xf numFmtId="0" fontId="34" fillId="0" borderId="0"/>
    <xf numFmtId="0" fontId="3" fillId="0" borderId="0"/>
    <xf numFmtId="193" fontId="34" fillId="0" borderId="0"/>
    <xf numFmtId="0" fontId="31" fillId="0" borderId="0" applyAlignment="1" applyProtection="1">
      <alignment vertical="top"/>
      <protection locked="0" hidden="0"/>
    </xf>
    <xf numFmtId="3" fontId="34" fillId="0" borderId="0" applyAlignment="1">
      <alignment horizontal="center"/>
    </xf>
    <xf numFmtId="0" fontId="34" fillId="0" borderId="0"/>
    <xf numFmtId="0" fontId="9" fillId="0" borderId="0"/>
    <xf numFmtId="0" fontId="111" fillId="0" borderId="0"/>
    <xf numFmtId="0" fontId="28" fillId="0" borderId="0"/>
    <xf numFmtId="0" fontId="28" fillId="0" borderId="0"/>
    <xf numFmtId="0" fontId="28" fillId="0" borderId="0"/>
    <xf numFmtId="0" fontId="34" fillId="0" borderId="0"/>
    <xf numFmtId="9" fontId="6" fillId="0" borderId="0"/>
    <xf numFmtId="9" fontId="4" fillId="0" borderId="0"/>
    <xf numFmtId="9" fontId="9" fillId="0" borderId="0"/>
    <xf numFmtId="0" fontId="4" fillId="0" borderId="0"/>
    <xf numFmtId="179" fontId="6" fillId="0" borderId="0"/>
    <xf numFmtId="181" fontId="4" fillId="0" borderId="0"/>
    <xf numFmtId="0" fontId="111" fillId="0" borderId="0"/>
    <xf numFmtId="194" fontId="60" fillId="0" borderId="0"/>
    <xf numFmtId="3" fontId="34" fillId="0" borderId="0" applyAlignment="1">
      <alignment horizontal="center"/>
    </xf>
    <xf numFmtId="195" fontId="34" fillId="0" borderId="0"/>
    <xf numFmtId="0" fontId="111" fillId="0" borderId="0"/>
    <xf numFmtId="3" fontId="34" fillId="0" borderId="0" applyAlignment="1">
      <alignment horizontal="center"/>
    </xf>
    <xf numFmtId="3" fontId="34" fillId="0" borderId="0" applyAlignment="1">
      <alignment horizontal="center"/>
    </xf>
    <xf numFmtId="196" fontId="60" fillId="0" borderId="0"/>
    <xf numFmtId="0" fontId="52" fillId="0" borderId="0" applyAlignment="1" applyProtection="1">
      <alignment vertical="top"/>
      <protection locked="0" hidden="0"/>
    </xf>
    <xf numFmtId="0" fontId="111" fillId="0" borderId="0"/>
    <xf numFmtId="0" fontId="54" fillId="0" borderId="0" applyAlignment="1" applyProtection="1">
      <alignment vertical="top"/>
      <protection locked="0" hidden="0"/>
    </xf>
    <xf numFmtId="0" fontId="8" fillId="0" borderId="0"/>
    <xf numFmtId="3" fontId="34" fillId="0" borderId="0" applyAlignment="1">
      <alignment horizontal="center"/>
    </xf>
    <xf numFmtId="3" fontId="34" fillId="0" borderId="0" applyAlignment="1">
      <alignment horizontal="center"/>
    </xf>
    <xf numFmtId="3" fontId="34" fillId="0" borderId="0" applyAlignment="1">
      <alignment horizontal="center"/>
    </xf>
    <xf numFmtId="3" fontId="34" fillId="0" borderId="0" applyAlignment="1">
      <alignment horizontal="center"/>
    </xf>
    <xf numFmtId="3" fontId="34" fillId="0" borderId="0" applyAlignment="1">
      <alignment horizontal="center"/>
    </xf>
    <xf numFmtId="197" fontId="56" fillId="0" borderId="11"/>
    <xf numFmtId="0" fontId="34" fillId="0" borderId="0"/>
    <xf numFmtId="0" fontId="34" fillId="0" borderId="0"/>
    <xf numFmtId="193" fontId="34" fillId="0" borderId="0"/>
    <xf numFmtId="0" fontId="57" fillId="0" borderId="13"/>
    <xf numFmtId="0" fontId="58" fillId="0" borderId="0" applyAlignment="1" applyProtection="1">
      <alignment vertical="top"/>
      <protection locked="0" hidden="0"/>
    </xf>
    <xf numFmtId="0" fontId="59" fillId="0" borderId="0" applyAlignment="1" applyProtection="1">
      <alignment vertical="top"/>
      <protection locked="0" hidden="0"/>
    </xf>
    <xf numFmtId="198" fontId="60" fillId="0" borderId="0"/>
    <xf numFmtId="199" fontId="61" fillId="27" borderId="14" applyAlignment="1">
      <alignment vertical="center"/>
    </xf>
    <xf numFmtId="200" fontId="62" fillId="0" borderId="26"/>
    <xf numFmtId="201" fontId="60" fillId="0" borderId="0"/>
    <xf numFmtId="202" fontId="63" fillId="0" borderId="0"/>
    <xf numFmtId="3" fontId="34" fillId="0" borderId="0" applyAlignment="1">
      <alignment horizontal="center"/>
    </xf>
    <xf numFmtId="193" fontId="34" fillId="0" borderId="0"/>
    <xf numFmtId="195" fontId="34" fillId="0" borderId="0"/>
    <xf numFmtId="203" fontId="63" fillId="0" borderId="0"/>
    <xf numFmtId="195" fontId="34" fillId="0" borderId="0"/>
    <xf numFmtId="10" fontId="61" fillId="0" borderId="13"/>
    <xf numFmtId="3" fontId="34" fillId="0" borderId="0" applyAlignment="1">
      <alignment horizontal="center"/>
    </xf>
    <xf numFmtId="0" fontId="34" fillId="0" borderId="0"/>
    <xf numFmtId="3" fontId="34" fillId="0" borderId="0" applyAlignment="1">
      <alignment horizontal="center"/>
    </xf>
    <xf numFmtId="3" fontId="34" fillId="0" borderId="0" applyAlignment="1">
      <alignment horizontal="center"/>
    </xf>
    <xf numFmtId="3" fontId="34" fillId="0" borderId="0" applyAlignment="1">
      <alignment horizontal="center"/>
    </xf>
    <xf numFmtId="195" fontId="34" fillId="0" borderId="0"/>
    <xf numFmtId="193" fontId="34" fillId="0" borderId="0"/>
    <xf numFmtId="0" fontId="4" fillId="0" borderId="0"/>
    <xf numFmtId="0" fontId="61" fillId="0" borderId="13"/>
    <xf numFmtId="3" fontId="34" fillId="0" borderId="0" applyAlignment="1">
      <alignment horizontal="center"/>
    </xf>
    <xf numFmtId="0" fontId="8" fillId="0" borderId="0"/>
    <xf numFmtId="0" fontId="6" fillId="0" borderId="0"/>
    <xf numFmtId="3" fontId="34" fillId="0" borderId="0" applyAlignment="1">
      <alignment horizontal="center"/>
    </xf>
    <xf numFmtId="9" fontId="111" fillId="0" borderId="0"/>
    <xf numFmtId="3" fontId="34" fillId="0" borderId="0" applyAlignment="1">
      <alignment horizontal="center"/>
    </xf>
    <xf numFmtId="0" fontId="34" fillId="0" borderId="0"/>
    <xf numFmtId="14" fontId="55" fillId="0" borderId="0"/>
    <xf numFmtId="0" fontId="8" fillId="0" borderId="0"/>
    <xf numFmtId="0" fontId="34" fillId="0" borderId="0"/>
    <xf numFmtId="193" fontId="34" fillId="0" borderId="0"/>
    <xf numFmtId="0" fontId="64" fillId="0" borderId="0" applyAlignment="1" applyProtection="1">
      <alignment vertical="top"/>
      <protection locked="0" hidden="0"/>
    </xf>
    <xf numFmtId="0" fontId="61" fillId="0" borderId="15" applyAlignment="1">
      <alignment horizontal="center" vertical="center" wrapText="1"/>
    </xf>
    <xf numFmtId="0" fontId="61" fillId="0" borderId="12" applyAlignment="1">
      <alignment horizontal="center" vertical="center" wrapText="1"/>
    </xf>
    <xf numFmtId="0" fontId="65" fillId="0" borderId="10" applyAlignment="1">
      <alignment horizontal="left" vertical="center"/>
    </xf>
    <xf numFmtId="0" fontId="65" fillId="0" borderId="22" applyAlignment="1">
      <alignment horizontal="left" vertical="center"/>
    </xf>
    <xf numFmtId="0" fontId="66" fillId="0" borderId="0" applyAlignment="1" applyProtection="1">
      <alignment vertical="top"/>
      <protection locked="0" hidden="0"/>
    </xf>
    <xf numFmtId="0" fontId="51" fillId="0" borderId="0" applyAlignment="1" applyProtection="1">
      <alignment vertical="top"/>
      <protection locked="0" hidden="0"/>
    </xf>
    <xf numFmtId="204" fontId="67" fillId="0" borderId="0" applyAlignment="1">
      <alignment horizontal="left"/>
    </xf>
    <xf numFmtId="0" fontId="61" fillId="0" borderId="16" applyAlignment="1">
      <alignment horizontal="center" vertical="center" wrapText="1"/>
    </xf>
    <xf numFmtId="0" fontId="68" fillId="0" borderId="0" applyAlignment="1" applyProtection="1">
      <alignment vertical="top"/>
      <protection locked="0" hidden="0"/>
    </xf>
    <xf numFmtId="195" fontId="34" fillId="0" borderId="0"/>
    <xf numFmtId="193" fontId="34" fillId="0" borderId="0"/>
    <xf numFmtId="195" fontId="34" fillId="0" borderId="0"/>
    <xf numFmtId="0" fontId="34" fillId="0" borderId="0"/>
    <xf numFmtId="193" fontId="34" fillId="0" borderId="0"/>
    <xf numFmtId="191" fontId="34" fillId="0" borderId="0"/>
    <xf numFmtId="205" fontId="34" fillId="0" borderId="0"/>
    <xf numFmtId="198" fontId="34" fillId="0" borderId="0"/>
    <xf numFmtId="196" fontId="34" fillId="0" borderId="0"/>
    <xf numFmtId="41" fontId="6" fillId="0" borderId="0"/>
    <xf numFmtId="43" fontId="6" fillId="0" borderId="0"/>
    <xf numFmtId="206" fontId="34" fillId="0" borderId="0"/>
    <xf numFmtId="207" fontId="34" fillId="0" borderId="0"/>
    <xf numFmtId="42" fontId="6" fillId="0" borderId="0"/>
    <xf numFmtId="208" fontId="6" fillId="0" borderId="0"/>
    <xf numFmtId="0" fontId="6" fillId="0" borderId="0"/>
    <xf numFmtId="0" fontId="6" fillId="0" borderId="0"/>
    <xf numFmtId="0" fontId="34" fillId="0" borderId="0"/>
    <xf numFmtId="0" fontId="63" fillId="0" borderId="0"/>
    <xf numFmtId="0" fontId="34" fillId="0" borderId="0"/>
    <xf numFmtId="209" fontId="53" fillId="0" borderId="0"/>
    <xf numFmtId="9" fontId="29" fillId="0" borderId="0"/>
    <xf numFmtId="9" fontId="34" fillId="0" borderId="0"/>
    <xf numFmtId="195" fontId="34" fillId="0" borderId="0"/>
    <xf numFmtId="193" fontId="34" fillId="0" borderId="0"/>
    <xf numFmtId="195" fontId="34" fillId="0" borderId="0"/>
    <xf numFmtId="0" fontId="34" fillId="0" borderId="0"/>
    <xf numFmtId="193" fontId="34" fillId="0" borderId="0"/>
    <xf numFmtId="0" fontId="61" fillId="0" borderId="14" applyAlignment="1">
      <alignment vertical="center" wrapText="1"/>
    </xf>
    <xf numFmtId="0" fontId="69" fillId="0" borderId="17"/>
    <xf numFmtId="0" fontId="70" fillId="0" borderId="18"/>
    <xf numFmtId="49" fontId="55" fillId="0" borderId="0"/>
    <xf numFmtId="0" fontId="34" fillId="0" borderId="0"/>
    <xf numFmtId="0" fontId="34" fillId="0" borderId="0"/>
    <xf numFmtId="1" fontId="61" fillId="27" borderId="14" applyAlignment="1">
      <alignment horizontal="right" vertical="center"/>
    </xf>
    <xf numFmtId="210" fontId="63" fillId="0" borderId="0"/>
    <xf numFmtId="211" fontId="63" fillId="0" borderId="0"/>
    <xf numFmtId="0" fontId="52" fillId="0" borderId="0" applyAlignment="1" applyProtection="1">
      <alignment vertical="top"/>
      <protection locked="0" hidden="0"/>
    </xf>
    <xf numFmtId="0" fontId="28" fillId="0" borderId="0"/>
    <xf numFmtId="0" fontId="71" fillId="0" borderId="0" applyAlignment="1">
      <alignment horizontal="centerContinuous" vertical="center"/>
    </xf>
    <xf numFmtId="0" fontId="53" fillId="0" borderId="0" applyAlignment="1">
      <alignment vertical="center"/>
    </xf>
    <xf numFmtId="0" fontId="34" fillId="0" borderId="0"/>
    <xf numFmtId="0" fontId="34" fillId="0" borderId="0"/>
    <xf numFmtId="0" fontId="33" fillId="0" borderId="0"/>
    <xf numFmtId="0" fontId="111" fillId="0" borderId="0"/>
    <xf numFmtId="0" fontId="3" fillId="0" borderId="0"/>
    <xf numFmtId="0" fontId="111" fillId="0" borderId="0"/>
    <xf numFmtId="0" fontId="33" fillId="0" borderId="0"/>
    <xf numFmtId="0" fontId="34" fillId="0" borderId="0"/>
    <xf numFmtId="0" fontId="6" fillId="0" borderId="0"/>
    <xf numFmtId="0" fontId="6" fillId="0" borderId="0"/>
    <xf numFmtId="0" fontId="33" fillId="0" borderId="0"/>
    <xf numFmtId="9" fontId="6" fillId="0" borderId="0"/>
    <xf numFmtId="0" fontId="111" fillId="0" borderId="0"/>
    <xf numFmtId="0" fontId="111" fillId="0" borderId="0"/>
    <xf numFmtId="0" fontId="111" fillId="0" borderId="0"/>
    <xf numFmtId="0" fontId="72" fillId="0" borderId="0"/>
    <xf numFmtId="0" fontId="53" fillId="0" borderId="0"/>
    <xf numFmtId="0" fontId="87" fillId="0" borderId="0"/>
    <xf numFmtId="0" fontId="111" fillId="0" borderId="0"/>
    <xf numFmtId="0" fontId="52" fillId="0" borderId="0" applyAlignment="1" applyProtection="1">
      <alignment vertical="top"/>
      <protection locked="0" hidden="0"/>
    </xf>
    <xf numFmtId="0" fontId="9" fillId="0" borderId="0"/>
    <xf numFmtId="0" fontId="111" fillId="26" borderId="0"/>
    <xf numFmtId="0" fontId="74" fillId="0" borderId="0" applyAlignment="1">
      <alignment vertical="top" wrapText="1"/>
    </xf>
    <xf numFmtId="0" fontId="111" fillId="0" borderId="0"/>
    <xf numFmtId="0" fontId="74" fillId="0" borderId="0" applyAlignment="1">
      <alignment vertical="top" wrapText="1"/>
    </xf>
    <xf numFmtId="0" fontId="75" fillId="44" borderId="19" applyAlignment="1">
      <alignment horizontal="center" vertical="center" wrapText="1"/>
    </xf>
    <xf numFmtId="0" fontId="75" fillId="44" borderId="20" applyAlignment="1">
      <alignment horizontal="center" vertical="center" wrapText="1"/>
    </xf>
    <xf numFmtId="0" fontId="76" fillId="0" borderId="0"/>
    <xf numFmtId="0" fontId="77" fillId="0" borderId="0"/>
    <xf numFmtId="0" fontId="34" fillId="0" borderId="0"/>
    <xf numFmtId="0" fontId="72" fillId="0" borderId="0"/>
    <xf numFmtId="0" fontId="111" fillId="0" borderId="0"/>
    <xf numFmtId="0" fontId="111" fillId="0" borderId="0"/>
    <xf numFmtId="212" fontId="111" fillId="0" borderId="0"/>
    <xf numFmtId="213" fontId="111" fillId="0" borderId="0"/>
    <xf numFmtId="180" fontId="111" fillId="0" borderId="0"/>
    <xf numFmtId="0" fontId="111" fillId="0" borderId="0"/>
    <xf numFmtId="0" fontId="78" fillId="0" borderId="0" applyAlignment="1" applyProtection="1">
      <alignment vertical="top"/>
      <protection locked="0" hidden="0"/>
    </xf>
    <xf numFmtId="0" fontId="79" fillId="0" borderId="0"/>
    <xf numFmtId="0" fontId="111" fillId="26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</cellStyleXfs>
  <cellXfs count="465">
    <xf numFmtId="0" fontId="0" fillId="0" borderId="0" pivotButton="0" quotePrefix="0" xfId="0"/>
    <xf numFmtId="14" fontId="0" fillId="25" borderId="0" pivotButton="0" quotePrefix="0" xfId="0"/>
    <xf numFmtId="0" fontId="0" fillId="25" borderId="26" pivotButton="0" quotePrefix="0" xfId="0"/>
    <xf numFmtId="14" fontId="0" fillId="25" borderId="26" pivotButton="0" quotePrefix="0" xfId="0"/>
    <xf numFmtId="0" fontId="0" fillId="25" borderId="26" applyAlignment="1" pivotButton="0" quotePrefix="0" xfId="0">
      <alignment horizontal="center"/>
    </xf>
    <xf numFmtId="0" fontId="0" fillId="25" borderId="26" applyAlignment="1" pivotButton="0" quotePrefix="0" xfId="0">
      <alignment horizontal="center" vertical="center"/>
    </xf>
    <xf numFmtId="3" fontId="0" fillId="25" borderId="26" applyAlignment="1" pivotButton="0" quotePrefix="0" xfId="0">
      <alignment horizontal="center" vertical="center"/>
    </xf>
    <xf numFmtId="0" fontId="82" fillId="0" borderId="0" pivotButton="0" quotePrefix="0" xfId="0"/>
    <xf numFmtId="0" fontId="83" fillId="0" borderId="0" pivotButton="0" quotePrefix="0" xfId="0"/>
    <xf numFmtId="0" fontId="86" fillId="49" borderId="26" pivotButton="0" quotePrefix="0" xfId="0"/>
    <xf numFmtId="0" fontId="84" fillId="0" borderId="26" applyAlignment="1" pivotButton="0" quotePrefix="0" xfId="0">
      <alignment vertical="center" wrapText="1"/>
    </xf>
    <xf numFmtId="0" fontId="87" fillId="0" borderId="26" applyAlignment="1" pivotButton="0" quotePrefix="0" xfId="0">
      <alignment wrapText="1"/>
    </xf>
    <xf numFmtId="0" fontId="5" fillId="25" borderId="0" applyAlignment="1" pivotButton="0" quotePrefix="0" xfId="0">
      <alignment horizontal="left" vertical="center" indent="4"/>
    </xf>
    <xf numFmtId="0" fontId="91" fillId="25" borderId="0" pivotButton="0" quotePrefix="0" xfId="0"/>
    <xf numFmtId="0" fontId="91" fillId="25" borderId="0" applyAlignment="1" pivotButton="0" quotePrefix="0" xfId="0">
      <alignment horizontal="left" vertical="center" indent="4"/>
    </xf>
    <xf numFmtId="0" fontId="5" fillId="25" borderId="0" pivotButton="0" quotePrefix="0" xfId="63"/>
    <xf numFmtId="0" fontId="93" fillId="25" borderId="0" pivotButton="0" quotePrefix="0" xfId="79"/>
    <xf numFmtId="0" fontId="88" fillId="48" borderId="23" applyAlignment="1" pivotButton="0" quotePrefix="0" xfId="79">
      <alignment horizontal="center" vertical="center" textRotation="90" wrapText="1" shrinkToFit="1"/>
    </xf>
    <xf numFmtId="3" fontId="94" fillId="45" borderId="27" applyAlignment="1" applyProtection="1" pivotButton="0" quotePrefix="0" xfId="79">
      <alignment horizontal="center" vertical="center" wrapText="1"/>
      <protection locked="0" hidden="0"/>
    </xf>
    <xf numFmtId="3" fontId="88" fillId="25" borderId="27" applyAlignment="1" applyProtection="1" pivotButton="0" quotePrefix="0" xfId="79">
      <alignment horizontal="center" vertical="center" wrapText="1"/>
      <protection locked="0" hidden="0"/>
    </xf>
    <xf numFmtId="0" fontId="88" fillId="25" borderId="0" pivotButton="0" quotePrefix="0" xfId="79"/>
    <xf numFmtId="0" fontId="5" fillId="25" borderId="0" applyAlignment="1" pivotButton="0" quotePrefix="0" xfId="63">
      <alignment horizontal="left"/>
    </xf>
    <xf numFmtId="0" fontId="95" fillId="25" borderId="0" pivotButton="0" quotePrefix="0" xfId="79"/>
    <xf numFmtId="9" fontId="95" fillId="25" borderId="0" pivotButton="0" quotePrefix="0" xfId="79"/>
    <xf numFmtId="0" fontId="95" fillId="25" borderId="0" applyAlignment="1" pivotButton="0" quotePrefix="0" xfId="79">
      <alignment horizontal="left"/>
    </xf>
    <xf numFmtId="0" fontId="96" fillId="25" borderId="0" pivotButton="0" quotePrefix="0" xfId="0"/>
    <xf numFmtId="0" fontId="35" fillId="25" borderId="0" pivotButton="0" quotePrefix="0" xfId="79"/>
    <xf numFmtId="0" fontId="5" fillId="25" borderId="0" applyAlignment="1" pivotButton="0" quotePrefix="0" xfId="78">
      <alignment horizontal="left"/>
    </xf>
    <xf numFmtId="0" fontId="97" fillId="25" borderId="0" applyAlignment="1" pivotButton="0" quotePrefix="0" xfId="0">
      <alignment vertical="center"/>
    </xf>
    <xf numFmtId="9" fontId="5" fillId="25" borderId="0" applyAlignment="1" pivotButton="0" quotePrefix="0" xfId="91">
      <alignment vertical="center"/>
    </xf>
    <xf numFmtId="3" fontId="98" fillId="25" borderId="0" applyAlignment="1" pivotButton="0" quotePrefix="0" xfId="79">
      <alignment vertical="center"/>
    </xf>
    <xf numFmtId="0" fontId="101" fillId="25" borderId="0" applyAlignment="1" pivotButton="0" quotePrefix="0" xfId="78">
      <alignment horizontal="left"/>
    </xf>
    <xf numFmtId="0" fontId="102" fillId="25" borderId="0" pivotButton="0" quotePrefix="0" xfId="0"/>
    <xf numFmtId="0" fontId="95" fillId="25" borderId="0" applyAlignment="1" pivotButton="0" quotePrefix="0" xfId="78">
      <alignment horizontal="left"/>
    </xf>
    <xf numFmtId="10" fontId="104" fillId="25" borderId="0" applyAlignment="1" pivotButton="0" quotePrefix="0" xfId="81">
      <alignment vertical="center"/>
    </xf>
    <xf numFmtId="0" fontId="35" fillId="25" borderId="0" applyAlignment="1" pivotButton="0" quotePrefix="0" xfId="78">
      <alignment horizontal="left"/>
    </xf>
    <xf numFmtId="0" fontId="5" fillId="25" borderId="0" pivotButton="0" quotePrefix="0" xfId="78"/>
    <xf numFmtId="0" fontId="35" fillId="25" borderId="0" applyAlignment="1" pivotButton="0" quotePrefix="0" xfId="79">
      <alignment horizontal="left"/>
    </xf>
    <xf numFmtId="0" fontId="103" fillId="25" borderId="0" applyAlignment="1" pivotButton="0" quotePrefix="0" xfId="79">
      <alignment horizontal="left"/>
    </xf>
    <xf numFmtId="0" fontId="103" fillId="25" borderId="0" pivotButton="0" quotePrefix="0" xfId="79"/>
    <xf numFmtId="9" fontId="95" fillId="25" borderId="0" pivotButton="0" quotePrefix="0" xfId="91"/>
    <xf numFmtId="9" fontId="5" fillId="25" borderId="0" pivotButton="0" quotePrefix="0" xfId="91"/>
    <xf numFmtId="0" fontId="105" fillId="25" borderId="0" applyAlignment="1" pivotButton="0" quotePrefix="0" xfId="78">
      <alignment horizontal="left"/>
    </xf>
    <xf numFmtId="0" fontId="105" fillId="25" borderId="0" applyAlignment="1" pivotButton="0" quotePrefix="0" xfId="79">
      <alignment horizontal="left"/>
    </xf>
    <xf numFmtId="9" fontId="88" fillId="25" borderId="0" applyAlignment="1" pivotButton="0" quotePrefix="0" xfId="91">
      <alignment horizontal="left"/>
    </xf>
    <xf numFmtId="0" fontId="5" fillId="25" borderId="0" pivotButton="0" quotePrefix="0" xfId="0"/>
    <xf numFmtId="9" fontId="5" fillId="25" borderId="0" applyAlignment="1" pivotButton="0" quotePrefix="0" xfId="91">
      <alignment horizontal="center" vertical="center"/>
    </xf>
    <xf numFmtId="49" fontId="106" fillId="25" borderId="0" applyAlignment="1" pivotButton="0" quotePrefix="0" xfId="0">
      <alignment horizontal="right"/>
    </xf>
    <xf numFmtId="16" fontId="90" fillId="48" borderId="26" applyAlignment="1" pivotButton="0" quotePrefix="0" xfId="79">
      <alignment horizontal="center" vertical="center" wrapText="1"/>
    </xf>
    <xf numFmtId="0" fontId="89" fillId="25" borderId="0" applyAlignment="1" pivotButton="0" quotePrefix="0" xfId="79">
      <alignment horizontal="left"/>
    </xf>
    <xf numFmtId="0" fontId="5" fillId="25" borderId="0" applyAlignment="1" pivotButton="0" quotePrefix="0" xfId="79">
      <alignment vertical="center"/>
    </xf>
    <xf numFmtId="0" fontId="35" fillId="25" borderId="0" applyAlignment="1" pivotButton="0" quotePrefix="0" xfId="63">
      <alignment vertical="center"/>
    </xf>
    <xf numFmtId="0" fontId="90" fillId="25" borderId="0" applyAlignment="1" pivotButton="0" quotePrefix="0" xfId="63">
      <alignment vertical="center"/>
    </xf>
    <xf numFmtId="0" fontId="35" fillId="25" borderId="0" applyAlignment="1" pivotButton="0" quotePrefix="0" xfId="63">
      <alignment horizontal="left" vertical="center"/>
    </xf>
    <xf numFmtId="9" fontId="84" fillId="25" borderId="0" applyAlignment="1" pivotButton="0" quotePrefix="0" xfId="63">
      <alignment vertical="center"/>
    </xf>
    <xf numFmtId="0" fontId="88" fillId="25" borderId="0" applyProtection="1" pivotButton="0" quotePrefix="0" xfId="79">
      <protection locked="0" hidden="0"/>
    </xf>
    <xf numFmtId="0" fontId="84" fillId="25" borderId="0" applyAlignment="1" pivotButton="0" quotePrefix="0" xfId="63">
      <alignment vertical="center"/>
    </xf>
    <xf numFmtId="4" fontId="35" fillId="25" borderId="0" applyAlignment="1" pivotButton="0" quotePrefix="0" xfId="63">
      <alignment vertical="center"/>
    </xf>
    <xf numFmtId="14" fontId="5" fillId="25" borderId="0" applyAlignment="1" pivotButton="0" quotePrefix="0" xfId="79">
      <alignment horizontal="left"/>
    </xf>
    <xf numFmtId="0" fontId="92" fillId="25" borderId="0" applyAlignment="1" pivotButton="0" quotePrefix="0" xfId="63">
      <alignment horizontal="left" vertical="center"/>
    </xf>
    <xf numFmtId="0" fontId="5" fillId="47" borderId="26" applyAlignment="1" applyProtection="1" pivotButton="0" quotePrefix="0" xfId="79">
      <alignment horizontal="left" vertical="center"/>
      <protection locked="0" hidden="0"/>
    </xf>
    <xf numFmtId="3" fontId="5" fillId="25" borderId="0" applyAlignment="1" applyProtection="1" pivotButton="0" quotePrefix="0" xfId="79">
      <alignment horizontal="center" vertical="center"/>
      <protection locked="0" hidden="0"/>
    </xf>
    <xf numFmtId="4" fontId="5" fillId="25" borderId="0" applyAlignment="1" applyProtection="1" pivotButton="0" quotePrefix="0" xfId="79">
      <alignment horizontal="center" vertical="center"/>
      <protection locked="0" hidden="0"/>
    </xf>
    <xf numFmtId="0" fontId="88" fillId="48" borderId="26" applyAlignment="1" pivotButton="0" quotePrefix="0" xfId="79">
      <alignment horizontal="center" vertical="center" textRotation="90" wrapText="1" shrinkToFit="1"/>
    </xf>
    <xf numFmtId="0" fontId="5" fillId="25" borderId="26" applyAlignment="1" applyProtection="1" pivotButton="0" quotePrefix="0" xfId="79">
      <alignment horizontal="left" vertical="center"/>
      <protection locked="0" hidden="0"/>
    </xf>
    <xf numFmtId="3" fontId="5" fillId="47" borderId="26" applyAlignment="1" applyProtection="1" pivotButton="0" quotePrefix="0" xfId="79">
      <alignment horizontal="left" vertical="center"/>
      <protection locked="0" hidden="0"/>
    </xf>
    <xf numFmtId="0" fontId="95" fillId="25" borderId="0" applyAlignment="1" pivotButton="0" quotePrefix="0" xfId="79">
      <alignment vertical="center"/>
    </xf>
    <xf numFmtId="0" fontId="5" fillId="25" borderId="0" applyAlignment="1" pivotButton="0" quotePrefix="0" xfId="79">
      <alignment horizontal="left" vertical="center"/>
    </xf>
    <xf numFmtId="0" fontId="5" fillId="25" borderId="0" applyAlignment="1" pivotButton="0" quotePrefix="0" xfId="79">
      <alignment horizontal="center" vertical="center"/>
    </xf>
    <xf numFmtId="9" fontId="5" fillId="25" borderId="26" applyAlignment="1" applyProtection="1" pivotButton="0" quotePrefix="0" xfId="63">
      <alignment horizontal="center" vertical="center"/>
      <protection locked="0" hidden="0"/>
    </xf>
    <xf numFmtId="0" fontId="95" fillId="25" borderId="0" applyAlignment="1" pivotButton="0" quotePrefix="0" xfId="63">
      <alignment horizontal="left" vertical="center"/>
    </xf>
    <xf numFmtId="9" fontId="5" fillId="25" borderId="22" applyAlignment="1" pivotButton="0" quotePrefix="0" xfId="91">
      <alignment vertical="center"/>
    </xf>
    <xf numFmtId="3" fontId="95" fillId="25" borderId="0" pivotButton="0" quotePrefix="0" xfId="79"/>
    <xf numFmtId="0" fontId="5" fillId="25" borderId="0" applyAlignment="1" pivotButton="0" quotePrefix="0" xfId="63">
      <alignment vertical="center"/>
    </xf>
    <xf numFmtId="3" fontId="5" fillId="25" borderId="0" applyAlignment="1" pivotButton="0" quotePrefix="0" xfId="78">
      <alignment horizontal="centerContinuous" vertical="center"/>
    </xf>
    <xf numFmtId="0" fontId="35" fillId="25" borderId="0" applyAlignment="1" pivotButton="0" quotePrefix="0" xfId="85">
      <alignment vertical="center"/>
    </xf>
    <xf numFmtId="3" fontId="99" fillId="25" borderId="0" applyAlignment="1" pivotButton="0" quotePrefix="0" xfId="78">
      <alignment horizontal="centerContinuous" vertical="center"/>
    </xf>
    <xf numFmtId="0" fontId="100" fillId="25" borderId="0" applyAlignment="1" pivotButton="0" quotePrefix="0" xfId="63">
      <alignment horizontal="left" vertical="center"/>
    </xf>
    <xf numFmtId="10" fontId="5" fillId="25" borderId="0" applyAlignment="1" applyProtection="1" pivotButton="0" quotePrefix="0" xfId="63">
      <alignment horizontal="center" vertical="center"/>
      <protection locked="0" hidden="0"/>
    </xf>
    <xf numFmtId="3" fontId="5" fillId="25" borderId="0" applyAlignment="1" applyProtection="1" pivotButton="0" quotePrefix="0" xfId="77">
      <alignment horizontal="center" vertical="center"/>
      <protection locked="0" hidden="0"/>
    </xf>
    <xf numFmtId="0" fontId="93" fillId="25" borderId="0" applyAlignment="1" pivotButton="0" quotePrefix="0" xfId="63">
      <alignment horizontal="left" vertical="center"/>
    </xf>
    <xf numFmtId="0" fontId="95" fillId="25" borderId="0" pivotButton="0" quotePrefix="0" xfId="63"/>
    <xf numFmtId="3" fontId="5" fillId="25" borderId="0" applyAlignment="1" pivotButton="0" quotePrefix="0" xfId="79">
      <alignment horizontal="center" vertical="center"/>
    </xf>
    <xf numFmtId="3" fontId="5" fillId="25" borderId="0" pivotButton="0" quotePrefix="0" xfId="79"/>
    <xf numFmtId="0" fontId="103" fillId="25" borderId="0" applyAlignment="1" pivotButton="0" quotePrefix="0" xfId="79">
      <alignment vertical="center"/>
    </xf>
    <xf numFmtId="3" fontId="35" fillId="25" borderId="0" applyAlignment="1" pivotButton="0" quotePrefix="0" xfId="78">
      <alignment horizontal="center" vertical="center"/>
    </xf>
    <xf numFmtId="4" fontId="5" fillId="25" borderId="0" applyAlignment="1" pivotButton="0" quotePrefix="0" xfId="79">
      <alignment horizontal="right"/>
    </xf>
    <xf numFmtId="0" fontId="5" fillId="25" borderId="0" applyAlignment="1" pivotButton="0" quotePrefix="0" xfId="79">
      <alignment horizontal="right"/>
    </xf>
    <xf numFmtId="0" fontId="88" fillId="25" borderId="0" applyAlignment="1" pivotButton="0" quotePrefix="0" xfId="79">
      <alignment horizontal="left"/>
    </xf>
    <xf numFmtId="4" fontId="5" fillId="25" borderId="0" applyAlignment="1" pivotButton="0" quotePrefix="0" xfId="79">
      <alignment horizontal="left"/>
    </xf>
    <xf numFmtId="9" fontId="5" fillId="25" borderId="0" applyAlignment="1" pivotButton="0" quotePrefix="0" xfId="79">
      <alignment horizontal="left"/>
    </xf>
    <xf numFmtId="9" fontId="5" fillId="25" borderId="0" applyAlignment="1" applyProtection="1" pivotButton="0" quotePrefix="0" xfId="63">
      <alignment horizontal="center" vertical="center"/>
      <protection locked="0" hidden="0"/>
    </xf>
    <xf numFmtId="10" fontId="5" fillId="51" borderId="26" applyAlignment="1" applyProtection="1" pivotButton="0" quotePrefix="0" xfId="63">
      <alignment horizontal="center" vertical="center"/>
      <protection locked="0" hidden="0"/>
    </xf>
    <xf numFmtId="3" fontId="0" fillId="0" borderId="0" pivotButton="0" quotePrefix="0" xfId="0"/>
    <xf numFmtId="3" fontId="5" fillId="50" borderId="26" applyAlignment="1" applyProtection="1" pivotButton="0" quotePrefix="0" xfId="79">
      <alignment horizontal="center" vertical="center"/>
      <protection locked="0" hidden="0"/>
    </xf>
    <xf numFmtId="0" fontId="5" fillId="25" borderId="0" applyProtection="1" pivotButton="0" quotePrefix="0" xfId="79">
      <protection locked="0" hidden="0"/>
    </xf>
    <xf numFmtId="0" fontId="0" fillId="25" borderId="0" applyAlignment="1" pivotButton="0" quotePrefix="0" xfId="0">
      <alignment horizontal="right"/>
    </xf>
    <xf numFmtId="0" fontId="90" fillId="48" borderId="32" applyAlignment="1" pivotButton="0" quotePrefix="0" xfId="0">
      <alignment horizontal="center" vertical="center"/>
    </xf>
    <xf numFmtId="0" fontId="90" fillId="48" borderId="32" applyAlignment="1" pivotButton="0" quotePrefix="0" xfId="0">
      <alignment horizontal="left" vertical="center"/>
    </xf>
    <xf numFmtId="0" fontId="90" fillId="48" borderId="0" applyAlignment="1" pivotButton="0" quotePrefix="0" xfId="0">
      <alignment horizontal="center" vertical="center"/>
    </xf>
    <xf numFmtId="0" fontId="5" fillId="25" borderId="32" applyAlignment="1" pivotButton="0" quotePrefix="0" xfId="0">
      <alignment horizontal="center" vertical="center"/>
    </xf>
    <xf numFmtId="0" fontId="5" fillId="25" borderId="32" applyAlignment="1" pivotButton="0" quotePrefix="0" xfId="0">
      <alignment horizontal="left" vertical="center"/>
    </xf>
    <xf numFmtId="14" fontId="5" fillId="25" borderId="32" applyAlignment="1" pivotButton="0" quotePrefix="0" xfId="0">
      <alignment horizontal="center" vertical="center"/>
    </xf>
    <xf numFmtId="14" fontId="5" fillId="25" borderId="0" applyAlignment="1" pivotButton="0" quotePrefix="0" xfId="0">
      <alignment horizontal="center" vertical="center"/>
    </xf>
    <xf numFmtId="0" fontId="5" fillId="25" borderId="32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left" vertical="center" wrapText="1"/>
    </xf>
    <xf numFmtId="0" fontId="0" fillId="25" borderId="32" pivotButton="0" quotePrefix="0" xfId="0"/>
    <xf numFmtId="0" fontId="5" fillId="53" borderId="32" applyAlignment="1" pivotButton="0" quotePrefix="0" xfId="0">
      <alignment horizontal="center" vertical="center"/>
    </xf>
    <xf numFmtId="0" fontId="0" fillId="53" borderId="32" applyAlignment="1" pivotButton="0" quotePrefix="0" xfId="0">
      <alignment wrapText="1"/>
    </xf>
    <xf numFmtId="14" fontId="0" fillId="53" borderId="32" pivotButton="0" quotePrefix="0" xfId="0"/>
    <xf numFmtId="0" fontId="107" fillId="0" borderId="0" pivotButton="0" quotePrefix="0" xfId="0"/>
    <xf numFmtId="0" fontId="0" fillId="25" borderId="21" pivotButton="0" quotePrefix="0" xfId="0"/>
    <xf numFmtId="0" fontId="5" fillId="47" borderId="32" applyAlignment="1" applyProtection="1" pivotButton="0" quotePrefix="0" xfId="79">
      <alignment horizontal="left" vertical="center"/>
      <protection locked="0" hidden="0"/>
    </xf>
    <xf numFmtId="3" fontId="90" fillId="48" borderId="32" applyAlignment="1" applyProtection="1" pivotButton="0" quotePrefix="0" xfId="43">
      <alignment horizontal="center" vertical="center"/>
      <protection locked="0" hidden="0"/>
    </xf>
    <xf numFmtId="3" fontId="90" fillId="48" borderId="32" applyAlignment="1" pivotButton="0" quotePrefix="0" xfId="78">
      <alignment horizontal="center" vertical="center"/>
    </xf>
    <xf numFmtId="10" fontId="90" fillId="48" borderId="32" applyAlignment="1" pivotButton="0" quotePrefix="0" xfId="78">
      <alignment horizontal="center" vertical="center"/>
    </xf>
    <xf numFmtId="0" fontId="90" fillId="48" borderId="22" applyAlignment="1" pivotButton="0" quotePrefix="0" xfId="43">
      <alignment vertical="center" wrapText="1"/>
    </xf>
    <xf numFmtId="0" fontId="90" fillId="48" borderId="30" applyAlignment="1" pivotButton="0" quotePrefix="0" xfId="43">
      <alignment vertical="center" wrapText="1"/>
    </xf>
    <xf numFmtId="9" fontId="5" fillId="25" borderId="0" applyAlignment="1" pivotButton="0" quotePrefix="0" xfId="79">
      <alignment horizontal="right"/>
    </xf>
    <xf numFmtId="9" fontId="5" fillId="25" borderId="0" applyAlignment="1" pivotButton="0" quotePrefix="0" xfId="91">
      <alignment horizontal="left"/>
    </xf>
    <xf numFmtId="0" fontId="108" fillId="25" borderId="0" applyAlignment="1" pivotButton="0" quotePrefix="0" xfId="63">
      <alignment vertical="center"/>
    </xf>
    <xf numFmtId="0" fontId="109" fillId="25" borderId="0" pivotButton="0" quotePrefix="0" xfId="63"/>
    <xf numFmtId="4" fontId="88" fillId="25" borderId="0" pivotButton="0" quotePrefix="0" xfId="79"/>
    <xf numFmtId="49" fontId="5" fillId="25" borderId="35" applyAlignment="1" pivotButton="0" quotePrefix="0" xfId="0">
      <alignment horizontal="left" vertical="center" wrapText="1"/>
    </xf>
    <xf numFmtId="0" fontId="110" fillId="25" borderId="35" applyAlignment="1" pivotButton="0" quotePrefix="0" xfId="0">
      <alignment horizontal="left" vertical="center" wrapText="1"/>
    </xf>
    <xf numFmtId="9" fontId="39" fillId="55" borderId="33" applyAlignment="1" applyProtection="1" pivotButton="0" quotePrefix="0" xfId="79">
      <alignment horizontal="center" vertical="center" textRotation="90"/>
      <protection locked="0" hidden="0"/>
    </xf>
    <xf numFmtId="0" fontId="5" fillId="25" borderId="35" applyAlignment="1" pivotButton="0" quotePrefix="0" xfId="43">
      <alignment horizontal="left" vertical="center" wrapText="1"/>
    </xf>
    <xf numFmtId="0" fontId="5" fillId="25" borderId="35" applyAlignment="1" pivotButton="0" quotePrefix="0" xfId="43">
      <alignment horizontal="left" vertical="top" wrapText="1"/>
    </xf>
    <xf numFmtId="0" fontId="5" fillId="25" borderId="35" applyAlignment="1" pivotButton="0" quotePrefix="0" xfId="79">
      <alignment horizontal="center" vertical="center" wrapText="1"/>
    </xf>
    <xf numFmtId="0" fontId="5" fillId="25" borderId="35" applyAlignment="1" applyProtection="1" pivotButton="0" quotePrefix="0" xfId="63">
      <alignment horizontal="center" vertical="center"/>
      <protection locked="0" hidden="0"/>
    </xf>
    <xf numFmtId="3" fontId="5" fillId="25" borderId="35" applyAlignment="1" applyProtection="1" pivotButton="0" quotePrefix="0" xfId="79">
      <alignment horizontal="center" vertical="center"/>
      <protection locked="0" hidden="0"/>
    </xf>
    <xf numFmtId="3" fontId="5" fillId="25" borderId="35" applyAlignment="1" applyProtection="1" pivotButton="0" quotePrefix="0" xfId="63">
      <alignment horizontal="center" vertical="center" wrapText="1"/>
      <protection locked="0" hidden="0"/>
    </xf>
    <xf numFmtId="3" fontId="5" fillId="46" borderId="35" applyAlignment="1" pivotButton="0" quotePrefix="0" xfId="0">
      <alignment horizontal="center" vertical="center" wrapText="1"/>
    </xf>
    <xf numFmtId="2" fontId="5" fillId="25" borderId="35" applyAlignment="1" applyProtection="1" pivotButton="0" quotePrefix="0" xfId="63">
      <alignment horizontal="center" vertical="center"/>
      <protection locked="0" hidden="0"/>
    </xf>
    <xf numFmtId="10" fontId="5" fillId="25" borderId="35" applyAlignment="1" applyProtection="1" pivotButton="0" quotePrefix="0" xfId="63">
      <alignment horizontal="center" vertical="center"/>
      <protection locked="0" hidden="0"/>
    </xf>
    <xf numFmtId="0" fontId="5" fillId="46" borderId="35" applyAlignment="1" pivotButton="0" quotePrefix="0" xfId="0">
      <alignment horizontal="center" vertical="center" wrapText="1"/>
    </xf>
    <xf numFmtId="10" fontId="5" fillId="25" borderId="35" applyAlignment="1" applyProtection="1" pivotButton="0" quotePrefix="0" xfId="91">
      <alignment horizontal="center" vertical="center"/>
      <protection locked="0" hidden="0"/>
    </xf>
    <xf numFmtId="10" fontId="5" fillId="46" borderId="35" applyAlignment="1" pivotButton="0" quotePrefix="0" xfId="0">
      <alignment horizontal="center" vertical="center" wrapText="1"/>
    </xf>
    <xf numFmtId="49" fontId="5" fillId="25" borderId="35" applyAlignment="1" pivotButton="0" quotePrefix="0" xfId="0">
      <alignment horizontal="center" vertical="center" wrapText="1"/>
    </xf>
    <xf numFmtId="49" fontId="110" fillId="25" borderId="35" applyAlignment="1" pivotButton="0" quotePrefix="0" xfId="0">
      <alignment horizontal="center" vertical="center" wrapText="1"/>
    </xf>
    <xf numFmtId="16" fontId="90" fillId="48" borderId="35" applyAlignment="1" pivotButton="0" quotePrefix="0" xfId="79">
      <alignment horizontal="center" vertical="center" wrapText="1"/>
    </xf>
    <xf numFmtId="0" fontId="111" fillId="0" borderId="0" pivotButton="0" quotePrefix="0" xfId="0"/>
    <xf numFmtId="0" fontId="112" fillId="0" borderId="0" pivotButton="0" quotePrefix="0" xfId="0"/>
    <xf numFmtId="0" fontId="2" fillId="0" borderId="0" applyAlignment="1" pivotButton="0" quotePrefix="0" xfId="0">
      <alignment wrapText="1"/>
    </xf>
    <xf numFmtId="0" fontId="85" fillId="0" borderId="0" pivotButton="0" quotePrefix="0" xfId="0"/>
    <xf numFmtId="0" fontId="2" fillId="0" borderId="0" pivotButton="0" quotePrefix="0" xfId="0"/>
    <xf numFmtId="0" fontId="86" fillId="49" borderId="35" pivotButton="0" quotePrefix="0" xfId="0"/>
    <xf numFmtId="0" fontId="84" fillId="0" borderId="35" applyAlignment="1" pivotButton="0" quotePrefix="0" xfId="0">
      <alignment vertical="center" wrapText="1"/>
    </xf>
    <xf numFmtId="0" fontId="73" fillId="0" borderId="35" applyAlignment="1" pivotButton="0" quotePrefix="0" xfId="0">
      <alignment wrapText="1"/>
    </xf>
    <xf numFmtId="0" fontId="96" fillId="0" borderId="0" applyAlignment="1" pivotButton="0" quotePrefix="0" xfId="0">
      <alignment horizontal="center" vertical="center"/>
    </xf>
    <xf numFmtId="0" fontId="35" fillId="57" borderId="0" applyAlignment="1" pivotButton="0" quotePrefix="0" xfId="0">
      <alignment horizontal="center" vertical="center"/>
    </xf>
    <xf numFmtId="0" fontId="35" fillId="57" borderId="0" applyAlignment="1" pivotButton="0" quotePrefix="0" xfId="0">
      <alignment horizontal="center" vertical="center" wrapText="1"/>
    </xf>
    <xf numFmtId="0" fontId="116" fillId="58" borderId="0" applyAlignment="1" pivotButton="0" quotePrefix="0" xfId="0">
      <alignment horizontal="center" vertical="center"/>
    </xf>
    <xf numFmtId="0" fontId="96" fillId="0" borderId="36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/>
    </xf>
    <xf numFmtId="0" fontId="11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 wrapText="1"/>
    </xf>
    <xf numFmtId="0" fontId="117" fillId="0" borderId="36" applyAlignment="1" pivotButton="0" quotePrefix="0" xfId="0">
      <alignment horizontal="left" vertical="center"/>
    </xf>
    <xf numFmtId="0" fontId="117" fillId="0" borderId="37" applyAlignment="1" pivotButton="0" quotePrefix="0" xfId="0">
      <alignment horizontal="left" vertical="center"/>
    </xf>
    <xf numFmtId="0" fontId="96" fillId="25" borderId="0" applyAlignment="1" pivotButton="0" quotePrefix="0" xfId="0">
      <alignment vertical="center"/>
    </xf>
    <xf numFmtId="0" fontId="5" fillId="25" borderId="0" applyAlignment="1" pivotButton="0" quotePrefix="0" xfId="0">
      <alignment vertical="center"/>
    </xf>
    <xf numFmtId="0" fontId="5" fillId="25" borderId="0" applyAlignment="1" pivotButton="0" quotePrefix="0" xfId="0">
      <alignment vertical="center" wrapText="1"/>
    </xf>
    <xf numFmtId="0" fontId="117" fillId="25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 wrapText="1"/>
    </xf>
    <xf numFmtId="4" fontId="109" fillId="25" borderId="0" pivotButton="0" quotePrefix="0" xfId="79"/>
    <xf numFmtId="49" fontId="90" fillId="48" borderId="38" applyAlignment="1" pivotButton="0" quotePrefix="0" xfId="0">
      <alignment horizontal="center" vertical="center"/>
    </xf>
    <xf numFmtId="0" fontId="5" fillId="25" borderId="38" applyAlignment="1" pivotButton="0" quotePrefix="0" xfId="0">
      <alignment horizontal="left" vertical="center" wrapText="1"/>
    </xf>
    <xf numFmtId="0" fontId="5" fillId="25" borderId="38" applyAlignment="1" pivotButton="0" quotePrefix="0" xfId="0">
      <alignment horizontal="left" vertical="center"/>
    </xf>
    <xf numFmtId="0" fontId="5" fillId="0" borderId="38" applyAlignment="1" pivotButton="0" quotePrefix="0" xfId="0">
      <alignment horizontal="left" vertical="center" wrapText="1"/>
    </xf>
    <xf numFmtId="0" fontId="0" fillId="0" borderId="38" applyAlignment="1" pivotButton="0" quotePrefix="0" xfId="0">
      <alignment vertical="center" wrapText="1"/>
    </xf>
    <xf numFmtId="0" fontId="118" fillId="0" borderId="0" applyAlignment="1" pivotButton="0" quotePrefix="0" xfId="310">
      <alignment horizontal="center" vertical="center" wrapText="1"/>
    </xf>
    <xf numFmtId="0" fontId="119" fillId="0" borderId="0" applyAlignment="1" pivotButton="0" quotePrefix="0" xfId="310">
      <alignment horizontal="center" vertical="center" wrapText="1"/>
    </xf>
    <xf numFmtId="0" fontId="79" fillId="0" borderId="0" applyAlignment="1" pivotButton="0" quotePrefix="0" xfId="310">
      <alignment horizontal="center" vertical="center" wrapText="1"/>
    </xf>
    <xf numFmtId="0" fontId="79" fillId="0" borderId="0" applyAlignment="1" pivotButton="0" quotePrefix="0" xfId="310">
      <alignment horizontal="left" vertical="center" wrapText="1"/>
    </xf>
    <xf numFmtId="0" fontId="120" fillId="59" borderId="0" applyAlignment="1" applyProtection="1" pivotButton="0" quotePrefix="0" xfId="310">
      <alignment horizontal="center" vertical="center" wrapText="1"/>
      <protection locked="1" hidden="1"/>
    </xf>
    <xf numFmtId="0" fontId="121" fillId="59" borderId="0" applyAlignment="1" applyProtection="1" pivotButton="0" quotePrefix="0" xfId="310">
      <alignment horizontal="center" vertical="center" wrapText="1"/>
      <protection locked="1" hidden="1"/>
    </xf>
    <xf numFmtId="0" fontId="122" fillId="0" borderId="0" applyAlignment="1" pivotButton="0" quotePrefix="0" xfId="310">
      <alignment horizontal="center" vertical="center" wrapText="1"/>
    </xf>
    <xf numFmtId="0" fontId="123" fillId="60" borderId="0" applyAlignment="1" applyProtection="1" pivotButton="0" quotePrefix="0" xfId="310">
      <alignment horizontal="center" vertical="center" wrapText="1"/>
      <protection locked="1" hidden="1"/>
    </xf>
    <xf numFmtId="0" fontId="124" fillId="60" borderId="0" applyAlignment="1" applyProtection="1" pivotButton="0" quotePrefix="0" xfId="310">
      <alignment horizontal="center" vertical="center" wrapText="1"/>
      <protection locked="1" hidden="1"/>
    </xf>
    <xf numFmtId="0" fontId="124" fillId="60" borderId="0" applyAlignment="1" applyProtection="1" pivotButton="0" quotePrefix="0" xfId="310">
      <alignment horizontal="left" vertical="center" wrapText="1"/>
      <protection locked="1" hidden="1"/>
    </xf>
    <xf numFmtId="0" fontId="125" fillId="0" borderId="0" applyAlignment="1" pivotButton="0" quotePrefix="0" xfId="310">
      <alignment horizontal="center" vertical="center" wrapText="1"/>
    </xf>
    <xf numFmtId="0" fontId="126" fillId="0" borderId="0" applyAlignment="1" applyProtection="1" pivotButton="0" quotePrefix="0" xfId="310">
      <alignment horizontal="center" vertical="center" wrapText="1"/>
      <protection locked="0" hidden="1"/>
    </xf>
    <xf numFmtId="0" fontId="79" fillId="0" borderId="0" applyAlignment="1" applyProtection="1" pivotButton="0" quotePrefix="0" xfId="310">
      <alignment horizontal="center" vertical="center" wrapText="1"/>
      <protection locked="0" hidden="1"/>
    </xf>
    <xf numFmtId="0" fontId="73" fillId="0" borderId="0" applyAlignment="1" applyProtection="1" pivotButton="0" quotePrefix="0" xfId="310">
      <alignment horizontal="center" vertical="center" wrapText="1"/>
      <protection locked="1" hidden="1"/>
    </xf>
    <xf numFmtId="0" fontId="79" fillId="0" borderId="0" applyAlignment="1" applyProtection="1" pivotButton="0" quotePrefix="0" xfId="310">
      <alignment horizontal="center" vertical="center" wrapText="1"/>
      <protection locked="1" hidden="1"/>
    </xf>
    <xf numFmtId="0" fontId="79" fillId="0" borderId="0" applyAlignment="1" applyProtection="1" pivotButton="0" quotePrefix="0" xfId="310">
      <alignment horizontal="left" vertical="center" wrapText="1"/>
      <protection locked="1" hidden="1"/>
    </xf>
    <xf numFmtId="0" fontId="79" fillId="0" borderId="0" applyAlignment="1" applyProtection="1" pivotButton="0" quotePrefix="0" xfId="310">
      <alignment vertical="center" wrapText="1"/>
      <protection locked="1" hidden="1"/>
    </xf>
    <xf numFmtId="0" fontId="127" fillId="0" borderId="0" applyAlignment="1" applyProtection="1" pivotButton="0" quotePrefix="0" xfId="310">
      <alignment horizontal="center" vertical="center" wrapText="1"/>
      <protection locked="1" hidden="1"/>
    </xf>
    <xf numFmtId="0" fontId="118" fillId="0" borderId="0" applyAlignment="1" applyProtection="1" pivotButton="0" quotePrefix="0" xfId="310">
      <alignment horizontal="center" vertical="center" wrapText="1"/>
      <protection locked="0" hidden="0"/>
    </xf>
    <xf numFmtId="14" fontId="5" fillId="25" borderId="38" applyAlignment="1" pivotButton="0" quotePrefix="0" xfId="0">
      <alignment horizontal="center" vertical="center"/>
    </xf>
    <xf numFmtId="3" fontId="5" fillId="61" borderId="0" applyAlignment="1" applyProtection="1" pivotButton="0" quotePrefix="0" xfId="79">
      <alignment horizontal="center" vertical="center"/>
      <protection locked="0" hidden="0"/>
    </xf>
    <xf numFmtId="3" fontId="5" fillId="43" borderId="28" applyAlignment="1" applyProtection="1" pivotButton="0" quotePrefix="0" xfId="79">
      <alignment vertical="center"/>
      <protection locked="0" hidden="0"/>
    </xf>
    <xf numFmtId="3" fontId="5" fillId="62" borderId="28" applyAlignment="1" applyProtection="1" pivotButton="0" quotePrefix="0" xfId="79">
      <alignment vertical="center"/>
      <protection locked="0" hidden="0"/>
    </xf>
    <xf numFmtId="0" fontId="35" fillId="25" borderId="0" applyAlignment="1" pivotButton="0" quotePrefix="0" xfId="63">
      <alignment horizontal="center" vertical="center"/>
    </xf>
    <xf numFmtId="0" fontId="128" fillId="0" borderId="0" applyAlignment="1" pivotButton="0" quotePrefix="0" xfId="0">
      <alignment vertical="center"/>
    </xf>
    <xf numFmtId="0" fontId="113" fillId="49" borderId="38" pivotButton="0" quotePrefix="0" xfId="0"/>
    <xf numFmtId="0" fontId="114" fillId="0" borderId="38" applyAlignment="1" pivotButton="0" quotePrefix="0" xfId="0">
      <alignment vertical="center" wrapText="1"/>
    </xf>
    <xf numFmtId="0" fontId="73" fillId="0" borderId="38" applyAlignment="1" pivotButton="0" quotePrefix="0" xfId="0">
      <alignment vertical="center" wrapText="1"/>
    </xf>
    <xf numFmtId="0" fontId="115" fillId="0" borderId="38" applyAlignment="1" pivotButton="0" quotePrefix="0" xfId="0">
      <alignment vertical="center" wrapText="1"/>
    </xf>
    <xf numFmtId="4" fontId="5" fillId="25" borderId="27" applyAlignment="1" applyProtection="1" pivotButton="0" quotePrefix="0" xfId="79">
      <alignment horizontal="center" vertical="center" wrapText="1"/>
      <protection locked="0" hidden="0"/>
    </xf>
    <xf numFmtId="0" fontId="90" fillId="48" borderId="31" applyAlignment="1" pivotButton="0" quotePrefix="0" xfId="79">
      <alignment horizontal="center" vertical="center" wrapText="1"/>
    </xf>
    <xf numFmtId="16" fontId="90" fillId="48" borderId="31" applyAlignment="1" pivotButton="0" quotePrefix="0" xfId="79">
      <alignment horizontal="center" vertical="center" wrapText="1"/>
    </xf>
    <xf numFmtId="3" fontId="5" fillId="25" borderId="0" applyAlignment="1" applyProtection="1" pivotButton="0" quotePrefix="0" xfId="79">
      <alignment horizontal="center" vertical="center" wrapText="1"/>
      <protection locked="0" hidden="0"/>
    </xf>
    <xf numFmtId="0" fontId="106" fillId="0" borderId="0" pivotButton="0" quotePrefix="0" xfId="0"/>
    <xf numFmtId="0" fontId="1" fillId="0" borderId="0" pivotButton="0" quotePrefix="0" xfId="0"/>
    <xf numFmtId="0" fontId="1" fillId="0" borderId="39" pivotButton="0" quotePrefix="0" xfId="0"/>
    <xf numFmtId="0" fontId="35" fillId="0" borderId="10" applyAlignment="1" pivotButton="0" quotePrefix="0" xfId="0">
      <alignment horizontal="left" vertical="center" wrapText="1"/>
    </xf>
    <xf numFmtId="0" fontId="35" fillId="63" borderId="10" applyAlignment="1" pivotButton="0" quotePrefix="0" xfId="0">
      <alignment horizontal="left" vertical="center" wrapText="1"/>
    </xf>
    <xf numFmtId="0" fontId="84" fillId="0" borderId="10" applyAlignment="1" pivotButton="0" quotePrefix="0" xfId="0">
      <alignment horizontal="left" vertical="center"/>
    </xf>
    <xf numFmtId="45" fontId="84" fillId="0" borderId="10" applyAlignment="1" pivotButton="0" quotePrefix="0" xfId="0">
      <alignment horizontal="left" vertical="center" wrapText="1"/>
    </xf>
    <xf numFmtId="45" fontId="96" fillId="0" borderId="22" applyAlignment="1" pivotButton="0" quotePrefix="0" xfId="0">
      <alignment horizontal="left" vertical="center" wrapText="1"/>
    </xf>
    <xf numFmtId="0" fontId="129" fillId="0" borderId="0" applyAlignment="1" pivotButton="0" quotePrefix="0" xfId="0">
      <alignment horizontal="left" vertical="center"/>
    </xf>
    <xf numFmtId="45" fontId="130" fillId="0" borderId="0" applyAlignment="1" pivotButton="0" quotePrefix="0" xfId="0">
      <alignment horizontal="left" vertical="center" wrapText="1"/>
    </xf>
    <xf numFmtId="3" fontId="5" fillId="66" borderId="35" applyAlignment="1" pivotButton="0" quotePrefix="0" xfId="0">
      <alignment horizontal="center" vertical="center" wrapText="1"/>
    </xf>
    <xf numFmtId="0" fontId="5" fillId="65" borderId="0" applyAlignment="1" applyProtection="1" pivotButton="0" quotePrefix="0" xfId="79">
      <alignment horizontal="center" vertical="center" wrapText="1"/>
      <protection locked="0" hidden="0"/>
    </xf>
    <xf numFmtId="0" fontId="5" fillId="47" borderId="38" applyAlignment="1" applyProtection="1" pivotButton="0" quotePrefix="0" xfId="79">
      <alignment horizontal="left" vertical="center"/>
      <protection locked="0" hidden="0"/>
    </xf>
    <xf numFmtId="16" fontId="90" fillId="48" borderId="38" applyAlignment="1" pivotButton="0" quotePrefix="0" xfId="79">
      <alignment horizontal="center" vertical="center" wrapText="1"/>
    </xf>
    <xf numFmtId="0" fontId="88" fillId="48" borderId="38" applyAlignment="1" pivotButton="0" quotePrefix="0" xfId="79">
      <alignment horizontal="center" vertical="center" textRotation="90" wrapText="1" shrinkToFit="1"/>
    </xf>
    <xf numFmtId="0" fontId="5" fillId="25" borderId="38" applyAlignment="1" applyProtection="1" pivotButton="0" quotePrefix="0" xfId="79">
      <alignment horizontal="left" vertical="center"/>
      <protection locked="0" hidden="0"/>
    </xf>
    <xf numFmtId="3" fontId="5" fillId="47" borderId="38" applyAlignment="1" applyProtection="1" pivotButton="0" quotePrefix="0" xfId="79">
      <alignment horizontal="left" vertical="center"/>
      <protection locked="0" hidden="0"/>
    </xf>
    <xf numFmtId="49" fontId="5" fillId="25" borderId="38" applyAlignment="1" pivotButton="0" quotePrefix="0" xfId="0">
      <alignment horizontal="left" vertical="center" wrapText="1"/>
    </xf>
    <xf numFmtId="0" fontId="5" fillId="25" borderId="38" applyAlignment="1" pivotButton="0" quotePrefix="0" xfId="43">
      <alignment horizontal="left" vertical="center" wrapText="1"/>
    </xf>
    <xf numFmtId="0" fontId="5" fillId="25" borderId="38" applyAlignment="1" pivotButton="0" quotePrefix="0" xfId="79">
      <alignment horizontal="center" vertical="center" wrapText="1"/>
    </xf>
    <xf numFmtId="0" fontId="5" fillId="25" borderId="38" applyAlignment="1" applyProtection="1" pivotButton="0" quotePrefix="0" xfId="63">
      <alignment horizontal="center" vertical="center"/>
      <protection locked="0" hidden="0"/>
    </xf>
    <xf numFmtId="3" fontId="5" fillId="25" borderId="38" applyAlignment="1" applyProtection="1" pivotButton="0" quotePrefix="0" xfId="79">
      <alignment horizontal="center" vertical="center"/>
      <protection locked="0" hidden="0"/>
    </xf>
    <xf numFmtId="3" fontId="5" fillId="25" borderId="38" applyAlignment="1" applyProtection="1" pivotButton="0" quotePrefix="0" xfId="63">
      <alignment horizontal="center" vertical="center" wrapText="1"/>
      <protection locked="0" hidden="0"/>
    </xf>
    <xf numFmtId="3" fontId="5" fillId="46" borderId="38" applyAlignment="1" pivotButton="0" quotePrefix="0" xfId="0">
      <alignment horizontal="center" vertical="center" wrapText="1"/>
    </xf>
    <xf numFmtId="2" fontId="5" fillId="25" borderId="38" applyAlignment="1" applyProtection="1" pivotButton="0" quotePrefix="0" xfId="63">
      <alignment horizontal="center" vertical="center"/>
      <protection locked="0" hidden="0"/>
    </xf>
    <xf numFmtId="10" fontId="5" fillId="25" borderId="38" applyAlignment="1" applyProtection="1" pivotButton="0" quotePrefix="0" xfId="63">
      <alignment horizontal="center" vertical="center"/>
      <protection locked="0" hidden="0"/>
    </xf>
    <xf numFmtId="0" fontId="5" fillId="46" borderId="38" applyAlignment="1" pivotButton="0" quotePrefix="0" xfId="0">
      <alignment horizontal="center" vertical="center" wrapText="1"/>
    </xf>
    <xf numFmtId="10" fontId="5" fillId="25" borderId="38" applyAlignment="1" applyProtection="1" pivotButton="0" quotePrefix="0" xfId="91">
      <alignment horizontal="center" vertical="center"/>
      <protection locked="0" hidden="0"/>
    </xf>
    <xf numFmtId="10" fontId="5" fillId="46" borderId="38" applyAlignment="1" pivotButton="0" quotePrefix="0" xfId="0">
      <alignment horizontal="center" vertical="center" wrapText="1"/>
    </xf>
    <xf numFmtId="49" fontId="5" fillId="25" borderId="38" applyAlignment="1" pivotButton="0" quotePrefix="0" xfId="0">
      <alignment horizontal="center" vertical="center" wrapText="1"/>
    </xf>
    <xf numFmtId="3" fontId="5" fillId="66" borderId="38" applyAlignment="1" pivotButton="0" quotePrefix="0" xfId="0">
      <alignment horizontal="center" vertical="center" wrapText="1"/>
    </xf>
    <xf numFmtId="0" fontId="110" fillId="25" borderId="38" applyAlignment="1" pivotButton="0" quotePrefix="0" xfId="0">
      <alignment horizontal="left" vertical="center" wrapText="1"/>
    </xf>
    <xf numFmtId="0" fontId="5" fillId="25" borderId="38" applyAlignment="1" pivotButton="0" quotePrefix="0" xfId="43">
      <alignment horizontal="left" vertical="top" wrapText="1"/>
    </xf>
    <xf numFmtId="49" fontId="110" fillId="25" borderId="38" applyAlignment="1" pivotButton="0" quotePrefix="0" xfId="0">
      <alignment horizontal="center" vertical="center" wrapText="1"/>
    </xf>
    <xf numFmtId="0" fontId="90" fillId="48" borderId="24" applyAlignment="1" pivotButton="0" quotePrefix="0" xfId="43">
      <alignment vertical="center" wrapText="1"/>
    </xf>
    <xf numFmtId="3" fontId="90" fillId="48" borderId="38" applyAlignment="1" applyProtection="1" pivotButton="0" quotePrefix="0" xfId="43">
      <alignment horizontal="center" vertical="center"/>
      <protection locked="0" hidden="0"/>
    </xf>
    <xf numFmtId="3" fontId="90" fillId="48" borderId="38" applyAlignment="1" pivotButton="0" quotePrefix="0" xfId="78">
      <alignment horizontal="center" vertical="center"/>
    </xf>
    <xf numFmtId="10" fontId="90" fillId="48" borderId="38" applyAlignment="1" pivotButton="0" quotePrefix="0" xfId="78">
      <alignment horizontal="center" vertical="center"/>
    </xf>
    <xf numFmtId="9" fontId="5" fillId="25" borderId="38" applyAlignment="1" applyProtection="1" pivotButton="0" quotePrefix="0" xfId="63">
      <alignment horizontal="center" vertical="center"/>
      <protection locked="0" hidden="0"/>
    </xf>
    <xf numFmtId="4" fontId="5" fillId="25" borderId="0" pivotButton="0" quotePrefix="0" xfId="79"/>
    <xf numFmtId="3" fontId="5" fillId="52" borderId="0" applyAlignment="1" applyProtection="1" pivotButton="0" quotePrefix="0" xfId="79">
      <alignment horizontal="center" vertical="center"/>
      <protection locked="0" hidden="0"/>
    </xf>
    <xf numFmtId="3" fontId="5" fillId="51" borderId="26" applyAlignment="1" applyProtection="1" pivotButton="0" quotePrefix="0" xfId="79">
      <alignment horizontal="center" vertical="center"/>
      <protection locked="0" hidden="0"/>
    </xf>
    <xf numFmtId="0" fontId="5" fillId="51" borderId="26" applyAlignment="1" applyProtection="1" pivotButton="0" quotePrefix="0" xfId="79">
      <alignment horizontal="left" vertical="center"/>
      <protection locked="0" hidden="0"/>
    </xf>
    <xf numFmtId="0" fontId="5" fillId="51" borderId="26" applyAlignment="1" applyProtection="1" pivotButton="0" quotePrefix="0" xfId="79">
      <alignment horizontal="left" vertical="center" wrapText="1"/>
      <protection locked="0" hidden="0"/>
    </xf>
    <xf numFmtId="10" fontId="5" fillId="52" borderId="38" applyAlignment="1" applyProtection="1" pivotButton="0" quotePrefix="0" xfId="63">
      <alignment horizontal="center" vertical="center"/>
      <protection locked="0" hidden="0"/>
    </xf>
    <xf numFmtId="0" fontId="5" fillId="51" borderId="38" applyAlignment="1" applyProtection="1" pivotButton="0" quotePrefix="0" xfId="79">
      <alignment horizontal="left" vertical="center"/>
      <protection locked="0" hidden="0"/>
    </xf>
    <xf numFmtId="49" fontId="5" fillId="51" borderId="38" applyAlignment="1" applyProtection="1" pivotButton="0" quotePrefix="0" xfId="79">
      <alignment horizontal="left" vertical="center"/>
      <protection locked="0" hidden="0"/>
    </xf>
    <xf numFmtId="3" fontId="5" fillId="25" borderId="27" applyAlignment="1" applyProtection="1" pivotButton="0" quotePrefix="0" xfId="79">
      <alignment horizontal="center" vertical="center" wrapText="1"/>
      <protection locked="0" hidden="0"/>
    </xf>
    <xf numFmtId="0" fontId="5" fillId="51" borderId="38" applyAlignment="1" applyProtection="1" pivotButton="0" quotePrefix="0" xfId="79">
      <alignment horizontal="left" vertical="center" wrapText="1"/>
      <protection locked="0" hidden="0"/>
    </xf>
    <xf numFmtId="0" fontId="5" fillId="25" borderId="0" applyAlignment="1" applyProtection="1" pivotButton="0" quotePrefix="0" xfId="79">
      <alignment horizontal="left" vertical="center"/>
      <protection locked="0" hidden="0"/>
    </xf>
    <xf numFmtId="0" fontId="0" fillId="25" borderId="0" pivotButton="0" quotePrefix="0" xfId="0"/>
    <xf numFmtId="0" fontId="5" fillId="51" borderId="30" applyAlignment="1" applyProtection="1" pivotButton="0" quotePrefix="0" xfId="79">
      <alignment horizontal="left" vertical="center"/>
      <protection locked="0" hidden="0"/>
    </xf>
    <xf numFmtId="0" fontId="90" fillId="25" borderId="0" pivotButton="0" quotePrefix="0" xfId="79"/>
    <xf numFmtId="0" fontId="5" fillId="51" borderId="44" applyAlignment="1" applyProtection="1" pivotButton="0" quotePrefix="0" xfId="79">
      <alignment horizontal="left" vertical="center"/>
      <protection locked="0" hidden="0"/>
    </xf>
    <xf numFmtId="0" fontId="5" fillId="51" borderId="25" applyAlignment="1" applyProtection="1" pivotButton="0" quotePrefix="0" xfId="79">
      <alignment horizontal="left" vertical="center"/>
      <protection locked="0" hidden="0"/>
    </xf>
    <xf numFmtId="0" fontId="5" fillId="51" borderId="25" applyAlignment="1" applyProtection="1" pivotButton="0" quotePrefix="0" xfId="79">
      <alignment horizontal="left" vertical="center" wrapText="1"/>
      <protection locked="0" hidden="0"/>
    </xf>
    <xf numFmtId="3" fontId="5" fillId="51" borderId="25" applyAlignment="1" applyProtection="1" pivotButton="0" quotePrefix="0" xfId="79">
      <alignment horizontal="center" vertical="center"/>
      <protection locked="0" hidden="0"/>
    </xf>
    <xf numFmtId="10" fontId="5" fillId="51" borderId="25" applyAlignment="1" applyProtection="1" pivotButton="0" quotePrefix="0" xfId="63">
      <alignment horizontal="center" vertical="center"/>
      <protection locked="0" hidden="0"/>
    </xf>
    <xf numFmtId="3" fontId="5" fillId="50" borderId="25" applyAlignment="1" applyProtection="1" pivotButton="0" quotePrefix="0" xfId="79">
      <alignment horizontal="center" vertical="center"/>
      <protection locked="0" hidden="0"/>
    </xf>
    <xf numFmtId="10" fontId="5" fillId="52" borderId="25" applyAlignment="1" applyProtection="1" pivotButton="0" quotePrefix="0" xfId="63">
      <alignment horizontal="center" vertical="center"/>
      <protection locked="0" hidden="0"/>
    </xf>
    <xf numFmtId="3" fontId="94" fillId="45" borderId="25" applyAlignment="1" applyProtection="1" pivotButton="0" quotePrefix="0" xfId="79">
      <alignment horizontal="center" vertical="center" wrapText="1"/>
      <protection locked="0" hidden="0"/>
    </xf>
    <xf numFmtId="3" fontId="88" fillId="25" borderId="25" applyAlignment="1" applyProtection="1" pivotButton="0" quotePrefix="0" xfId="79">
      <alignment horizontal="center" vertical="center" wrapText="1"/>
      <protection locked="0" hidden="0"/>
    </xf>
    <xf numFmtId="4" fontId="5" fillId="25" borderId="25" applyAlignment="1" applyProtection="1" pivotButton="0" quotePrefix="0" xfId="79">
      <alignment horizontal="center" vertical="center" wrapText="1"/>
      <protection locked="0" hidden="0"/>
    </xf>
    <xf numFmtId="4" fontId="5" fillId="25" borderId="49" applyAlignment="1" applyProtection="1" pivotButton="0" quotePrefix="0" xfId="79">
      <alignment horizontal="center" vertical="center" wrapText="1"/>
      <protection locked="0" hidden="0"/>
    </xf>
    <xf numFmtId="3" fontId="5" fillId="25" borderId="49" applyAlignment="1" applyProtection="1" pivotButton="0" quotePrefix="0" xfId="79">
      <alignment horizontal="center" vertical="center" wrapText="1"/>
      <protection locked="0" hidden="0"/>
    </xf>
    <xf numFmtId="3" fontId="88" fillId="25" borderId="49" applyAlignment="1" applyProtection="1" pivotButton="0" quotePrefix="0" xfId="79">
      <alignment horizontal="center" vertical="center" wrapText="1"/>
      <protection locked="0" hidden="0"/>
    </xf>
    <xf numFmtId="164" fontId="5" fillId="51" borderId="26" applyAlignment="1" applyProtection="1" pivotButton="0" quotePrefix="0" xfId="43">
      <alignment horizontal="center" vertical="center"/>
      <protection locked="0" hidden="0"/>
    </xf>
    <xf numFmtId="164" fontId="5" fillId="52" borderId="26" applyAlignment="1" applyProtection="1" pivotButton="0" quotePrefix="0" xfId="43">
      <alignment horizontal="center" vertical="center"/>
      <protection locked="0" hidden="0"/>
    </xf>
    <xf numFmtId="164" fontId="5" fillId="51" borderId="27" applyAlignment="1" applyProtection="1" pivotButton="0" quotePrefix="0" xfId="43">
      <alignment horizontal="center" vertical="center"/>
      <protection locked="0" hidden="0"/>
    </xf>
    <xf numFmtId="164" fontId="5" fillId="52" borderId="32" applyAlignment="1" applyProtection="1" pivotButton="0" quotePrefix="0" xfId="43">
      <alignment horizontal="center" vertical="center"/>
      <protection locked="0" hidden="0"/>
    </xf>
    <xf numFmtId="164" fontId="5" fillId="51" borderId="25" applyAlignment="1" applyProtection="1" pivotButton="0" quotePrefix="0" xfId="43">
      <alignment horizontal="center" vertical="center"/>
      <protection locked="0" hidden="0"/>
    </xf>
    <xf numFmtId="164" fontId="5" fillId="52" borderId="25" applyAlignment="1" applyProtection="1" pivotButton="0" quotePrefix="0" xfId="43">
      <alignment horizontal="center" vertical="center"/>
      <protection locked="0" hidden="0"/>
    </xf>
    <xf numFmtId="164" fontId="35" fillId="25" borderId="0" applyAlignment="1" pivotButton="0" quotePrefix="0" xfId="63">
      <alignment vertical="center"/>
    </xf>
    <xf numFmtId="164" fontId="5" fillId="46" borderId="35" applyAlignment="1" pivotButton="0" quotePrefix="0" xfId="0">
      <alignment horizontal="center" vertical="center" wrapText="1"/>
    </xf>
    <xf numFmtId="164" fontId="5" fillId="25" borderId="35" applyAlignment="1" applyProtection="1" pivotButton="0" quotePrefix="0" xfId="43">
      <alignment horizontal="center" vertical="center"/>
      <protection locked="0" hidden="0"/>
    </xf>
    <xf numFmtId="164" fontId="5" fillId="43" borderId="35" applyAlignment="1" applyProtection="1" pivotButton="0" quotePrefix="0" xfId="43">
      <alignment horizontal="center" vertical="center"/>
      <protection locked="0" hidden="0"/>
    </xf>
    <xf numFmtId="164" fontId="5" fillId="25" borderId="27" applyAlignment="1" applyProtection="1" pivotButton="0" quotePrefix="0" xfId="43">
      <alignment horizontal="center" vertical="center"/>
      <protection locked="0" hidden="0"/>
    </xf>
    <xf numFmtId="164" fontId="5" fillId="25" borderId="26" applyAlignment="1" applyProtection="1" pivotButton="0" quotePrefix="0" xfId="43">
      <alignment horizontal="center" vertical="center"/>
      <protection locked="0" hidden="0"/>
    </xf>
    <xf numFmtId="164" fontId="5" fillId="64" borderId="35" applyAlignment="1" applyProtection="1" pivotButton="0" quotePrefix="0" xfId="43">
      <alignment horizontal="center" vertical="center"/>
      <protection locked="0" hidden="0"/>
    </xf>
    <xf numFmtId="164" fontId="5" fillId="25" borderId="32" applyAlignment="1" applyProtection="1" pivotButton="0" quotePrefix="0" xfId="43">
      <alignment horizontal="center" vertical="center"/>
      <protection locked="0" hidden="0"/>
    </xf>
    <xf numFmtId="164" fontId="5" fillId="25" borderId="34" applyAlignment="1" applyProtection="1" pivotButton="0" quotePrefix="0" xfId="43">
      <alignment horizontal="center" vertical="center"/>
      <protection locked="0" hidden="0"/>
    </xf>
    <xf numFmtId="164" fontId="5" fillId="25" borderId="35" applyAlignment="1" applyProtection="1" pivotButton="0" quotePrefix="0" xfId="77">
      <alignment horizontal="center" vertical="center"/>
      <protection locked="0" hidden="0"/>
    </xf>
    <xf numFmtId="164" fontId="90" fillId="48" borderId="26" applyAlignment="1" applyProtection="1" pivotButton="0" quotePrefix="0" xfId="43">
      <alignment horizontal="center" vertical="center"/>
      <protection locked="0" hidden="0"/>
    </xf>
    <xf numFmtId="164" fontId="90" fillId="48" borderId="32" applyAlignment="1" applyProtection="1" pivotButton="0" quotePrefix="0" xfId="77">
      <alignment horizontal="center" vertical="center"/>
      <protection locked="0" hidden="0"/>
    </xf>
    <xf numFmtId="164" fontId="96" fillId="25" borderId="0" applyAlignment="1" pivotButton="0" quotePrefix="0" xfId="80">
      <alignment vertical="center"/>
    </xf>
    <xf numFmtId="164" fontId="5" fillId="25" borderId="21" applyAlignment="1" pivotButton="0" quotePrefix="0" xfId="80">
      <alignment horizontal="center" vertical="center"/>
    </xf>
    <xf numFmtId="164" fontId="88" fillId="25" borderId="0" applyAlignment="1" pivotButton="0" quotePrefix="0" xfId="80">
      <alignment horizontal="center" vertical="center"/>
    </xf>
    <xf numFmtId="164" fontId="5" fillId="25" borderId="0" pivotButton="0" quotePrefix="0" xfId="63"/>
    <xf numFmtId="164" fontId="5" fillId="25" borderId="0" applyAlignment="1" pivotButton="0" quotePrefix="0" xfId="80">
      <alignment horizontal="center" vertical="center"/>
    </xf>
    <xf numFmtId="164" fontId="5" fillId="25" borderId="26" applyAlignment="1" pivotButton="0" quotePrefix="0" xfId="80">
      <alignment horizontal="center" vertical="center"/>
    </xf>
    <xf numFmtId="165" fontId="5" fillId="25" borderId="0" applyAlignment="1" pivotButton="0" quotePrefix="0" xfId="63">
      <alignment horizontal="right" vertical="center"/>
    </xf>
    <xf numFmtId="164" fontId="5" fillId="25" borderId="0" applyAlignment="1" applyProtection="1" pivotButton="0" quotePrefix="0" xfId="43">
      <alignment horizontal="left" vertical="center"/>
      <protection locked="0" hidden="0"/>
    </xf>
    <xf numFmtId="164" fontId="5" fillId="25" borderId="0" pivotButton="0" quotePrefix="0" xfId="79"/>
    <xf numFmtId="164" fontId="95" fillId="25" borderId="0" pivotButton="0" quotePrefix="0" xfId="79"/>
    <xf numFmtId="164" fontId="35" fillId="25" borderId="0" applyAlignment="1" pivotButton="0" quotePrefix="0" xfId="80">
      <alignment horizontal="center" vertical="center"/>
    </xf>
    <xf numFmtId="164" fontId="5" fillId="25" borderId="0" applyAlignment="1" pivotButton="0" quotePrefix="0" xfId="79">
      <alignment horizontal="left"/>
    </xf>
    <xf numFmtId="164" fontId="88" fillId="25" borderId="0" applyAlignment="1" pivotButton="0" quotePrefix="0" xfId="79">
      <alignment horizontal="left"/>
    </xf>
    <xf numFmtId="164" fontId="5" fillId="25" borderId="0" applyAlignment="1" pivotButton="0" quotePrefix="0" xfId="79">
      <alignment horizontal="center" vertical="center"/>
    </xf>
    <xf numFmtId="164" fontId="5" fillId="65" borderId="35" applyAlignment="1" applyProtection="1" pivotButton="0" quotePrefix="0" xfId="43">
      <alignment horizontal="center" vertical="center"/>
      <protection locked="0" hidden="0"/>
    </xf>
    <xf numFmtId="164" fontId="5" fillId="46" borderId="38" applyAlignment="1" pivotButton="0" quotePrefix="0" xfId="0">
      <alignment horizontal="center" vertical="center" wrapText="1"/>
    </xf>
    <xf numFmtId="164" fontId="5" fillId="25" borderId="38" applyAlignment="1" applyProtection="1" pivotButton="0" quotePrefix="0" xfId="43">
      <alignment horizontal="center" vertical="center"/>
      <protection locked="0" hidden="0"/>
    </xf>
    <xf numFmtId="164" fontId="5" fillId="43" borderId="38" applyAlignment="1" applyProtection="1" pivotButton="0" quotePrefix="0" xfId="43">
      <alignment horizontal="center" vertical="center"/>
      <protection locked="0" hidden="0"/>
    </xf>
    <xf numFmtId="164" fontId="5" fillId="65" borderId="38" applyAlignment="1" applyProtection="1" pivotButton="0" quotePrefix="0" xfId="43">
      <alignment horizontal="center" vertical="center"/>
      <protection locked="0" hidden="0"/>
    </xf>
    <xf numFmtId="164" fontId="5" fillId="25" borderId="38" applyAlignment="1" applyProtection="1" pivotButton="0" quotePrefix="0" xfId="77">
      <alignment horizontal="center" vertical="center"/>
      <protection locked="0" hidden="0"/>
    </xf>
    <xf numFmtId="164" fontId="90" fillId="48" borderId="38" applyAlignment="1" applyProtection="1" pivotButton="0" quotePrefix="0" xfId="43">
      <alignment horizontal="center" vertical="center"/>
      <protection locked="0" hidden="0"/>
    </xf>
    <xf numFmtId="164" fontId="90" fillId="48" borderId="38" applyAlignment="1" applyProtection="1" pivotButton="0" quotePrefix="0" xfId="77">
      <alignment horizontal="center" vertical="center"/>
      <protection locked="0" hidden="0"/>
    </xf>
    <xf numFmtId="164" fontId="5" fillId="25" borderId="38" applyAlignment="1" pivotButton="0" quotePrefix="0" xfId="80">
      <alignment horizontal="center" vertical="center"/>
    </xf>
    <xf numFmtId="166" fontId="84" fillId="0" borderId="10" applyAlignment="1" pivotButton="0" quotePrefix="0" xfId="0">
      <alignment horizontal="left" vertical="center" wrapText="1"/>
    </xf>
    <xf numFmtId="167" fontId="84" fillId="0" borderId="10" applyAlignment="1" pivotButton="0" quotePrefix="0" xfId="0">
      <alignment horizontal="left" vertical="center" wrapText="1"/>
    </xf>
    <xf numFmtId="167" fontId="84" fillId="63" borderId="10" applyAlignment="1" pivotButton="0" quotePrefix="0" xfId="0">
      <alignment horizontal="left" vertical="center" wrapText="1"/>
    </xf>
    <xf numFmtId="168" fontId="84" fillId="0" borderId="10" applyAlignment="1" pivotButton="0" quotePrefix="0" xfId="0">
      <alignment horizontal="left" vertical="center" wrapText="1"/>
    </xf>
    <xf numFmtId="169" fontId="84" fillId="0" borderId="10" applyAlignment="1" pivotButton="0" quotePrefix="0" xfId="0">
      <alignment horizontal="left" vertical="center" wrapText="1"/>
    </xf>
    <xf numFmtId="170" fontId="96" fillId="0" borderId="22" applyAlignment="1" pivotButton="0" quotePrefix="0" xfId="0">
      <alignment horizontal="left" vertical="center" wrapText="1"/>
    </xf>
    <xf numFmtId="166" fontId="96" fillId="0" borderId="22" applyAlignment="1" pivotButton="0" quotePrefix="0" xfId="0">
      <alignment horizontal="left" vertical="center" wrapText="1"/>
    </xf>
    <xf numFmtId="167" fontId="96" fillId="0" borderId="22" applyAlignment="1" pivotButton="0" quotePrefix="0" xfId="0">
      <alignment horizontal="left" vertical="center" wrapText="1"/>
    </xf>
    <xf numFmtId="167" fontId="96" fillId="63" borderId="22" applyAlignment="1" pivotButton="0" quotePrefix="0" xfId="0">
      <alignment horizontal="left" vertical="center" wrapText="1"/>
    </xf>
    <xf numFmtId="168" fontId="96" fillId="0" borderId="22" applyAlignment="1" pivotButton="0" quotePrefix="0" xfId="0">
      <alignment horizontal="left" vertical="center" wrapText="1"/>
    </xf>
    <xf numFmtId="168" fontId="5" fillId="0" borderId="22" applyAlignment="1" pivotButton="0" quotePrefix="0" xfId="0">
      <alignment horizontal="left" vertical="center" wrapText="1"/>
    </xf>
    <xf numFmtId="169" fontId="5" fillId="0" borderId="22" applyAlignment="1" pivotButton="0" quotePrefix="0" xfId="0">
      <alignment horizontal="left" vertical="center" wrapText="1"/>
    </xf>
    <xf numFmtId="169" fontId="96" fillId="0" borderId="22" applyAlignment="1" pivotButton="0" quotePrefix="0" xfId="0">
      <alignment horizontal="left" vertical="center" wrapText="1"/>
    </xf>
    <xf numFmtId="170" fontId="130" fillId="0" borderId="0" applyAlignment="1" pivotButton="0" quotePrefix="0" xfId="0">
      <alignment horizontal="left" vertical="center" wrapText="1"/>
    </xf>
    <xf numFmtId="166" fontId="130" fillId="0" borderId="0" applyAlignment="1" pivotButton="0" quotePrefix="0" xfId="0">
      <alignment horizontal="left" vertical="center" wrapText="1"/>
    </xf>
    <xf numFmtId="167" fontId="130" fillId="0" borderId="0" applyAlignment="1" pivotButton="0" quotePrefix="0" xfId="0">
      <alignment horizontal="left" vertical="center" wrapText="1"/>
    </xf>
    <xf numFmtId="168" fontId="130" fillId="0" borderId="0" applyAlignment="1" pivotButton="0" quotePrefix="0" xfId="0">
      <alignment horizontal="left" vertical="center" wrapText="1"/>
    </xf>
    <xf numFmtId="169" fontId="130" fillId="0" borderId="0" applyAlignment="1" pivotButton="0" quotePrefix="0" xfId="0">
      <alignment horizontal="left" vertical="center" wrapText="1"/>
    </xf>
    <xf numFmtId="0" fontId="90" fillId="48" borderId="38" applyAlignment="1" pivotButton="0" quotePrefix="0" xfId="79">
      <alignment horizontal="center" vertical="center" wrapText="1"/>
    </xf>
    <xf numFmtId="0" fontId="90" fillId="48" borderId="26" applyAlignment="1" pivotButton="0" quotePrefix="0" xfId="79">
      <alignment horizontal="center" vertical="center" wrapText="1"/>
    </xf>
    <xf numFmtId="0" fontId="5" fillId="25" borderId="0" applyAlignment="1" pivotButton="0" quotePrefix="0" xfId="79">
      <alignment horizontal="left"/>
    </xf>
    <xf numFmtId="0" fontId="5" fillId="25" borderId="0" pivotButton="0" quotePrefix="0" xfId="79"/>
    <xf numFmtId="0" fontId="96" fillId="0" borderId="0" applyAlignment="1" pivotButton="0" quotePrefix="0" xfId="0">
      <alignment vertical="center"/>
    </xf>
    <xf numFmtId="0" fontId="96" fillId="0" borderId="0" applyAlignment="1" pivotButton="0" quotePrefix="0" xfId="0">
      <alignment vertical="center" wrapText="1"/>
    </xf>
    <xf numFmtId="0" fontId="117" fillId="0" borderId="0" applyAlignment="1" pivotButton="0" quotePrefix="0" xfId="0">
      <alignment vertical="center"/>
    </xf>
    <xf numFmtId="0" fontId="81" fillId="48" borderId="26" applyAlignment="1" pivotButton="0" quotePrefix="0" xfId="0">
      <alignment horizontal="center" vertical="center"/>
    </xf>
    <xf numFmtId="0" fontId="0" fillId="0" borderId="0" pivotButton="0" quotePrefix="0" xfId="0"/>
    <xf numFmtId="171" fontId="5" fillId="51" borderId="26" applyAlignment="1" applyProtection="1" pivotButton="0" quotePrefix="0" xfId="79">
      <alignment horizontal="center" vertical="center"/>
      <protection locked="0" hidden="0"/>
    </xf>
    <xf numFmtId="172" fontId="5" fillId="51" borderId="26" applyAlignment="1" applyProtection="1" pivotButton="0" quotePrefix="0" xfId="63">
      <alignment horizontal="center" vertical="center"/>
      <protection locked="0" hidden="0"/>
    </xf>
    <xf numFmtId="173" fontId="5" fillId="52" borderId="26" applyAlignment="1" applyProtection="1" pivotButton="0" quotePrefix="0" xfId="90">
      <alignment horizontal="center" vertical="center"/>
      <protection locked="0" hidden="0"/>
    </xf>
    <xf numFmtId="173" fontId="5" fillId="51" borderId="26" applyAlignment="1" applyProtection="1" pivotButton="0" quotePrefix="0" xfId="90">
      <alignment horizontal="center" vertical="center"/>
      <protection locked="0" hidden="0"/>
    </xf>
    <xf numFmtId="174" fontId="5" fillId="52" borderId="38" applyAlignment="1" applyProtection="1" pivotButton="0" quotePrefix="0" xfId="90">
      <alignment horizontal="center" vertical="center"/>
      <protection locked="0" hidden="0"/>
    </xf>
    <xf numFmtId="175" fontId="5" fillId="52" borderId="38" applyAlignment="1" applyProtection="1" pivotButton="0" quotePrefix="0" xfId="90">
      <alignment horizontal="center" vertical="center"/>
      <protection locked="0" hidden="0"/>
    </xf>
    <xf numFmtId="173" fontId="5" fillId="52" borderId="32" applyAlignment="1" applyProtection="1" pivotButton="0" quotePrefix="0" xfId="90">
      <alignment horizontal="center" vertical="center"/>
      <protection locked="0" hidden="0"/>
    </xf>
    <xf numFmtId="176" fontId="5" fillId="25" borderId="0" applyAlignment="1" applyProtection="1" pivotButton="0" quotePrefix="0" xfId="79">
      <alignment horizontal="center" vertical="center" wrapText="1"/>
      <protection locked="0" hidden="0"/>
    </xf>
    <xf numFmtId="171" fontId="5" fillId="51" borderId="25" applyAlignment="1" applyProtection="1" pivotButton="0" quotePrefix="0" xfId="79">
      <alignment horizontal="center" vertical="center"/>
      <protection locked="0" hidden="0"/>
    </xf>
    <xf numFmtId="173" fontId="5" fillId="52" borderId="25" applyAlignment="1" applyProtection="1" pivotButton="0" quotePrefix="0" xfId="90">
      <alignment horizontal="center" vertical="center"/>
      <protection locked="0" hidden="0"/>
    </xf>
    <xf numFmtId="173" fontId="5" fillId="51" borderId="25" applyAlignment="1" applyProtection="1" pivotButton="0" quotePrefix="0" xfId="90">
      <alignment horizontal="center" vertical="center"/>
      <protection locked="0" hidden="0"/>
    </xf>
    <xf numFmtId="174" fontId="5" fillId="52" borderId="25" applyAlignment="1" applyProtection="1" pivotButton="0" quotePrefix="0" xfId="90">
      <alignment horizontal="center" vertical="center"/>
      <protection locked="0" hidden="0"/>
    </xf>
    <xf numFmtId="175" fontId="5" fillId="52" borderId="25" applyAlignment="1" applyProtection="1" pivotButton="0" quotePrefix="0" xfId="90">
      <alignment horizontal="center" vertical="center"/>
      <protection locked="0" hidden="0"/>
    </xf>
    <xf numFmtId="173" fontId="90" fillId="25" borderId="0" applyAlignment="1" pivotButton="0" quotePrefix="0" xfId="63">
      <alignment vertical="center"/>
    </xf>
    <xf numFmtId="173" fontId="35" fillId="25" borderId="0" applyAlignment="1" pivotButton="0" quotePrefix="0" xfId="63">
      <alignment vertical="center"/>
    </xf>
    <xf numFmtId="173" fontId="5" fillId="25" borderId="35" applyAlignment="1" applyProtection="1" pivotButton="0" quotePrefix="0" xfId="90">
      <alignment horizontal="center" vertical="center"/>
      <protection locked="0" hidden="0"/>
    </xf>
    <xf numFmtId="176" fontId="88" fillId="25" borderId="27" applyAlignment="1" applyProtection="1" pivotButton="0" quotePrefix="0" xfId="79">
      <alignment horizontal="center" vertical="center" wrapText="1"/>
      <protection locked="0" hidden="0"/>
    </xf>
    <xf numFmtId="176" fontId="88" fillId="48" borderId="27" applyAlignment="1" applyProtection="1" pivotButton="0" quotePrefix="0" xfId="79">
      <alignment horizontal="center" vertical="center" wrapText="1"/>
      <protection locked="0" hidden="0"/>
    </xf>
    <xf numFmtId="177" fontId="5" fillId="25" borderId="26" applyAlignment="1" applyProtection="1" pivotButton="0" quotePrefix="0" xfId="63">
      <alignment horizontal="center" vertical="center"/>
      <protection locked="0" hidden="0"/>
    </xf>
    <xf numFmtId="177" fontId="5" fillId="25" borderId="32" applyAlignment="1" applyProtection="1" pivotButton="0" quotePrefix="0" xfId="63">
      <alignment horizontal="center" vertical="center"/>
      <protection locked="0" hidden="0"/>
    </xf>
    <xf numFmtId="177" fontId="5" fillId="25" borderId="34" applyAlignment="1" applyProtection="1" pivotButton="0" quotePrefix="0" xfId="63">
      <alignment horizontal="center" vertical="center"/>
      <protection locked="0" hidden="0"/>
    </xf>
    <xf numFmtId="173" fontId="88" fillId="48" borderId="32" applyAlignment="1" applyProtection="1" pivotButton="0" quotePrefix="0" xfId="90">
      <alignment horizontal="center" vertical="center"/>
      <protection locked="0" hidden="0"/>
    </xf>
    <xf numFmtId="178" fontId="5" fillId="25" borderId="24" applyAlignment="1" pivotButton="0" quotePrefix="0" xfId="79">
      <alignment horizontal="left" vertical="center"/>
    </xf>
    <xf numFmtId="178" fontId="5" fillId="25" borderId="22" applyAlignment="1" pivotButton="0" quotePrefix="0" xfId="79">
      <alignment vertical="center"/>
    </xf>
    <xf numFmtId="173" fontId="5" fillId="25" borderId="0" applyAlignment="1" applyProtection="1" pivotButton="0" quotePrefix="0" xfId="90">
      <alignment horizontal="center" vertical="center"/>
      <protection locked="0" hidden="0"/>
    </xf>
    <xf numFmtId="172" fontId="5" fillId="25" borderId="0" applyAlignment="1" pivotButton="0" quotePrefix="0" xfId="91">
      <alignment horizontal="left"/>
    </xf>
    <xf numFmtId="173" fontId="5" fillId="25" borderId="38" applyAlignment="1" applyProtection="1" pivotButton="0" quotePrefix="0" xfId="90">
      <alignment horizontal="center" vertical="center"/>
      <protection locked="0" hidden="0"/>
    </xf>
    <xf numFmtId="177" fontId="5" fillId="25" borderId="38" applyAlignment="1" applyProtection="1" pivotButton="0" quotePrefix="0" xfId="63">
      <alignment horizontal="center" vertical="center"/>
      <protection locked="0" hidden="0"/>
    </xf>
    <xf numFmtId="173" fontId="88" fillId="48" borderId="38" applyAlignment="1" applyProtection="1" pivotButton="0" quotePrefix="0" xfId="90">
      <alignment horizontal="center" vertical="center"/>
      <protection locked="0" hidden="0"/>
    </xf>
    <xf numFmtId="0" fontId="35" fillId="52" borderId="31" applyAlignment="1" pivotButton="0" quotePrefix="0" xfId="63">
      <alignment horizontal="center" vertical="center" wrapText="1"/>
    </xf>
    <xf numFmtId="0" fontId="0" fillId="0" borderId="31" pivotButton="0" quotePrefix="0" xfId="0"/>
    <xf numFmtId="0" fontId="90" fillId="48" borderId="38" applyAlignment="1" pivotButton="0" quotePrefix="0" xfId="79">
      <alignment horizontal="center" vertical="center" wrapText="1"/>
    </xf>
    <xf numFmtId="0" fontId="0" fillId="0" borderId="41" pivotButton="0" quotePrefix="0" xfId="0"/>
    <xf numFmtId="0" fontId="0" fillId="0" borderId="42" pivotButton="0" quotePrefix="0" xfId="0"/>
    <xf numFmtId="179" fontId="90" fillId="48" borderId="26" applyAlignment="1" pivotButton="0" quotePrefix="0" xfId="90">
      <alignment horizontal="center" vertical="center" wrapText="1"/>
    </xf>
    <xf numFmtId="0" fontId="0" fillId="0" borderId="22" pivotButton="0" quotePrefix="0" xfId="0"/>
    <xf numFmtId="0" fontId="0" fillId="0" borderId="30" pivotButton="0" quotePrefix="0" xfId="0"/>
    <xf numFmtId="0" fontId="90" fillId="48" borderId="26" applyAlignment="1" pivotButton="0" quotePrefix="0" xfId="79">
      <alignment horizontal="center" vertical="center" wrapText="1"/>
    </xf>
    <xf numFmtId="0" fontId="0" fillId="0" borderId="45" pivotButton="0" quotePrefix="0" xfId="0"/>
    <xf numFmtId="0" fontId="0" fillId="0" borderId="46" pivotButton="0" quotePrefix="0" xfId="0"/>
    <xf numFmtId="0" fontId="35" fillId="64" borderId="38" applyAlignment="1" pivotButton="0" quotePrefix="0" xfId="79">
      <alignment horizontal="center" vertical="center" wrapText="1"/>
    </xf>
    <xf numFmtId="0" fontId="90" fillId="67" borderId="38" applyAlignment="1" pivotButton="0" quotePrefix="0" xfId="79">
      <alignment horizontal="center" vertical="center" wrapText="1"/>
    </xf>
    <xf numFmtId="49" fontId="131" fillId="67" borderId="38" applyAlignment="1" pivotButton="0" quotePrefix="0" xfId="0">
      <alignment horizontal="center" vertical="center" wrapText="1"/>
    </xf>
    <xf numFmtId="0" fontId="0" fillId="0" borderId="21" pivotButton="0" quotePrefix="0" xfId="0"/>
    <xf numFmtId="0" fontId="90" fillId="48" borderId="30" applyAlignment="1" pivotButton="0" quotePrefix="0" xfId="79">
      <alignment horizontal="center" vertical="center" wrapText="1"/>
    </xf>
    <xf numFmtId="0" fontId="0" fillId="0" borderId="48" pivotButton="0" quotePrefix="0" xfId="0"/>
    <xf numFmtId="0" fontId="35" fillId="64" borderId="38" applyAlignment="1" pivotButton="0" quotePrefix="0" xfId="79">
      <alignment horizontal="left" vertical="center" wrapText="1"/>
    </xf>
    <xf numFmtId="9" fontId="90" fillId="48" borderId="38" applyAlignment="1" pivotButton="0" quotePrefix="0" xfId="79">
      <alignment horizontal="center" vertical="center" wrapText="1"/>
    </xf>
    <xf numFmtId="0" fontId="0" fillId="0" borderId="44" pivotButton="0" quotePrefix="0" xfId="0"/>
    <xf numFmtId="0" fontId="0" fillId="0" borderId="40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27" pivotButton="0" quotePrefix="0" xfId="0"/>
    <xf numFmtId="0" fontId="90" fillId="48" borderId="22" applyAlignment="1" pivotButton="0" quotePrefix="0" xfId="79">
      <alignment horizontal="center" vertical="center" wrapText="1"/>
    </xf>
    <xf numFmtId="0" fontId="90" fillId="48" borderId="51" applyAlignment="1" pivotButton="0" quotePrefix="0" xfId="79">
      <alignment horizontal="center" vertical="center" wrapText="1"/>
    </xf>
    <xf numFmtId="0" fontId="0" fillId="0" borderId="28" pivotButton="0" quotePrefix="0" xfId="0"/>
    <xf numFmtId="0" fontId="0" fillId="0" borderId="52" pivotButton="0" quotePrefix="0" xfId="0"/>
    <xf numFmtId="0" fontId="0" fillId="0" borderId="47" pivotButton="0" quotePrefix="0" xfId="0"/>
    <xf numFmtId="0" fontId="90" fillId="48" borderId="26" applyAlignment="1" pivotButton="0" quotePrefix="0" xfId="79">
      <alignment horizontal="left" vertical="center" wrapText="1"/>
    </xf>
    <xf numFmtId="0" fontId="0" fillId="0" borderId="43" pivotButton="0" quotePrefix="0" xfId="0"/>
    <xf numFmtId="0" fontId="0" fillId="0" borderId="33" pivotButton="0" quotePrefix="0" xfId="0"/>
    <xf numFmtId="0" fontId="0" fillId="0" borderId="29" pivotButton="0" quotePrefix="0" xfId="0"/>
    <xf numFmtId="9" fontId="90" fillId="48" borderId="26" applyAlignment="1" pivotButton="0" quotePrefix="0" xfId="79">
      <alignment horizontal="center" vertical="center" wrapText="1"/>
    </xf>
    <xf numFmtId="9" fontId="5" fillId="54" borderId="33" applyAlignment="1" applyProtection="1" pivotButton="0" quotePrefix="0" xfId="79">
      <alignment horizontal="center" vertical="center" textRotation="90"/>
      <protection locked="0" hidden="0"/>
    </xf>
    <xf numFmtId="178" fontId="5" fillId="25" borderId="26" applyAlignment="1" pivotButton="0" quotePrefix="0" xfId="79">
      <alignment horizontal="left" vertical="center" wrapText="1"/>
    </xf>
    <xf numFmtId="0" fontId="5" fillId="25" borderId="0" applyAlignment="1" pivotButton="0" quotePrefix="0" xfId="79">
      <alignment horizontal="left"/>
    </xf>
    <xf numFmtId="0" fontId="5" fillId="25" borderId="0" pivotButton="0" quotePrefix="0" xfId="79"/>
    <xf numFmtId="0" fontId="5" fillId="25" borderId="0" applyAlignment="1" pivotButton="0" quotePrefix="0" xfId="0">
      <alignment horizontal="center"/>
    </xf>
    <xf numFmtId="179" fontId="90" fillId="48" borderId="38" applyAlignment="1" pivotButton="0" quotePrefix="0" xfId="90">
      <alignment horizontal="center" vertical="center" wrapText="1"/>
    </xf>
    <xf numFmtId="0" fontId="90" fillId="48" borderId="38" applyAlignment="1" pivotButton="0" quotePrefix="0" xfId="79">
      <alignment horizontal="left" vertical="center" wrapText="1"/>
    </xf>
    <xf numFmtId="0" fontId="73" fillId="0" borderId="26" applyAlignment="1" pivotButton="0" quotePrefix="0" xfId="0">
      <alignment horizontal="center" vertical="center" wrapText="1"/>
    </xf>
    <xf numFmtId="0" fontId="90" fillId="56" borderId="0" applyAlignment="1" pivotButton="0" quotePrefix="0" xfId="0">
      <alignment horizontal="center" vertical="center"/>
    </xf>
    <xf numFmtId="0" fontId="96" fillId="0" borderId="0" applyAlignment="1" pivotButton="0" quotePrefix="0" xfId="0">
      <alignment vertical="center"/>
    </xf>
    <xf numFmtId="0" fontId="96" fillId="0" borderId="0" applyAlignment="1" pivotButton="0" quotePrefix="0" xfId="0">
      <alignment vertical="center" wrapText="1"/>
    </xf>
    <xf numFmtId="0" fontId="117" fillId="0" borderId="0" applyAlignment="1" pivotButton="0" quotePrefix="0" xfId="0">
      <alignment vertical="center"/>
    </xf>
    <xf numFmtId="0" fontId="81" fillId="48" borderId="26" applyAlignment="1" pivotButton="0" quotePrefix="0" xfId="0">
      <alignment horizontal="center" vertical="center"/>
    </xf>
    <xf numFmtId="0" fontId="5" fillId="0" borderId="0" pivotButton="0" quotePrefix="0" xfId="79"/>
    <xf numFmtId="171" fontId="5" fillId="51" borderId="26" applyAlignment="1" applyProtection="1" pivotButton="0" quotePrefix="0" xfId="79">
      <alignment horizontal="center" vertical="center"/>
      <protection locked="0" hidden="0"/>
    </xf>
    <xf numFmtId="172" fontId="5" fillId="51" borderId="26" applyAlignment="1" applyProtection="1" pivotButton="0" quotePrefix="0" xfId="63">
      <alignment horizontal="center" vertical="center"/>
      <protection locked="0" hidden="0"/>
    </xf>
    <xf numFmtId="173" fontId="5" fillId="52" borderId="26" applyAlignment="1" applyProtection="1" pivotButton="0" quotePrefix="0" xfId="90">
      <alignment horizontal="center" vertical="center"/>
      <protection locked="0" hidden="0"/>
    </xf>
    <xf numFmtId="173" fontId="5" fillId="51" borderId="26" applyAlignment="1" applyProtection="1" pivotButton="0" quotePrefix="0" xfId="90">
      <alignment horizontal="center" vertical="center"/>
      <protection locked="0" hidden="0"/>
    </xf>
    <xf numFmtId="174" fontId="5" fillId="52" borderId="38" applyAlignment="1" applyProtection="1" pivotButton="0" quotePrefix="0" xfId="90">
      <alignment horizontal="center" vertical="center"/>
      <protection locked="0" hidden="0"/>
    </xf>
    <xf numFmtId="175" fontId="5" fillId="52" borderId="38" applyAlignment="1" applyProtection="1" pivotButton="0" quotePrefix="0" xfId="90">
      <alignment horizontal="center" vertical="center"/>
      <protection locked="0" hidden="0"/>
    </xf>
    <xf numFmtId="173" fontId="5" fillId="52" borderId="32" applyAlignment="1" applyProtection="1" pivotButton="0" quotePrefix="0" xfId="90">
      <alignment horizontal="center" vertical="center"/>
      <protection locked="0" hidden="0"/>
    </xf>
    <xf numFmtId="176" fontId="5" fillId="25" borderId="0" applyAlignment="1" applyProtection="1" pivotButton="0" quotePrefix="0" xfId="79">
      <alignment horizontal="center" vertical="center" wrapText="1"/>
      <protection locked="0" hidden="0"/>
    </xf>
    <xf numFmtId="171" fontId="5" fillId="51" borderId="25" applyAlignment="1" applyProtection="1" pivotButton="0" quotePrefix="0" xfId="79">
      <alignment horizontal="center" vertical="center"/>
      <protection locked="0" hidden="0"/>
    </xf>
    <xf numFmtId="173" fontId="5" fillId="52" borderId="25" applyAlignment="1" applyProtection="1" pivotButton="0" quotePrefix="0" xfId="90">
      <alignment horizontal="center" vertical="center"/>
      <protection locked="0" hidden="0"/>
    </xf>
    <xf numFmtId="173" fontId="5" fillId="51" borderId="25" applyAlignment="1" applyProtection="1" pivotButton="0" quotePrefix="0" xfId="90">
      <alignment horizontal="center" vertical="center"/>
      <protection locked="0" hidden="0"/>
    </xf>
    <xf numFmtId="174" fontId="5" fillId="52" borderId="25" applyAlignment="1" applyProtection="1" pivotButton="0" quotePrefix="0" xfId="90">
      <alignment horizontal="center" vertical="center"/>
      <protection locked="0" hidden="0"/>
    </xf>
    <xf numFmtId="175" fontId="5" fillId="52" borderId="25" applyAlignment="1" applyProtection="1" pivotButton="0" quotePrefix="0" xfId="90">
      <alignment horizontal="center" vertical="center"/>
      <protection locked="0" hidden="0"/>
    </xf>
    <xf numFmtId="173" fontId="90" fillId="25" borderId="0" applyAlignment="1" pivotButton="0" quotePrefix="0" xfId="63">
      <alignment vertical="center"/>
    </xf>
    <xf numFmtId="173" fontId="35" fillId="25" borderId="0" applyAlignment="1" pivotButton="0" quotePrefix="0" xfId="63">
      <alignment vertical="center"/>
    </xf>
    <xf numFmtId="173" fontId="5" fillId="25" borderId="35" applyAlignment="1" applyProtection="1" pivotButton="0" quotePrefix="0" xfId="90">
      <alignment horizontal="center" vertical="center"/>
      <protection locked="0" hidden="0"/>
    </xf>
    <xf numFmtId="176" fontId="88" fillId="25" borderId="27" applyAlignment="1" applyProtection="1" pivotButton="0" quotePrefix="0" xfId="79">
      <alignment horizontal="center" vertical="center" wrapText="1"/>
      <protection locked="0" hidden="0"/>
    </xf>
    <xf numFmtId="176" fontId="88" fillId="48" borderId="27" applyAlignment="1" applyProtection="1" pivotButton="0" quotePrefix="0" xfId="79">
      <alignment horizontal="center" vertical="center" wrapText="1"/>
      <protection locked="0" hidden="0"/>
    </xf>
    <xf numFmtId="177" fontId="5" fillId="25" borderId="26" applyAlignment="1" applyProtection="1" pivotButton="0" quotePrefix="0" xfId="63">
      <alignment horizontal="center" vertical="center"/>
      <protection locked="0" hidden="0"/>
    </xf>
    <xf numFmtId="177" fontId="5" fillId="25" borderId="32" applyAlignment="1" applyProtection="1" pivotButton="0" quotePrefix="0" xfId="63">
      <alignment horizontal="center" vertical="center"/>
      <protection locked="0" hidden="0"/>
    </xf>
    <xf numFmtId="177" fontId="5" fillId="25" borderId="34" applyAlignment="1" applyProtection="1" pivotButton="0" quotePrefix="0" xfId="63">
      <alignment horizontal="center" vertical="center"/>
      <protection locked="0" hidden="0"/>
    </xf>
    <xf numFmtId="173" fontId="88" fillId="48" borderId="32" applyAlignment="1" applyProtection="1" pivotButton="0" quotePrefix="0" xfId="90">
      <alignment horizontal="center" vertical="center"/>
      <protection locked="0" hidden="0"/>
    </xf>
    <xf numFmtId="178" fontId="5" fillId="25" borderId="24" applyAlignment="1" pivotButton="0" quotePrefix="0" xfId="79">
      <alignment horizontal="left" vertical="center"/>
    </xf>
    <xf numFmtId="178" fontId="5" fillId="25" borderId="22" applyAlignment="1" pivotButton="0" quotePrefix="0" xfId="79">
      <alignment vertical="center"/>
    </xf>
    <xf numFmtId="178" fontId="5" fillId="25" borderId="26" applyAlignment="1" pivotButton="0" quotePrefix="0" xfId="79">
      <alignment horizontal="left" vertical="center" wrapText="1"/>
    </xf>
    <xf numFmtId="165" fontId="5" fillId="25" borderId="0" applyAlignment="1" pivotButton="0" quotePrefix="0" xfId="63">
      <alignment horizontal="right" vertical="center"/>
    </xf>
    <xf numFmtId="173" fontId="5" fillId="25" borderId="0" applyAlignment="1" applyProtection="1" pivotButton="0" quotePrefix="0" xfId="90">
      <alignment horizontal="center" vertical="center"/>
      <protection locked="0" hidden="0"/>
    </xf>
    <xf numFmtId="172" fontId="5" fillId="25" borderId="0" applyAlignment="1" pivotButton="0" quotePrefix="0" xfId="91">
      <alignment horizontal="left"/>
    </xf>
    <xf numFmtId="173" fontId="5" fillId="25" borderId="38" applyAlignment="1" applyProtection="1" pivotButton="0" quotePrefix="0" xfId="90">
      <alignment horizontal="center" vertical="center"/>
      <protection locked="0" hidden="0"/>
    </xf>
    <xf numFmtId="177" fontId="5" fillId="25" borderId="38" applyAlignment="1" applyProtection="1" pivotButton="0" quotePrefix="0" xfId="63">
      <alignment horizontal="center" vertical="center"/>
      <protection locked="0" hidden="0"/>
    </xf>
    <xf numFmtId="173" fontId="88" fillId="48" borderId="38" applyAlignment="1" applyProtection="1" pivotButton="0" quotePrefix="0" xfId="90">
      <alignment horizontal="center" vertical="center"/>
      <protection locked="0" hidden="0"/>
    </xf>
    <xf numFmtId="166" fontId="84" fillId="0" borderId="10" applyAlignment="1" pivotButton="0" quotePrefix="0" xfId="0">
      <alignment horizontal="left" vertical="center" wrapText="1"/>
    </xf>
    <xf numFmtId="167" fontId="84" fillId="0" borderId="10" applyAlignment="1" pivotButton="0" quotePrefix="0" xfId="0">
      <alignment horizontal="left" vertical="center" wrapText="1"/>
    </xf>
    <xf numFmtId="167" fontId="84" fillId="63" borderId="10" applyAlignment="1" pivotButton="0" quotePrefix="0" xfId="0">
      <alignment horizontal="left" vertical="center" wrapText="1"/>
    </xf>
    <xf numFmtId="168" fontId="84" fillId="0" borderId="10" applyAlignment="1" pivotButton="0" quotePrefix="0" xfId="0">
      <alignment horizontal="left" vertical="center" wrapText="1"/>
    </xf>
    <xf numFmtId="169" fontId="84" fillId="0" borderId="10" applyAlignment="1" pivotButton="0" quotePrefix="0" xfId="0">
      <alignment horizontal="left" vertical="center" wrapText="1"/>
    </xf>
    <xf numFmtId="170" fontId="96" fillId="0" borderId="22" applyAlignment="1" pivotButton="0" quotePrefix="0" xfId="0">
      <alignment horizontal="left" vertical="center" wrapText="1"/>
    </xf>
    <xf numFmtId="166" fontId="96" fillId="0" borderId="22" applyAlignment="1" pivotButton="0" quotePrefix="0" xfId="0">
      <alignment horizontal="left" vertical="center" wrapText="1"/>
    </xf>
    <xf numFmtId="167" fontId="96" fillId="0" borderId="22" applyAlignment="1" pivotButton="0" quotePrefix="0" xfId="0">
      <alignment horizontal="left" vertical="center" wrapText="1"/>
    </xf>
    <xf numFmtId="167" fontId="96" fillId="63" borderId="22" applyAlignment="1" pivotButton="0" quotePrefix="0" xfId="0">
      <alignment horizontal="left" vertical="center" wrapText="1"/>
    </xf>
    <xf numFmtId="168" fontId="96" fillId="0" borderId="22" applyAlignment="1" pivotButton="0" quotePrefix="0" xfId="0">
      <alignment horizontal="left" vertical="center" wrapText="1"/>
    </xf>
    <xf numFmtId="168" fontId="5" fillId="0" borderId="22" applyAlignment="1" pivotButton="0" quotePrefix="0" xfId="0">
      <alignment horizontal="left" vertical="center" wrapText="1"/>
    </xf>
    <xf numFmtId="169" fontId="5" fillId="0" borderId="22" applyAlignment="1" pivotButton="0" quotePrefix="0" xfId="0">
      <alignment horizontal="left" vertical="center" wrapText="1"/>
    </xf>
    <xf numFmtId="169" fontId="96" fillId="0" borderId="22" applyAlignment="1" pivotButton="0" quotePrefix="0" xfId="0">
      <alignment horizontal="left" vertical="center" wrapText="1"/>
    </xf>
    <xf numFmtId="170" fontId="130" fillId="0" borderId="0" applyAlignment="1" pivotButton="0" quotePrefix="0" xfId="0">
      <alignment horizontal="left" vertical="center" wrapText="1"/>
    </xf>
    <xf numFmtId="166" fontId="130" fillId="0" borderId="0" applyAlignment="1" pivotButton="0" quotePrefix="0" xfId="0">
      <alignment horizontal="left" vertical="center" wrapText="1"/>
    </xf>
    <xf numFmtId="167" fontId="130" fillId="0" borderId="0" applyAlignment="1" pivotButton="0" quotePrefix="0" xfId="0">
      <alignment horizontal="left" vertical="center" wrapText="1"/>
    </xf>
    <xf numFmtId="168" fontId="130" fillId="0" borderId="0" applyAlignment="1" pivotButton="0" quotePrefix="0" xfId="0">
      <alignment horizontal="left" vertical="center" wrapText="1"/>
    </xf>
    <xf numFmtId="169" fontId="130" fillId="0" borderId="0" applyAlignment="1" pivotButton="0" quotePrefix="0" xfId="0">
      <alignment horizontal="left" vertical="center" wrapText="1"/>
    </xf>
  </cellXfs>
  <cellStyles count="360">
    <cellStyle name="Обычный" xfId="0" builtinId="0"/>
    <cellStyle name="_Beko_2009_range_161109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 2" xfId="38"/>
    <cellStyle name="Normal 2 2" xfId="39"/>
    <cellStyle name="Normal 2 3" xfId="40"/>
    <cellStyle name="Normal 2_MindshareMedia" xfId="41"/>
    <cellStyle name="Normal 3" xfId="42"/>
    <cellStyle name="Normal_Sheet1" xfId="43"/>
    <cellStyle name="Note" xfId="44"/>
    <cellStyle name="Output" xfId="45"/>
    <cellStyle name="Title" xfId="46"/>
    <cellStyle name="Total" xfId="47"/>
    <cellStyle name="Warning Text" xfId="48"/>
    <cellStyle name="Гиперссылка 2" xfId="49"/>
    <cellStyle name="Гиперссылка 2 2" xfId="50"/>
    <cellStyle name="Гиперссылка 3" xfId="51"/>
    <cellStyle name="Гиперссылка 3 2" xfId="52"/>
    <cellStyle name="Гиперссылка 4" xfId="53"/>
    <cellStyle name="Гиперссылка 5" xfId="54"/>
    <cellStyle name="Денежный 2" xfId="55"/>
    <cellStyle name="Обычный 10" xfId="56"/>
    <cellStyle name="Обычный 11" xfId="57"/>
    <cellStyle name="Обычный 12" xfId="58"/>
    <cellStyle name="Обычный 13" xfId="59"/>
    <cellStyle name="Обычный 14" xfId="60"/>
    <cellStyle name="Обычный 15" xfId="61"/>
    <cellStyle name="Обычный 2" xfId="62"/>
    <cellStyle name="Обычный 2 2" xfId="63"/>
    <cellStyle name="Обычный 2 3" xfId="64"/>
    <cellStyle name="Обычный 2_Хоббит_прямой эфир_soloway.xlsx" xfId="65"/>
    <cellStyle name="Обычный 3" xfId="66"/>
    <cellStyle name="Обычный 3 2" xfId="67"/>
    <cellStyle name="Обычный 3 2 2" xfId="68"/>
    <cellStyle name="Обычный 3 3" xfId="69"/>
    <cellStyle name="Обычный 3_Шины и диски_BBDO_mediaplan_soloway" xfId="70"/>
    <cellStyle name="Обычный 4" xfId="71"/>
    <cellStyle name="Обычный 5" xfId="72"/>
    <cellStyle name="Обычный 6" xfId="73"/>
    <cellStyle name="Обычный 7" xfId="74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Процентный 2" xfId="81"/>
    <cellStyle name="Процентный 3" xfId="82"/>
    <cellStyle name="Процентный 4" xfId="83"/>
    <cellStyle name="Стиль 1" xfId="84"/>
    <cellStyle name="Стиль 1 2" xfId="85"/>
    <cellStyle name="Финансовый 2" xfId="86"/>
    <cellStyle name="Финансовый 3" xfId="87"/>
    <cellStyle name="Обычный 2 2 2" xfId="88"/>
    <cellStyle name="Обычный 16" xfId="89"/>
    <cellStyle name="Финансовый" xfId="90" builtinId="3"/>
    <cellStyle name="Процентный" xfId="91" builtinId="5"/>
    <cellStyle name="Обычный 17" xfId="92"/>
    <cellStyle name="Обычный 19" xfId="93"/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sneki viral 10-07-2007" xfId="98"/>
    <cellStyle name="_Ответ от Баинга" xfId="99"/>
    <cellStyle name="2.Жирный" xfId="100"/>
    <cellStyle name="Accent1 - 20%" xfId="101"/>
    <cellStyle name="Accent1 - 40%" xfId="102"/>
    <cellStyle name="Accent1 - 60%" xfId="103"/>
    <cellStyle name="Accent2 - 20%" xfId="104"/>
    <cellStyle name="Accent2 - 40%" xfId="105"/>
    <cellStyle name="Accent2 - 60%" xfId="106"/>
    <cellStyle name="Accent3 - 20%" xfId="107"/>
    <cellStyle name="Accent3 - 40%" xfId="108"/>
    <cellStyle name="Accent3 - 60%" xfId="109"/>
    <cellStyle name="Accent4 - 20%" xfId="110"/>
    <cellStyle name="Accent4 - 40%" xfId="111"/>
    <cellStyle name="Accent4 - 60%" xfId="112"/>
    <cellStyle name="Accent5 - 20%" xfId="113"/>
    <cellStyle name="Accent5 - 40%" xfId="114"/>
    <cellStyle name="Accent5 - 60%" xfId="115"/>
    <cellStyle name="Accent6 - 20%" xfId="116"/>
    <cellStyle name="Accent6 - 40%" xfId="117"/>
    <cellStyle name="Accent6 - 60%" xfId="118"/>
    <cellStyle name="Datum" xfId="119"/>
    <cellStyle name="Emphasis 1" xfId="120"/>
    <cellStyle name="Emphasis 2" xfId="121"/>
    <cellStyle name="Emphasis 3" xfId="122"/>
    <cellStyle name="Euro" xfId="123"/>
    <cellStyle name="Euro 2" xfId="124"/>
    <cellStyle name="Grey" xfId="125"/>
    <cellStyle name="Input [yellow]" xfId="126"/>
    <cellStyle name="Normal - Style1" xfId="127"/>
    <cellStyle name="Normal 2 5" xfId="128"/>
    <cellStyle name="Normal 2 2 3" xfId="129"/>
    <cellStyle name="Normal 3 4" xfId="130"/>
    <cellStyle name="Normal 3 2" xfId="131"/>
    <cellStyle name="Normal 4" xfId="132"/>
    <cellStyle name="Normal 5" xfId="133"/>
    <cellStyle name="Normal 6" xfId="134"/>
    <cellStyle name="Percent [2]" xfId="135"/>
    <cellStyle name="Percent [2] 2" xfId="136"/>
    <cellStyle name="Rubrik" xfId="137"/>
    <cellStyle name="Sheet Title" xfId="138"/>
    <cellStyle name="skugga" xfId="139"/>
    <cellStyle name="Standaard_9410CORA" xfId="140"/>
    <cellStyle name="Standard_Gammon" xfId="141"/>
    <cellStyle name="Style 1" xfId="142"/>
    <cellStyle name="Table" xfId="143"/>
    <cellStyle name="Talmed2decimaler" xfId="144"/>
    <cellStyle name="Talutandecimaler" xfId="145"/>
    <cellStyle name="Tid" xfId="146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Бюджет" xfId="152"/>
    <cellStyle name="Выворотка" xfId="153"/>
    <cellStyle name="Гиперссылка 2 5" xfId="154"/>
    <cellStyle name="Деньги" xfId="155"/>
    <cellStyle name="Заголовок" xfId="156"/>
    <cellStyle name="Значение" xfId="157"/>
    <cellStyle name="Критерий" xfId="158"/>
    <cellStyle name="Обычный 3 5" xfId="159"/>
    <cellStyle name="Обычный 3 2 6" xfId="160"/>
    <cellStyle name="Обычный 4 4" xfId="161"/>
    <cellStyle name="Обычный 4 2" xfId="162"/>
    <cellStyle name="Обычный 5 3" xfId="163"/>
    <cellStyle name="Обычный 6 3" xfId="164"/>
    <cellStyle name="Процентный 2 4" xfId="165"/>
    <cellStyle name="Процентный 2 2" xfId="166"/>
    <cellStyle name="Процентный 3 3" xfId="167"/>
    <cellStyle name="Процентный 4 3" xfId="168"/>
    <cellStyle name="Рейтинг" xfId="169"/>
    <cellStyle name="Сетка" xfId="170"/>
    <cellStyle name="Скидка" xfId="171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 2 3" xfId="177"/>
    <cellStyle name="Финансовый 3 3" xfId="178"/>
    <cellStyle name="Черта" xfId="179"/>
    <cellStyle name="Шапка" xfId="180"/>
    <cellStyle name="Финансовый 4" xfId="181"/>
    <cellStyle name="Процентный 6" xfId="182"/>
    <cellStyle name="_Новый препейд_МО_Сити формат_150206" xfId="183"/>
    <cellStyle name="Normal 2 2 2" xfId="184"/>
    <cellStyle name="Normal 3 3" xfId="185"/>
    <cellStyle name="Currency [00]" xfId="186"/>
    <cellStyle name="Гиперссылка 2 3" xfId="187"/>
    <cellStyle name="_Мы вместе_CF и транспорт_апр-май06" xfId="188"/>
    <cellStyle name="Обычный 3 2 4" xfId="189"/>
    <cellStyle name="Обычный 3 4" xfId="190"/>
    <cellStyle name="Обычный 3 2 3" xfId="191"/>
    <cellStyle name="Обычный 4 3" xfId="192"/>
    <cellStyle name="Обычный 5 2" xfId="193"/>
    <cellStyle name="Обычный 6 2" xfId="194"/>
    <cellStyle name="Calc Percent (1)" xfId="195"/>
    <cellStyle name="Процентный 2 3" xfId="196"/>
    <cellStyle name="Процентный 3 2" xfId="197"/>
    <cellStyle name="Процентный 4 2" xfId="198"/>
    <cellStyle name="Стиль 1 3" xfId="199"/>
    <cellStyle name="Финансовый 2 2" xfId="200"/>
    <cellStyle name="Финансовый 3 2" xfId="201"/>
    <cellStyle name="Обычный 16 3" xfId="202"/>
    <cellStyle name="Currency_1.200th " xfId="203"/>
    <cellStyle name="_Новый препейд_МО_Сити формат 2" xfId="204"/>
    <cellStyle name="Comma [00]" xfId="205"/>
    <cellStyle name="Обычный 17 4" xfId="206"/>
    <cellStyle name="_Соник_ноябрь_3х6_МО_наша" xfId="207"/>
    <cellStyle name="_Новый препейд_МО_Сити формат_150206 2" xfId="208"/>
    <cellStyle name="Comma_1.200th " xfId="209"/>
    <cellStyle name="Гиперссылка 6" xfId="210"/>
    <cellStyle name="Обычный 2 2 3" xfId="211"/>
    <cellStyle name="Гиперссылка 2 4" xfId="212"/>
    <cellStyle name="_Автострахование_mediaplan" xfId="213"/>
    <cellStyle name="_Добор 6х3 на март06_2 части" xfId="214"/>
    <cellStyle name="_Мы вместе_CF и транспорт_апр-май06 2" xfId="215"/>
    <cellStyle name="_Новый препейд_МО_Сити формат" xfId="216"/>
    <cellStyle name="_Соник Дуо_ ситиформат_март_13 04 06" xfId="217"/>
    <cellStyle name="_Соник_ноябрь_3х6_МО_наша 2" xfId="218"/>
    <cellStyle name="Border" xfId="219"/>
    <cellStyle name="Calc Percent (2)" xfId="220"/>
    <cellStyle name="Calc Units (1)" xfId="221"/>
    <cellStyle name="Calc Units (2)" xfId="222"/>
    <cellStyle name="Channel" xfId="223"/>
    <cellStyle name="Collegamento ipertestuale visitato_NEGS" xfId="224"/>
    <cellStyle name="Collegamento ipertestuale_NEGS" xfId="225"/>
    <cellStyle name="Comma [0]_1.200th " xfId="226"/>
    <cellStyle name="Cost" xfId="227"/>
    <cellStyle name="Currency (0.00)" xfId="228"/>
    <cellStyle name="Currency [0]_1.200th " xfId="229"/>
    <cellStyle name="Dezimal [0]_Mediaplan Intel ALT" xfId="230"/>
    <cellStyle name="_Новый препейд_МО_Сити формат_100306" xfId="231"/>
    <cellStyle name="Calc Currency (2)" xfId="232"/>
    <cellStyle name="Enter Units (0)" xfId="233"/>
    <cellStyle name="Dezimal_Mediaplan Intel ALT" xfId="234"/>
    <cellStyle name="Calc Units (0)" xfId="235"/>
    <cellStyle name="Discount" xfId="236"/>
    <cellStyle name="_Соник Дуо_ ситиформат_март_13 04 06 2" xfId="237"/>
    <cellStyle name="Calc Currency (0)" xfId="238"/>
    <cellStyle name="_Новый препейд_МО_Сити формат_100306 2" xfId="239"/>
    <cellStyle name="_МО_6х3_март06_финал 2" xfId="240"/>
    <cellStyle name="_МО_6х3_март06_финал" xfId="241"/>
    <cellStyle name="Enter Currency (0)" xfId="242"/>
    <cellStyle name="Enter Currency (2)" xfId="243"/>
    <cellStyle name="_Соник_ноябрь 2005 МО" xfId="244"/>
    <cellStyle name="DiscountText" xfId="245"/>
    <cellStyle name="_Добор 6х3 на март06_2 части 2" xfId="246"/>
    <cellStyle name="_медиаплан_Avtokasko_2008" xfId="247"/>
    <cellStyle name="_Globus TV 2007" xfId="248"/>
    <cellStyle name="_Добор 6х3 на март06_часть 4 2" xfId="249"/>
    <cellStyle name="Процентный 5" xfId="250"/>
    <cellStyle name="_Добор 6х3 на март06_часть 4" xfId="251"/>
    <cellStyle name="Calc Percent (0)" xfId="252"/>
    <cellStyle name="Date Short" xfId="253"/>
    <cellStyle name="_лукойл_осень_2007_3" xfId="254"/>
    <cellStyle name="Enter Units (1)" xfId="255"/>
    <cellStyle name="Enter Units (2)" xfId="256"/>
    <cellStyle name="Followed Hyperlink_2002 Stary Melnik Non - TV Promo Schedule" xfId="257"/>
    <cellStyle name="Head" xfId="258"/>
    <cellStyle name="HeadCorner" xfId="259"/>
    <cellStyle name="Header1" xfId="260"/>
    <cellStyle name="Header2" xfId="261"/>
    <cellStyle name="Hyperlink 2" xfId="262"/>
    <cellStyle name="Hyperlink_2002 Stary Melnik Non - TV Promo Schedule" xfId="263"/>
    <cellStyle name="Impressions" xfId="264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ormal 2 3 2" xfId="282"/>
    <cellStyle name="Normal 2 4" xfId="283"/>
    <cellStyle name="Normal_?anoia UPSA ia 2 iieoaiaea " xfId="284"/>
    <cellStyle name="Normale_NEGS" xfId="285"/>
    <cellStyle name="Percent [0]" xfId="286"/>
    <cellStyle name="Percent [00]" xfId="287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sbt2" xfId="296"/>
    <cellStyle name="subt1" xfId="297"/>
    <cellStyle name="Text Indent A" xfId="298"/>
    <cellStyle name="Text Indent B" xfId="299"/>
    <cellStyle name="Text Indent C" xfId="300"/>
    <cellStyle name="Time" xfId="301"/>
    <cellStyle name="Währung [0]_Mediaplan Intel ALT" xfId="302"/>
    <cellStyle name="Währung_Mediaplan Intel ALT" xfId="303"/>
    <cellStyle name="Гиперссылка 5 2" xfId="304"/>
    <cellStyle name="Ђ_x0005_" xfId="305"/>
    <cellStyle name="Заголовок 5" xfId="306"/>
    <cellStyle name="Обычный 13 2" xfId="307"/>
    <cellStyle name="Обычный 14 3" xfId="308"/>
    <cellStyle name="Обычный 14 2" xfId="309"/>
    <cellStyle name="Обычный 15 3" xfId="310"/>
    <cellStyle name="Обычный 15 2" xfId="311"/>
    <cellStyle name="Обычный 17 2" xfId="312"/>
    <cellStyle name="Обычный 18" xfId="313"/>
    <cellStyle name="Обычный 2 3 2" xfId="314"/>
    <cellStyle name="Обычный 2 4" xfId="315"/>
    <cellStyle name="Обычный 5 2 3" xfId="316"/>
    <cellStyle name="Обычный 5 2 2" xfId="317"/>
    <cellStyle name="Обычный 7 3" xfId="318"/>
    <cellStyle name="Процентный 2 2 2" xfId="319"/>
    <cellStyle name="Обычный 3 2 5" xfId="320"/>
    <cellStyle name="Обычный 16 2" xfId="321"/>
    <cellStyle name="Обычный 17 3" xfId="322"/>
    <cellStyle name="Обычный 20" xfId="323"/>
    <cellStyle name="Обычный 2 4 2" xfId="324"/>
    <cellStyle name="Обычный 21" xfId="325"/>
    <cellStyle name="Обычный 5 4" xfId="326"/>
    <cellStyle name="Гиперссылка 4 2" xfId="327"/>
    <cellStyle name="Excel Built-in Excel Built-in Excel Built-in Excel Built-in Excel Built-in Excel Built-in Excel Built-in Excel Built-in Excel Built-in Excel Built-in Excel Built-in Excel Built-in Normal" xfId="328"/>
    <cellStyle name="20% - Акцент1 2" xfId="329"/>
    <cellStyle name="Обычный 22" xfId="330"/>
    <cellStyle name="Обычный 3 6" xfId="331"/>
    <cellStyle name="Обычный 2 5" xfId="332"/>
    <cellStyle name="FPFPF" xfId="333"/>
    <cellStyle name="aaaa" xfId="334"/>
    <cellStyle name="Обычный 23" xfId="335"/>
    <cellStyle name="Гиперссылка 7" xfId="336"/>
    <cellStyle name="Обычный 2 3 3" xfId="337"/>
    <cellStyle name="Обычный 12 2" xfId="338"/>
    <cellStyle name="Обычный 24" xfId="339"/>
    <cellStyle name="Обычный 25" xfId="340"/>
    <cellStyle name="Финансовый [0] 2" xfId="341"/>
    <cellStyle name="Денежный [0] 2" xfId="342"/>
    <cellStyle name="Денежный 3" xfId="343"/>
    <cellStyle name="Обычный 26" xfId="344"/>
    <cellStyle name="Гиперссылка 8" xfId="345"/>
    <cellStyle name="Обычный 3 7" xfId="346"/>
    <cellStyle name="20% - Акцент1 2 2" xfId="347"/>
    <cellStyle name="Открывавшаяся гиперссылка" xfId="348" builtinId="9" hidden="1"/>
    <cellStyle name="Обычный 27" xfId="349"/>
    <cellStyle name="Обычный 28" xfId="350"/>
    <cellStyle name="Обычный 29" xfId="351"/>
    <cellStyle name="Excel Built-in Normal" xfId="352"/>
    <cellStyle name="Финансовый 6" xfId="353"/>
    <cellStyle name="Обычный 30" xfId="354"/>
    <cellStyle name="Гиперссылка 9" xfId="355"/>
    <cellStyle name="Обычный 29 2" xfId="356"/>
    <cellStyle name="Обычный 31" xfId="357"/>
    <cellStyle name="Обычный 32" xfId="358"/>
    <cellStyle name="Обычный 33" xfId="359"/>
  </cellStyles>
  <dxfs count="242"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fgColor auto="1"/>
          <bgColor rgb="FF98BAF2"/>
        </patternFill>
      </fill>
    </dxf>
    <dxf>
      <font>
        <color auto="1"/>
      </font>
      <fill>
        <patternFill>
          <bgColor rgb="FFFFBDBD"/>
        </patternFill>
      </fill>
    </dxf>
    <dxf>
      <font>
        <color auto="1"/>
      </font>
      <fill>
        <patternFill>
          <bgColor rgb="FFCDDEFF"/>
        </patternFill>
      </fill>
    </dxf>
    <dxf>
      <font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name val="Calibri"/>
        <strike val="0"/>
        <outline val="0"/>
        <shadow val="0"/>
        <sz val="11"/>
        <vertAlign val="baseline"/>
        <scheme val="minor"/>
      </font>
      <alignment vertical="center"/>
    </dxf>
    <dxf>
      <font>
        <name val="Arial"/>
        <strike val="0"/>
        <outline val="0"/>
        <shadow val="0"/>
        <color rgb="FFC00000"/>
        <sz val="10"/>
        <vertAlign val="baseline"/>
      </font>
      <alignment horizontal="left" vertical="center"/>
    </dxf>
    <dxf>
      <font>
        <name val="Arial"/>
        <strike val="0"/>
        <outline val="0"/>
        <shadow val="0"/>
        <sz val="10"/>
        <vertAlign val="baseline"/>
      </font>
      <alignment horizontal="left" vertical="center" wrapText="1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horizontal="center" vertical="center"/>
    </dxf>
    <dxf>
      <font>
        <name val="Arial"/>
        <strike val="0"/>
        <outline val="0"/>
        <shadow val="0"/>
        <sz val="10"/>
        <vertAlign val="baseline"/>
      </font>
      <alignment vertical="center"/>
    </dxf>
    <dxf>
      <font>
        <name val="Arial"/>
        <strike val="0"/>
        <outline val="0"/>
        <shadow val="0"/>
        <sz val="10"/>
        <vertAlign val="baseline"/>
      </font>
      <alignment horizontal="left" vertical="center"/>
    </dxf>
    <dxf>
      <font>
        <name val="Arial"/>
        <strike val="0"/>
        <outline val="0"/>
        <shadow val="0"/>
        <color auto="1"/>
        <sz val="10"/>
        <vertAlign val="baseline"/>
      </font>
      <fill>
        <patternFill patternType="solid">
          <fgColor rgb="FFBFBFBF"/>
          <bgColor theme="9" tint="0.5999938962981048"/>
        </patternFill>
      </fill>
      <alignment horizontal="center" vertical="center"/>
    </dxf>
    <dxf>
      <fill>
        <patternFill patternType="solid">
          <fgColor theme="2" tint="-0.09994811853389081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241"/>
      <tableStyleElement type="headerRow" dxfId="240"/>
      <tableStyleElement type="firstRowStripe" dxfId="239"/>
      <tableStyleElement type="secondRowStripe" dxfId="2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externalLink" Target="/xl/externalLinks/externalLink7.xml" Id="rId19" /><Relationship Type="http://schemas.openxmlformats.org/officeDocument/2006/relationships/externalLink" Target="/xl/externalLinks/externalLink8.xml" Id="rId20" /><Relationship Type="http://schemas.openxmlformats.org/officeDocument/2006/relationships/externalLink" Target="/xl/externalLinks/externalLink9.xml" Id="rId21" /><Relationship Type="http://schemas.openxmlformats.org/officeDocument/2006/relationships/externalLink" Target="/xl/externalLinks/externalLink10.xml" Id="rId22" /><Relationship Type="http://schemas.openxmlformats.org/officeDocument/2006/relationships/externalLink" Target="/xl/externalLinks/externalLink11.xml" Id="rId23" /><Relationship Type="http://schemas.openxmlformats.org/officeDocument/2006/relationships/externalLink" Target="/xl/externalLinks/externalLink12.xml" Id="rId24" /><Relationship Type="http://schemas.openxmlformats.org/officeDocument/2006/relationships/externalLink" Target="/xl/externalLinks/externalLink13.xml" Id="rId25" /><Relationship Type="http://schemas.openxmlformats.org/officeDocument/2006/relationships/externalLink" Target="/xl/externalLinks/externalLink14.xml" Id="rId26" /><Relationship Type="http://schemas.openxmlformats.org/officeDocument/2006/relationships/externalLink" Target="/xl/externalLinks/externalLink15.xml" Id="rId27" /><Relationship Type="http://schemas.openxmlformats.org/officeDocument/2006/relationships/externalLink" Target="/xl/externalLinks/externalLink16.xml" Id="rId28" /><Relationship Type="http://schemas.openxmlformats.org/officeDocument/2006/relationships/externalLink" Target="/xl/externalLinks/externalLink17.xml" Id="rId29" /><Relationship Type="http://schemas.openxmlformats.org/officeDocument/2006/relationships/externalLink" Target="/xl/externalLinks/externalLink18.xml" Id="rId30" /><Relationship Type="http://schemas.openxmlformats.org/officeDocument/2006/relationships/externalLink" Target="/xl/externalLinks/externalLink19.xml" Id="rId31" /><Relationship Type="http://schemas.openxmlformats.org/officeDocument/2006/relationships/externalLink" Target="/xl/externalLinks/externalLink20.xml" Id="rId32" /><Relationship Type="http://schemas.openxmlformats.org/officeDocument/2006/relationships/externalLink" Target="/xl/externalLinks/externalLink21.xml" Id="rId33" /><Relationship Type="http://schemas.openxmlformats.org/officeDocument/2006/relationships/externalLink" Target="/xl/externalLinks/externalLink22.xml" Id="rId34" /><Relationship Type="http://schemas.openxmlformats.org/officeDocument/2006/relationships/externalLink" Target="/xl/externalLinks/externalLink23.xml" Id="rId35" /><Relationship Type="http://schemas.openxmlformats.org/officeDocument/2006/relationships/externalLink" Target="/xl/externalLinks/externalLink24.xml" Id="rId36" /><Relationship Type="http://schemas.openxmlformats.org/officeDocument/2006/relationships/externalLink" Target="/xl/externalLinks/externalLink25.xml" Id="rId37" /><Relationship Type="http://schemas.openxmlformats.org/officeDocument/2006/relationships/externalLink" Target="/xl/externalLinks/externalLink26.xml" Id="rId38" /><Relationship Type="http://schemas.openxmlformats.org/officeDocument/2006/relationships/externalLink" Target="/xl/externalLinks/externalLink27.xml" Id="rId39" /><Relationship Type="http://schemas.openxmlformats.org/officeDocument/2006/relationships/externalLink" Target="/xl/externalLinks/externalLink28.xml" Id="rId40" /><Relationship Type="http://schemas.openxmlformats.org/officeDocument/2006/relationships/externalLink" Target="/xl/externalLinks/externalLink29.xml" Id="rId41" /><Relationship Type="http://schemas.openxmlformats.org/officeDocument/2006/relationships/externalLink" Target="/xl/externalLinks/externalLink30.xml" Id="rId42" /><Relationship Type="http://schemas.openxmlformats.org/officeDocument/2006/relationships/externalLink" Target="/xl/externalLinks/externalLink31.xml" Id="rId43" /><Relationship Type="http://schemas.openxmlformats.org/officeDocument/2006/relationships/externalLink" Target="/xl/externalLinks/externalLink32.xml" Id="rId44" /><Relationship Type="http://schemas.openxmlformats.org/officeDocument/2006/relationships/externalLink" Target="/xl/externalLinks/externalLink33.xml" Id="rId45" /><Relationship Type="http://schemas.openxmlformats.org/officeDocument/2006/relationships/externalLink" Target="/xl/externalLinks/externalLink34.xml" Id="rId46" /><Relationship Type="http://schemas.openxmlformats.org/officeDocument/2006/relationships/externalLink" Target="/xl/externalLinks/externalLink35.xml" Id="rId47" /><Relationship Type="http://schemas.openxmlformats.org/officeDocument/2006/relationships/externalLink" Target="/xl/externalLinks/externalLink36.xml" Id="rId48" /><Relationship Type="http://schemas.openxmlformats.org/officeDocument/2006/relationships/externalLink" Target="/xl/externalLinks/externalLink37.xml" Id="rId49" /><Relationship Type="http://schemas.openxmlformats.org/officeDocument/2006/relationships/externalLink" Target="/xl/externalLinks/externalLink38.xml" Id="rId50" /><Relationship Type="http://schemas.openxmlformats.org/officeDocument/2006/relationships/externalLink" Target="/xl/externalLinks/externalLink39.xml" Id="rId51" /><Relationship Type="http://schemas.openxmlformats.org/officeDocument/2006/relationships/externalLink" Target="/xl/externalLinks/externalLink40.xml" Id="rId52" /><Relationship Type="http://schemas.openxmlformats.org/officeDocument/2006/relationships/externalLink" Target="/xl/externalLinks/externalLink41.xml" Id="rId53" /><Relationship Type="http://schemas.openxmlformats.org/officeDocument/2006/relationships/externalLink" Target="/xl/externalLinks/externalLink42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1"/>
          <order val="0"/>
          <tx>
            <strRef>
              <f>'Видео рк без SL'!#REF!</f>
              <strCache>
                <ptCount val="1"/>
                <pt idx="0">
                  <v>#REF!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'Видео рк без SL'!#REF!</f>
              <numCache>
                <formatCode>\О\с\н\о\в\н\о\й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94773760"/>
        <axId val="194782720"/>
      </lineChart>
      <lineChart>
        <grouping val="standard"/>
        <varyColors val="0"/>
        <ser>
          <idx val="2"/>
          <order val="1"/>
          <tx>
            <strRef>
              <f>'Segmento отчет'!$Q$136</f>
              <strCache>
                <ptCount val="1"/>
                <pt idx="0">
                  <v>Клики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'Segmento отчет'!$Q$137:$Q$165</f>
              <numCache>
                <formatCode>#\ ##0</formatCode>
                <ptCount val="29"/>
                <pt idx="0">
                  <v>302</v>
                </pt>
                <pt idx="1">
                  <v>990</v>
                </pt>
                <pt idx="2">
                  <v>1569</v>
                </pt>
                <pt idx="3">
                  <v>1702</v>
                </pt>
                <pt idx="4">
                  <v>1136</v>
                </pt>
                <pt idx="5">
                  <v>1276</v>
                </pt>
                <pt idx="6">
                  <v>1341</v>
                </pt>
                <pt idx="7">
                  <v>1620</v>
                </pt>
                <pt idx="8">
                  <v>1191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763</v>
                </pt>
                <pt idx="23">
                  <v>1160</v>
                </pt>
                <pt idx="24">
                  <v>1394</v>
                </pt>
                <pt idx="25">
                  <v>1309</v>
                </pt>
                <pt idx="26">
                  <v>1630</v>
                </pt>
                <pt idx="27">
                  <v>488</v>
                </pt>
                <pt idx="28">
                  <v>1571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94792448"/>
        <axId val="194799104"/>
      </lineChart>
      <dateAx>
        <axId val="194773760"/>
        <scaling>
          <orientation val="minMax"/>
        </scaling>
        <delete val="0"/>
        <axPos val="b"/>
        <numFmt formatCode="dd\ mmm" sourceLinked="1"/>
        <majorTickMark val="out"/>
        <minorTickMark val="none"/>
        <tickLblPos val="nextTo"/>
        <crossAx val="194782720"/>
        <crosses val="autoZero"/>
        <lblOffset val="100"/>
        <baseTimeUnit val="days"/>
      </dateAx>
      <valAx>
        <axId val="194782720"/>
        <scaling>
          <orientation val="minMax"/>
        </scaling>
        <delete val="0"/>
        <axPos val="l"/>
        <majorGridlines/>
        <numFmt formatCode="\О\с\н\о\в\н\о\й" sourceLinked="1"/>
        <majorTickMark val="out"/>
        <minorTickMark val="none"/>
        <tickLblPos val="nextTo"/>
        <crossAx val="194773760"/>
        <crosses val="autoZero"/>
        <crossBetween val="between"/>
      </valAx>
      <dateAx>
        <axId val="194792448"/>
        <scaling>
          <orientation val="minMax"/>
        </scaling>
        <delete val="1"/>
        <axPos val="b"/>
        <numFmt formatCode="dd\ mmm" sourceLinked="1"/>
        <majorTickMark val="out"/>
        <minorTickMark val="none"/>
        <tickLblPos val="nextTo"/>
        <crossAx val="194799104"/>
        <crosses val="autoZero"/>
        <lblOffset val="100"/>
        <baseTimeUnit val="days"/>
      </dateAx>
      <valAx>
        <axId val="194799104"/>
        <scaling>
          <orientation val="minMax"/>
        </scaling>
        <delete val="0"/>
        <axPos val="r"/>
        <numFmt formatCode="#\ ##0" sourceLinked="1"/>
        <majorTickMark val="out"/>
        <minorTickMark val="none"/>
        <tickLblPos val="nextTo"/>
        <crossAx val="194792448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 shapeId="0">
      <text>
        <t>новый столбец</t>
      </text>
    </comment>
    <comment ref="M4" authorId="1" shapeId="0">
      <text>
        <t xml:space="preserve">возможны корректировки периода размещения, в соответствии с доступным инвентарем
</t>
      </text>
    </comment>
    <comment ref="P4" authorId="1" shapeId="0">
      <text>
        <t xml:space="preserve">возможны корректировки инвентаря, в соответствии с доступным трафиком
</t>
      </text>
    </comment>
    <comment ref="AK7" authorId="0" shapeId="0">
      <text>
        <t>38 731 (&gt;75%)</t>
      </text>
    </comment>
    <comment ref="AE8" authorId="0" shapeId="0">
      <text>
        <t>эстимация</t>
      </text>
    </comment>
    <comment ref="AK8" authorId="0" shapeId="0">
      <text>
        <t>119 594 (&gt;75%)</t>
      </text>
    </comment>
    <comment ref="AE10" authorId="0" shapeId="0">
      <text>
        <t>эстимация</t>
      </text>
    </comment>
  </commentList>
</comments>
</file>

<file path=xl/comments/comment2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 shapeId="0">
      <text>
        <t xml:space="preserve">возможны корректировки периода размещения, в соответствии с доступным инвентарем
</t>
      </text>
    </comment>
    <comment ref="L9" authorId="0" shapeId="0">
      <text>
        <t xml:space="preserve">возможны корректировки инвентаря, в соответствии с доступным трафиком
</t>
      </text>
    </comment>
    <comment ref="AY10" authorId="1" shapeId="0">
      <text>
        <t>старт 22.04</t>
      </text>
    </comment>
    <comment ref="BC10" authorId="1" shapeId="0">
      <text>
        <t>старт 14.05</t>
      </text>
    </comment>
    <comment ref="BG11" authorId="1" shapeId="0">
      <text>
        <t>завершение 02.06</t>
      </text>
    </comment>
    <comment ref="BD12" authorId="1" shapeId="0">
      <text>
        <t>завершение 19.05</t>
      </text>
    </comment>
    <comment ref="BD13" authorId="1" shapeId="0">
      <text>
        <t>завершение 19.05</t>
      </text>
    </comment>
    <comment ref="BD14" authorId="1" shapeId="0">
      <text>
        <t>старт 20.05</t>
      </text>
    </comment>
    <comment ref="BD15" authorId="1" shapeId="0">
      <text>
        <t>старт 20.05</t>
      </text>
    </comment>
    <comment ref="F16" authorId="1" shapeId="0">
      <text>
        <t>Видео: in-stream: preroll, in-stream: mid-roll, in-stream: post-roll
Видео: in-article: preroll, in-article: mid-roll, in-article: post-roll</t>
      </text>
    </comment>
    <comment ref="N16" authorId="1" shapeId="0">
      <text>
        <t>+20% кастомный сегмент Озон</t>
      </text>
    </comment>
    <comment ref="Q16" authorId="1" shapeId="0">
      <text>
        <t>минимальный бюджет на видео 500т.р./месяц</t>
      </text>
    </comment>
    <comment ref="BD16" authorId="1" shapeId="0">
      <text>
        <t>завершение 19.05</t>
      </text>
    </comment>
    <comment ref="S17" authorId="1" shapeId="0">
      <text>
        <t>учитываются позиции с прогнозом по показам</t>
      </text>
    </comment>
    <comment ref="U17" authorId="1" shapeId="0">
      <text>
        <t>учитываются позиции с прогнозом по охвату</t>
      </text>
    </comment>
    <comment ref="W17" authorId="1" shapeId="0">
      <text>
        <t>учитываются позиции с прогнозом по просмотрам</t>
      </text>
    </comment>
    <comment ref="Y17" authorId="1" shapeId="0">
      <text>
        <t>учитываются позиции с прогнозом по кликам</t>
      </text>
    </comment>
    <comment ref="Z17" authorId="1" shapeId="0">
      <text>
        <t>учитываются позиции с прогнозом по показам</t>
      </text>
    </comment>
    <comment ref="AA17" authorId="1" shapeId="0">
      <text>
        <t>учитываются позиции с прогнозом по охвату</t>
      </text>
    </comment>
    <comment ref="AB17" authorId="1" shapeId="0">
      <text>
        <t>учитываются позиции с прогнозом по просмотрам</t>
      </text>
    </comment>
    <comment ref="AC17" authorId="1" shapeId="0">
      <text>
        <t>учитываются позиции с прогнозом по кликам</t>
      </text>
    </comment>
    <comment ref="AE17" authorId="1" shapeId="0">
      <text>
        <t>учитываются позиции с прогнозом по лидам</t>
      </text>
    </comment>
    <comment ref="AF17" authorId="1" shapeId="0">
      <text>
        <t>учитываются позиции с прогнозом по лидам</t>
      </text>
    </comment>
  </commentList>
</comments>
</file>

<file path=xl/comments/comment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comments/comment4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73138</colOff>
      <row>2</row>
      <rowOff>74840</rowOff>
    </from>
    <to>
      <col>4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4663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4663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35188" y="474890"/>
          <a:ext cx="2887456" cy="421021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182880</colOff>
      <row>0</row>
      <rowOff>57150</rowOff>
    </from>
    <ext cx="2078522" cy="486374"/>
    <pic>
      <nvPicPr>
        <cNvPr id="2" name="Picture 1" descr="logo.png"/>
        <cNvPicPr/>
      </nvPicPr>
      <blipFill>
        <a:blip cstate="print" r:embed="rId1"/>
        <a:srcRect/>
        <a:stretch>
          <a:fillRect/>
        </a:stretch>
      </blipFill>
      <spPr bwMode="auto">
        <a:xfrm>
          <a:off x="182880" y="57150"/>
          <a:ext cx="2078522" cy="486374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5</row>
      <rowOff>0</rowOff>
    </from>
    <to>
      <col>27</col>
      <colOff>0</colOff>
      <row>17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266700</colOff>
      <row>0</row>
      <rowOff>0</rowOff>
    </from>
    <ext cx="1219306" cy="280440"/>
    <pic>
      <nvPicPr>
        <cNvPr id="3" name="Picture 1" descr="segmento_logo.png"/>
        <cNvPicPr/>
      </nvPicPr>
      <blipFill>
        <a:blip cstate="print" r:embed="rId2"/>
        <a:srcRect/>
        <a:stretch>
          <a:fillRect/>
        </a:stretch>
      </blipFill>
      <spPr bwMode="auto">
        <a:xfrm>
          <a:off x="266700" y="0"/>
          <a:ext cx="1219306" cy="280440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DOCS\Public\rumosfs01\Shares2\Espar\OdaPlan5\CFG\216UMEDG3JKY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DOCS\Public\rumosfs01\Shares2\Documents%20and%20Settings\Planner18\Skrivbord\Buying%20brief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DOCS\Public\SERVER_1\VOL1\COMMON\CLIENTS\PHILIPS\RUSSIA\S&amp;V\2000\ATL%20for%202000\CPP%20&amp;%20Channels%202707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DOCS\Public\rumosfs01\Shares2\Hewlett%20Packard\Medbuyer\test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DOCS\Public\SC-DC1\stCLIENTS\DOCUME~1\nvolkova\LOCALS~1\Temp\Russia%2008-09%20Jul-Mar%20Annual%20Media%20Plan.xls" TargetMode="External" Id="rId1" /></Relationships>
</file>

<file path=xl/externalLinks/_rels/externalLink18.xml.rels><Relationships xmlns="http://schemas.openxmlformats.org/package/2006/relationships"><Relationship Type="http://schemas.microsoft.com/office/2006/relationships/xlExternalLinkPath/xlPathMissing" Target="noidea.xls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\\DOCS\Public\pgme-fs\Exch_SMG\DOCUME~1\AKuklina\LOCALS~1\Temp\notes2C700A\~6629834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DOCS\Public\SRV2\share\Espar\OdaPlan5\CFG\WZOLGATXK1D8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DOCS\Public\pgme-fs\Exch_SMG\Espar\OdaPlan5\CFG\FUPEK6GVD5MZ.xls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DOCS\Public\rumosfs01\Shares2\Media\Vorlagen\JJMMTT_Report.xls" TargetMode="External" Id="rId1" 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\\DOCS\Public\E:\RGS%20Promo\Proposals\TV\6%20weeks%20100%20GRP.xls" TargetMode="External" Id="rId1" 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 Id="rId1" /></Relationships>
</file>

<file path=xl/externalLinks/_rels/externalLink25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 Id="rId1" 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\\DOCS\Public\N:\WINNT\Profiles\shalimova\&#1056;&#1072;&#1073;&#1086;&#1095;&#1080;&#1081;%20&#1089;&#1090;&#1086;&#1083;\pemos_85.xls" TargetMode="External" Id="rId1" 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 Id="rId1" 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 Id="rId1" 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 Id="rId1" /></Relationships>
</file>

<file path=xl/externalLinks/_rels/externalLink30.xml.rels><Relationships xmlns="http://schemas.openxmlformats.org/package/2006/relationships"><Relationship Type="http://schemas.openxmlformats.org/officeDocument/2006/relationships/externalLinkPath" Target="file:///\\57ABE3C6\YK_ADV_378_Nissan_XTrai_Parade30l_Adaptation_230904.xls" TargetMode="External" Id="rId1" 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 Id="rId1" /></Relationships>
</file>

<file path=xl/externalLinks/_rels/externalLink3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 Id="rId1" /></Relationships>
</file>

<file path=xl/externalLinks/_rels/externalLink33.xml.rels><Relationships xmlns="http://schemas.openxmlformats.org/package/2006/relationships"><Relationship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 Id="rId1" /></Relationships>
</file>

<file path=xl/externalLinks/_rels/externalLink34.xml.rels><Relationships xmlns="http://schemas.openxmlformats.org/package/2006/relationships"><Relationship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 Id="rId1" /></Relationships>
</file>

<file path=xl/externalLinks/_rels/externalLink35.xml.rels><Relationships xmlns="http://schemas.openxmlformats.org/package/2006/relationships"><Relationship Type="http://schemas.openxmlformats.org/officeDocument/2006/relationships/externalLinkPath" Target="file:///\\DOCS\Public\S_M_S\MEDIA\W\Prices%20&amp;%20Ratings\ORT\PRICE%20ORT-01-2000_duble.xls" TargetMode="External" Id="rId1" /></Relationships>
</file>

<file path=xl/externalLinks/_rels/externalLink36.xml.rels><Relationships xmlns="http://schemas.openxmlformats.org/package/2006/relationships"><Relationship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 Id="rId1" /></Relationships>
</file>

<file path=xl/externalLinks/_rels/externalLink37.xml.rels><Relationships xmlns="http://schemas.openxmlformats.org/package/2006/relationships"><Relationship Type="http://schemas.openxmlformats.org/officeDocument/2006/relationships/externalLinkPath" Target="file:///\\Storage4\digital\E\Users\&#1053;&#1080;&#1082;&#1086;&#1085;&#1086;&#1074;&#1072;\Downloads\Agencies\OMD\TradeDoubler_Pricelist_February_2012.xls" TargetMode="External" Id="rId1" /></Relationships>
</file>

<file path=xl/externalLinks/_rels/externalLink38.xml.rels><Relationships xmlns="http://schemas.openxmlformats.org/package/2006/relationships"><Relationship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 Id="rId1" /></Relationships>
</file>

<file path=xl/externalLinks/_rels/externalLink39.xml.rels><Relationships xmlns="http://schemas.openxmlformats.org/package/2006/relationships"><Relationship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DOCS\Public\pgme-fs\Exch_SMG\Espar\OdaPlan5\CFG\J3U4KYX2ZTPO.xls" TargetMode="External" Id="rId1" /></Relationships>
</file>

<file path=xl/externalLinks/_rels/externalLink40.xml.rels><Relationships xmlns="http://schemas.openxmlformats.org/package/2006/relationships"><Relationship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 Id="rId1" /></Relationships>
</file>

<file path=xl/externalLinks/_rels/externalLink41.xml.rels><Relationships xmlns="http://schemas.openxmlformats.org/package/2006/relationships"><Relationship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 Id="rId1" /></Relationships>
</file>

<file path=xl/externalLinks/_rels/externalLink42.xml.rels><Relationships xmlns="http://schemas.openxmlformats.org/package/2006/relationships"><Relationship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DOCS\Public\SC-DC1\stCLIENTS\Documents%20and%20Settings\Akoryhov\Desktop\Avaya%20FY09%20Flighting%20Plan%20UK%20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:r="http://schemas.openxmlformats.org/officeDocument/2006/relationships" xmlns="http://schemas.openxmlformats.org/spreadsheetml/2006/main">
  <externalBook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</sheetDataSet>
  </externalBook>
</externalLink>
</file>

<file path=xl/externalLinks/externalLink25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:r="http://schemas.openxmlformats.org/officeDocument/2006/relationships" xmlns="http://schemas.openxmlformats.org/spreadsheetml/2006/main">
  <externalBook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28.xml><?xml version="1.0" encoding="utf-8"?>
<externalLink xmlns:r="http://schemas.openxmlformats.org/officeDocument/2006/relationships" xmlns="http://schemas.openxmlformats.org/spreadsheetml/2006/main">
  <externalBook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:r="http://schemas.openxmlformats.org/officeDocument/2006/relationships" xmlns="http://schemas.openxmlformats.org/spreadsheetml/2006/main">
  <externalBook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:r="http://schemas.openxmlformats.org/officeDocument/2006/relationships" xmlns="http://schemas.openxmlformats.org/spreadsheetml/2006/main">
  <externalBook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:r="http://schemas.openxmlformats.org/officeDocument/2006/relationships" xmlns="http://schemas.openxmlformats.org/spreadsheetml/2006/main">
  <externalBook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:r="http://schemas.openxmlformats.org/officeDocument/2006/relationships" xmlns="http://schemas.openxmlformats.org/spreadsheetml/2006/main">
  <externalBook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:r="http://schemas.openxmlformats.org/officeDocument/2006/relationships" xmlns="http://schemas.openxmlformats.org/spreadsheetml/2006/main">
  <externalBook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:r="http://schemas.openxmlformats.org/officeDocument/2006/relationships" xmlns="http://schemas.openxmlformats.org/spreadsheetml/2006/main">
  <externalBook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</sheetDataSet>
  </externalBook>
</externalLink>
</file>

<file path=xl/externalLinks/externalLink37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:r="http://schemas.openxmlformats.org/officeDocument/2006/relationships" xmlns="http://schemas.openxmlformats.org/spreadsheetml/2006/main">
  <externalBook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:r="http://schemas.openxmlformats.org/officeDocument/2006/relationships" xmlns="http://schemas.openxmlformats.org/spreadsheetml/2006/main">
  <externalBook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:r="http://schemas.openxmlformats.org/officeDocument/2006/relationships" xmlns="http://schemas.openxmlformats.org/spreadsheetml/2006/main">
  <externalBook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:r="http://schemas.openxmlformats.org/officeDocument/2006/relationships" xmlns="http://schemas.openxmlformats.org/spreadsheetml/2006/main">
  <externalBook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:r="http://schemas.openxmlformats.org/officeDocument/2006/relationships" xmlns="http://schemas.openxmlformats.org/spreadsheetml/2006/main">
  <externalBook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Count="1" headerRowDxfId="237" dataDxfId="236" totalsRowDxfId="235">
  <tableColumns count="7">
    <tableColumn id="1" name="Рекламная сеть" dataDxfId="234"/>
    <tableColumn id="2" name="Пол" dataDxfId="233"/>
    <tableColumn id="3" name="Возраст" dataDxfId="232"/>
    <tableColumn id="4" name="Гео" dataDxfId="231"/>
    <tableColumn id="6" name="Категория таргетингов" dataDxfId="230"/>
    <tableColumn id="5" name="Таргетинги" dataDxfId="229"/>
    <tableColumn id="7" name="Минус-таргетинги" dataDxfId="228" totalsRowDxfId="227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ozon.ru/category/roboty-i-transformery-7167/" TargetMode="External" Id="rId1" /><Relationship Type="http://schemas.openxmlformats.org/officeDocument/2006/relationships/hyperlink" Target="https://www.ozon.ru/category/igrushki-dlya-malchikov-7135/" TargetMode="External" Id="rId2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3" tint="0.7999816888943144"/>
    <outlinePr summaryBelow="1" summaryRight="1"/>
    <pageSetUpPr fitToPage="1"/>
  </sheetPr>
  <dimension ref="A3:EM173"/>
  <sheetViews>
    <sheetView tabSelected="1" topLeftCell="BJ1" zoomScale="60" zoomScaleNormal="60" workbookViewId="0">
      <pane ySplit="6" topLeftCell="A18" activePane="bottomLeft" state="frozen"/>
      <selection pane="bottomLeft" activeCell="EG29" sqref="EG29"/>
    </sheetView>
  </sheetViews>
  <sheetFormatPr baseColWidth="8" defaultColWidth="9.140625" defaultRowHeight="12.75" outlineLevelRow="1"/>
  <cols>
    <col width="5" customWidth="1" style="20" min="1" max="1"/>
    <col width="16.85546875" customWidth="1" style="404" min="2" max="2"/>
    <col width="21.5703125" customWidth="1" style="404" min="3" max="3"/>
    <col width="16.85546875" customWidth="1" style="404" min="4" max="4"/>
    <col width="16.85546875" customWidth="1" style="405" min="5" max="5"/>
    <col width="26.5703125" customWidth="1" style="405" min="6" max="7"/>
    <col width="45.7109375" customWidth="1" style="405" min="8" max="8"/>
    <col width="30.7109375" customWidth="1" style="404" min="9" max="9"/>
    <col width="14.5703125" customWidth="1" style="404" min="10" max="10"/>
    <col outlineLevel="1" width="18.42578125" customWidth="1" style="405" min="11" max="11"/>
    <col outlineLevel="1" width="16.5703125" customWidth="1" style="405" min="12" max="12"/>
    <col outlineLevel="1" width="5.42578125" customWidth="1" style="405" min="13" max="13"/>
    <col outlineLevel="1" width="11.42578125" customWidth="1" style="405" min="14" max="14"/>
    <col outlineLevel="1" width="12.7109375" customWidth="1" style="405" min="15" max="15"/>
    <col outlineLevel="1" width="14.28515625" customWidth="1" style="405" min="16" max="16"/>
    <col width="16.85546875" customWidth="1" style="405" min="17" max="17"/>
    <col width="11.42578125" customWidth="1" style="405" min="18" max="19"/>
    <col width="13.5703125" customWidth="1" style="405" min="20" max="20"/>
    <col width="13.7109375" customWidth="1" style="405" min="21" max="22"/>
    <col width="14.7109375" customWidth="1" style="405" min="23" max="23"/>
    <col width="15.5703125" customWidth="1" style="405" min="24" max="24"/>
    <col width="15.7109375" customWidth="1" style="405" min="25" max="25"/>
    <col width="12.85546875" customWidth="1" style="405" min="26" max="53"/>
    <col width="13.140625" customWidth="1" style="405" min="54" max="65"/>
    <col hidden="1" outlineLevel="1" width="5.7109375" customWidth="1" style="50" min="66" max="75"/>
    <col hidden="1" outlineLevel="1" width="8.42578125" customWidth="1" style="50" min="76" max="76"/>
    <col hidden="1" outlineLevel="1" width="7.42578125" customWidth="1" style="50" min="77" max="79"/>
    <col hidden="1" outlineLevel="1" width="5.85546875" customWidth="1" style="50" min="80" max="80"/>
    <col outlineLevel="1" width="7.85546875" customWidth="1" style="50" min="81" max="87"/>
    <col outlineLevel="1" width="7.140625" customWidth="1" style="50" min="88" max="89"/>
    <col outlineLevel="1" width="7.85546875" customWidth="1" style="50" min="90" max="90"/>
    <col outlineLevel="1" width="9" customWidth="1" style="50" min="91" max="91"/>
    <col outlineLevel="1" width="9.85546875" customWidth="1" style="50" min="92" max="93"/>
    <col outlineLevel="1" width="7.42578125" customWidth="1" style="50" min="94" max="101"/>
    <col hidden="1" outlineLevel="1" width="6.7109375" customWidth="1" style="50" min="102" max="106"/>
    <col hidden="1" outlineLevel="1" width="6.42578125" customWidth="1" style="50" min="107" max="107"/>
    <col hidden="1" outlineLevel="1" width="6.7109375" customWidth="1" style="50" min="108" max="108"/>
    <col hidden="1" outlineLevel="1" width="8" customWidth="1" style="50" min="109" max="123"/>
    <col hidden="1" outlineLevel="1" width="7.140625" customWidth="1" style="50" min="124" max="126"/>
    <col hidden="1" outlineLevel="1" width="4.28515625" customWidth="1" style="50" min="127" max="127"/>
    <col hidden="1" width="13" customWidth="1" style="68" min="128" max="128"/>
    <col width="9.140625" customWidth="1" style="405" min="129" max="131"/>
    <col width="9.140625" customWidth="1" style="405" min="132" max="16384"/>
  </cols>
  <sheetData>
    <row r="3" ht="15.75" customHeight="1" s="338">
      <c r="B3" s="49" t="n"/>
      <c r="C3" s="49" t="n"/>
      <c r="D3" s="49" t="n"/>
      <c r="DZ3" s="51" t="n"/>
      <c r="EA3" s="51" t="n"/>
      <c r="EB3" s="51" t="n"/>
      <c r="EC3" s="51" t="n"/>
      <c r="ED3" s="51" t="n"/>
      <c r="EE3" s="51" t="n"/>
      <c r="EF3" s="51" t="n"/>
      <c r="EG3" s="51" t="n"/>
      <c r="EH3" s="51" t="n"/>
      <c r="EI3" s="51" t="n"/>
    </row>
    <row r="4" ht="23.25" customFormat="1" customHeight="1" s="16">
      <c r="A4" s="55" t="n"/>
      <c r="B4" s="385" t="inlineStr">
        <is>
          <t>Клиент</t>
        </is>
      </c>
      <c r="C4" s="379" t="inlineStr">
        <is>
          <t>РК</t>
        </is>
      </c>
      <c r="D4" s="379" t="inlineStr">
        <is>
          <t>Сегмент</t>
        </is>
      </c>
      <c r="E4" s="379" t="inlineStr">
        <is>
          <t>KPI</t>
        </is>
      </c>
      <c r="F4" s="379" t="inlineStr">
        <is>
          <t>ЦА</t>
        </is>
      </c>
      <c r="G4" s="370" t="inlineStr">
        <is>
          <t>Сайт</t>
        </is>
      </c>
      <c r="H4" s="370" t="inlineStr">
        <is>
          <t>Место размещения на сайте и таргетинги</t>
        </is>
      </c>
      <c r="I4" s="370" t="inlineStr">
        <is>
          <t>Размер (в пикселях) / Формат</t>
        </is>
      </c>
      <c r="J4" s="370" t="inlineStr">
        <is>
          <t>Дительность видео</t>
        </is>
      </c>
      <c r="K4" s="370" t="inlineStr">
        <is>
          <t>Тип размещения</t>
        </is>
      </c>
      <c r="L4" s="370" t="inlineStr">
        <is>
          <t>Единица покупки</t>
        </is>
      </c>
      <c r="M4" s="370" t="inlineStr">
        <is>
          <t>Период размещения</t>
        </is>
      </c>
      <c r="N4" s="387" t="n"/>
      <c r="O4" s="370" t="inlineStr">
        <is>
          <t xml:space="preserve">Количество единиц за период </t>
        </is>
      </c>
      <c r="P4" s="370" t="inlineStr">
        <is>
          <t xml:space="preserve">Общее количество единиц </t>
        </is>
      </c>
      <c r="Q4" s="370" t="inlineStr">
        <is>
          <t xml:space="preserve">Цена 
(за единицу покупки), руб.
</t>
        </is>
      </c>
      <c r="R4" s="370" t="inlineStr">
        <is>
          <t>Наценки / Доп. Скидки</t>
        </is>
      </c>
      <c r="S4" s="386" t="inlineStr">
        <is>
          <t>Скидка, %</t>
        </is>
      </c>
      <c r="T4" s="370" t="inlineStr">
        <is>
          <t>CPM/CPC с учетом скидки</t>
        </is>
      </c>
      <c r="U4" s="370" t="inlineStr">
        <is>
          <t>Стоимость размещения после скидки, руб.</t>
        </is>
      </c>
      <c r="V4" s="377" t="n"/>
      <c r="W4" s="378" t="n"/>
      <c r="X4" s="370" t="inlineStr">
        <is>
          <t>Количество показов</t>
        </is>
      </c>
      <c r="Y4" s="377" t="n"/>
      <c r="Z4" s="378" t="n"/>
      <c r="AA4" s="370" t="inlineStr">
        <is>
          <t>Частота</t>
        </is>
      </c>
      <c r="AB4" s="377" t="n"/>
      <c r="AC4" s="378" t="n"/>
      <c r="AD4" s="370" t="inlineStr">
        <is>
          <t xml:space="preserve">Охват </t>
        </is>
      </c>
      <c r="AE4" s="377" t="n"/>
      <c r="AF4" s="378" t="n"/>
      <c r="AG4" s="370" t="inlineStr">
        <is>
          <t>VTR,%</t>
        </is>
      </c>
      <c r="AH4" s="377" t="n"/>
      <c r="AI4" s="378" t="n"/>
      <c r="AJ4" s="370" t="inlineStr">
        <is>
          <t>Количество просмотров</t>
        </is>
      </c>
      <c r="AK4" s="377" t="n"/>
      <c r="AL4" s="378" t="n"/>
      <c r="AM4" s="370" t="inlineStr">
        <is>
          <t>CTR%</t>
        </is>
      </c>
      <c r="AN4" s="377" t="n"/>
      <c r="AO4" s="378" t="n"/>
      <c r="AP4" s="370" t="inlineStr">
        <is>
          <t>Количество кликов</t>
        </is>
      </c>
      <c r="AQ4" s="377" t="n"/>
      <c r="AR4" s="378" t="n"/>
      <c r="AS4" s="370" t="inlineStr">
        <is>
          <t>CPM, руб.</t>
        </is>
      </c>
      <c r="AT4" s="377" t="n"/>
      <c r="AU4" s="378" t="n"/>
      <c r="AV4" s="370" t="inlineStr">
        <is>
          <t>CPT, руб.</t>
        </is>
      </c>
      <c r="AW4" s="377" t="n"/>
      <c r="AX4" s="378" t="n"/>
      <c r="AY4" s="370" t="inlineStr">
        <is>
          <t>Стоимость за просмотр</t>
        </is>
      </c>
      <c r="AZ4" s="377" t="n"/>
      <c r="BA4" s="378" t="n"/>
      <c r="BB4" s="370" t="inlineStr">
        <is>
          <t>Стоимость за клик, руб.</t>
        </is>
      </c>
      <c r="BC4" s="377" t="n"/>
      <c r="BD4" s="378" t="n"/>
      <c r="BE4" s="392" t="inlineStr">
        <is>
          <t>Количество лидов</t>
        </is>
      </c>
      <c r="BF4" s="374" t="n"/>
      <c r="BG4" s="374" t="n"/>
      <c r="BH4" s="383" t="inlineStr">
        <is>
          <t>Стоимость за лид, руб.</t>
        </is>
      </c>
      <c r="BI4" s="374" t="n"/>
      <c r="BJ4" s="375" t="n"/>
      <c r="BK4" s="380" t="inlineStr">
        <is>
          <t>Постклик</t>
        </is>
      </c>
      <c r="BL4" s="377" t="n"/>
      <c r="BM4" s="378" t="n"/>
      <c r="BN4" s="376" t="inlineStr">
        <is>
          <t>Январь</t>
        </is>
      </c>
      <c r="BO4" s="374" t="n"/>
      <c r="BP4" s="374" t="n"/>
      <c r="BQ4" s="374" t="n"/>
      <c r="BR4" s="375" t="n"/>
      <c r="BS4" s="376" t="inlineStr">
        <is>
          <t>Февраль</t>
        </is>
      </c>
      <c r="BT4" s="374" t="n"/>
      <c r="BU4" s="374" t="n"/>
      <c r="BV4" s="374" t="n"/>
      <c r="BW4" s="375" t="n"/>
      <c r="BX4" s="376" t="inlineStr">
        <is>
          <t>Март</t>
        </is>
      </c>
      <c r="BY4" s="374" t="n"/>
      <c r="BZ4" s="374" t="n"/>
      <c r="CA4" s="374" t="n"/>
      <c r="CB4" s="375" t="n"/>
      <c r="CC4" s="373" t="inlineStr">
        <is>
          <t>Апрель</t>
        </is>
      </c>
      <c r="CD4" s="374" t="n"/>
      <c r="CE4" s="374" t="n"/>
      <c r="CF4" s="374" t="n"/>
      <c r="CG4" s="375" t="n"/>
      <c r="CH4" s="376" t="inlineStr">
        <is>
          <t>Май</t>
        </is>
      </c>
      <c r="CI4" s="374" t="n"/>
      <c r="CJ4" s="374" t="n"/>
      <c r="CK4" s="374" t="n"/>
      <c r="CL4" s="374" t="n"/>
      <c r="CM4" s="375" t="n"/>
      <c r="CN4" s="370" t="inlineStr">
        <is>
          <t>Июнь</t>
        </is>
      </c>
      <c r="CO4" s="377" t="n"/>
      <c r="CP4" s="377" t="n"/>
      <c r="CQ4" s="377" t="n"/>
      <c r="CR4" s="378" t="n"/>
      <c r="CS4" s="376" t="inlineStr">
        <is>
          <t>Июль</t>
        </is>
      </c>
      <c r="CT4" s="374" t="n"/>
      <c r="CU4" s="374" t="n"/>
      <c r="CV4" s="374" t="n"/>
      <c r="CW4" s="375" t="n"/>
      <c r="CX4" s="393" t="inlineStr">
        <is>
          <t>Август</t>
        </is>
      </c>
      <c r="CY4" s="394" t="n"/>
      <c r="CZ4" s="394" t="n"/>
      <c r="DA4" s="394" t="n"/>
      <c r="DB4" s="394" t="n"/>
      <c r="DC4" s="395" t="n"/>
      <c r="DD4" s="393" t="inlineStr">
        <is>
          <t>Сентябрь</t>
        </is>
      </c>
      <c r="DE4" s="394" t="n"/>
      <c r="DF4" s="394" t="n"/>
      <c r="DG4" s="394" t="n"/>
      <c r="DH4" s="395" t="n"/>
      <c r="DI4" s="376" t="inlineStr">
        <is>
          <t>Октябрь</t>
        </is>
      </c>
      <c r="DJ4" s="374" t="n"/>
      <c r="DK4" s="374" t="n"/>
      <c r="DL4" s="374" t="n"/>
      <c r="DM4" s="375" t="n"/>
      <c r="DN4" s="376" t="inlineStr">
        <is>
          <t>Ноябрь</t>
        </is>
      </c>
      <c r="DO4" s="374" t="n"/>
      <c r="DP4" s="374" t="n"/>
      <c r="DQ4" s="374" t="n"/>
      <c r="DR4" s="375" t="n"/>
      <c r="DS4" s="376" t="inlineStr">
        <is>
          <t>Декабрь</t>
        </is>
      </c>
      <c r="DT4" s="374" t="n"/>
      <c r="DU4" s="374" t="n"/>
      <c r="DV4" s="375" t="n"/>
      <c r="DW4" s="202" t="n"/>
      <c r="DX4" s="368" t="inlineStr">
        <is>
          <t>Прошедший период</t>
        </is>
      </c>
      <c r="DY4" s="51" t="n"/>
      <c r="DZ4" s="51" t="n"/>
      <c r="EA4" s="51" t="n"/>
      <c r="EB4" s="51" t="n"/>
      <c r="EC4" s="51" t="n"/>
      <c r="ED4" s="51" t="n"/>
      <c r="EE4" s="51" t="n"/>
      <c r="EF4" s="51" t="n"/>
      <c r="EG4" s="51" t="n"/>
      <c r="EH4" s="51" t="n"/>
    </row>
    <row r="5" ht="35.1" customFormat="1" customHeight="1" s="16">
      <c r="A5" s="55" t="n"/>
      <c r="B5" s="371" t="n"/>
      <c r="C5" s="371" t="n"/>
      <c r="D5" s="371" t="n"/>
      <c r="E5" s="371" t="n"/>
      <c r="F5" s="371" t="n"/>
      <c r="G5" s="371" t="n"/>
      <c r="H5" s="371" t="n"/>
      <c r="I5" s="371" t="n"/>
      <c r="J5" s="371" t="n"/>
      <c r="K5" s="371" t="n"/>
      <c r="L5" s="371" t="n"/>
      <c r="M5" s="388" t="n"/>
      <c r="N5" s="389" t="n"/>
      <c r="O5" s="371" t="n"/>
      <c r="P5" s="371" t="n"/>
      <c r="Q5" s="371" t="n"/>
      <c r="R5" s="371" t="n"/>
      <c r="S5" s="371" t="n"/>
      <c r="T5" s="371" t="n"/>
      <c r="U5" s="370" t="inlineStr">
        <is>
          <t>План*</t>
        </is>
      </c>
      <c r="V5" s="370" t="inlineStr">
        <is>
          <t>Факт</t>
        </is>
      </c>
      <c r="W5" s="370" t="inlineStr">
        <is>
          <t>%</t>
        </is>
      </c>
      <c r="X5" s="370" t="inlineStr">
        <is>
          <t>План*</t>
        </is>
      </c>
      <c r="Y5" s="370" t="inlineStr">
        <is>
          <t>Факт</t>
        </is>
      </c>
      <c r="Z5" s="370" t="inlineStr">
        <is>
          <t>%</t>
        </is>
      </c>
      <c r="AA5" s="370" t="inlineStr">
        <is>
          <t>План*</t>
        </is>
      </c>
      <c r="AB5" s="370" t="inlineStr">
        <is>
          <t>Факт</t>
        </is>
      </c>
      <c r="AC5" s="370" t="inlineStr">
        <is>
          <t>%</t>
        </is>
      </c>
      <c r="AD5" s="370" t="inlineStr">
        <is>
          <t>План*</t>
        </is>
      </c>
      <c r="AE5" s="370" t="inlineStr">
        <is>
          <t>Факт</t>
        </is>
      </c>
      <c r="AF5" s="370" t="inlineStr">
        <is>
          <t>%</t>
        </is>
      </c>
      <c r="AG5" s="370" t="inlineStr">
        <is>
          <t>План*</t>
        </is>
      </c>
      <c r="AH5" s="370" t="inlineStr">
        <is>
          <t>Факт</t>
        </is>
      </c>
      <c r="AI5" s="370" t="inlineStr">
        <is>
          <t>%</t>
        </is>
      </c>
      <c r="AJ5" s="370" t="inlineStr">
        <is>
          <t>План*</t>
        </is>
      </c>
      <c r="AK5" s="370" t="inlineStr">
        <is>
          <t>Факт</t>
        </is>
      </c>
      <c r="AL5" s="370" t="inlineStr">
        <is>
          <t>%</t>
        </is>
      </c>
      <c r="AM5" s="370" t="inlineStr">
        <is>
          <t>План*</t>
        </is>
      </c>
      <c r="AN5" s="370" t="inlineStr">
        <is>
          <t>Факт</t>
        </is>
      </c>
      <c r="AO5" s="370" t="inlineStr">
        <is>
          <t>%</t>
        </is>
      </c>
      <c r="AP5" s="370" t="inlineStr">
        <is>
          <t>План*</t>
        </is>
      </c>
      <c r="AQ5" s="370" t="inlineStr">
        <is>
          <t>Факт</t>
        </is>
      </c>
      <c r="AR5" s="370" t="inlineStr">
        <is>
          <t>%</t>
        </is>
      </c>
      <c r="AS5" s="370" t="inlineStr">
        <is>
          <t>План*</t>
        </is>
      </c>
      <c r="AT5" s="370" t="inlineStr">
        <is>
          <t>Факт</t>
        </is>
      </c>
      <c r="AU5" s="370" t="inlineStr">
        <is>
          <t>%</t>
        </is>
      </c>
      <c r="AV5" s="370" t="inlineStr">
        <is>
          <t>План*</t>
        </is>
      </c>
      <c r="AW5" s="370" t="inlineStr">
        <is>
          <t>Факт</t>
        </is>
      </c>
      <c r="AX5" s="370" t="inlineStr">
        <is>
          <t>%</t>
        </is>
      </c>
      <c r="AY5" s="370" t="inlineStr">
        <is>
          <t>План*</t>
        </is>
      </c>
      <c r="AZ5" s="370" t="inlineStr">
        <is>
          <t>Факт</t>
        </is>
      </c>
      <c r="BA5" s="370" t="inlineStr">
        <is>
          <t>%</t>
        </is>
      </c>
      <c r="BB5" s="370" t="inlineStr">
        <is>
          <t>План*</t>
        </is>
      </c>
      <c r="BC5" s="370" t="inlineStr">
        <is>
          <t>Факт</t>
        </is>
      </c>
      <c r="BD5" s="370" t="inlineStr">
        <is>
          <t>%</t>
        </is>
      </c>
      <c r="BE5" s="383" t="inlineStr">
        <is>
          <t>План*</t>
        </is>
      </c>
      <c r="BF5" s="376" t="inlineStr">
        <is>
          <t>Факт</t>
        </is>
      </c>
      <c r="BG5" s="376" t="inlineStr">
        <is>
          <t>%</t>
        </is>
      </c>
      <c r="BH5" s="376" t="inlineStr">
        <is>
          <t>План*</t>
        </is>
      </c>
      <c r="BI5" s="376" t="inlineStr">
        <is>
          <t>Факт</t>
        </is>
      </c>
      <c r="BJ5" s="376" t="inlineStr">
        <is>
          <t>%</t>
        </is>
      </c>
      <c r="BK5" s="381" t="inlineStr">
        <is>
          <t>Показатель отказов</t>
        </is>
      </c>
      <c r="BL5" s="381" t="inlineStr">
        <is>
          <t>Средняя глубина</t>
        </is>
      </c>
      <c r="BM5" s="381" t="inlineStr">
        <is>
          <t>Среднее время сессии</t>
        </is>
      </c>
      <c r="BN5" s="376" t="n"/>
      <c r="BO5" s="376" t="n"/>
      <c r="BP5" s="376" t="n"/>
      <c r="BQ5" s="376" t="n"/>
      <c r="BR5" s="376" t="n"/>
      <c r="BS5" s="376" t="n"/>
      <c r="BT5" s="376" t="n"/>
      <c r="BU5" s="376" t="n"/>
      <c r="BV5" s="376" t="n"/>
      <c r="BW5" s="376" t="n"/>
      <c r="BX5" s="48" t="n">
        <v>44256</v>
      </c>
      <c r="BY5" s="48">
        <f>BX6+1</f>
        <v/>
      </c>
      <c r="BZ5" s="48">
        <f>BY6+1</f>
        <v/>
      </c>
      <c r="CA5" s="48">
        <f>BZ6+1</f>
        <v/>
      </c>
      <c r="CB5" s="48">
        <f>CA6+1</f>
        <v/>
      </c>
      <c r="CC5" s="48">
        <f>CB6+1</f>
        <v/>
      </c>
      <c r="CD5" s="48">
        <f>CC6+1</f>
        <v/>
      </c>
      <c r="CE5" s="48">
        <f>CD6+1</f>
        <v/>
      </c>
      <c r="CF5" s="48">
        <f>CE6+1</f>
        <v/>
      </c>
      <c r="CG5" s="48">
        <f>CF6+1</f>
        <v/>
      </c>
      <c r="CH5" s="48">
        <f>CG6+1</f>
        <v/>
      </c>
      <c r="CI5" s="48">
        <f>CH6+1</f>
        <v/>
      </c>
      <c r="CJ5" s="48">
        <f>CI6+1</f>
        <v/>
      </c>
      <c r="CK5" s="48">
        <f>CJ6+1</f>
        <v/>
      </c>
      <c r="CL5" s="48">
        <f>CK6+1</f>
        <v/>
      </c>
      <c r="CM5" s="48">
        <f>CL6+1</f>
        <v/>
      </c>
      <c r="CN5" s="48">
        <f>CM6+1</f>
        <v/>
      </c>
      <c r="CO5" s="48">
        <f>CN6+1</f>
        <v/>
      </c>
      <c r="CP5" s="48">
        <f>CO6+1</f>
        <v/>
      </c>
      <c r="CQ5" s="48">
        <f>CP6+1</f>
        <v/>
      </c>
      <c r="CR5" s="48">
        <f>CQ6+1</f>
        <v/>
      </c>
      <c r="CS5" s="48">
        <f>CR6+1</f>
        <v/>
      </c>
      <c r="CT5" s="48">
        <f>CS6+1</f>
        <v/>
      </c>
      <c r="CU5" s="48">
        <f>CT6+1</f>
        <v/>
      </c>
      <c r="CV5" s="48">
        <f>CU6+1</f>
        <v/>
      </c>
      <c r="CW5" s="48">
        <f>CV6+1</f>
        <v/>
      </c>
      <c r="CX5" s="48">
        <f>CW6+1</f>
        <v/>
      </c>
      <c r="CY5" s="48">
        <f>CX6+1</f>
        <v/>
      </c>
      <c r="CZ5" s="48">
        <f>CY6+1</f>
        <v/>
      </c>
      <c r="DA5" s="48">
        <f>CZ6+1</f>
        <v/>
      </c>
      <c r="DB5" s="48">
        <f>DA6+1</f>
        <v/>
      </c>
      <c r="DC5" s="48">
        <f>DB6+1</f>
        <v/>
      </c>
      <c r="DD5" s="48">
        <f>DC6+1</f>
        <v/>
      </c>
      <c r="DE5" s="48">
        <f>DD6+1</f>
        <v/>
      </c>
      <c r="DF5" s="48">
        <f>DE6+1</f>
        <v/>
      </c>
      <c r="DG5" s="48">
        <f>DF6+1</f>
        <v/>
      </c>
      <c r="DH5" s="48">
        <f>DG6+1</f>
        <v/>
      </c>
      <c r="DI5" s="48">
        <f>DH6+1</f>
        <v/>
      </c>
      <c r="DJ5" s="48">
        <f>DI6+1</f>
        <v/>
      </c>
      <c r="DK5" s="48">
        <f>DJ6+1</f>
        <v/>
      </c>
      <c r="DL5" s="48">
        <f>DK6+1</f>
        <v/>
      </c>
      <c r="DM5" s="48">
        <f>DL6+1</f>
        <v/>
      </c>
      <c r="DN5" s="48">
        <f>DM6+1</f>
        <v/>
      </c>
      <c r="DO5" s="48">
        <f>DN6+1</f>
        <v/>
      </c>
      <c r="DP5" s="48">
        <f>DO6+1</f>
        <v/>
      </c>
      <c r="DQ5" s="48">
        <f>DP6+1</f>
        <v/>
      </c>
      <c r="DR5" s="48">
        <f>DQ6+1</f>
        <v/>
      </c>
      <c r="DS5" s="48">
        <f>DR6+1</f>
        <v/>
      </c>
      <c r="DT5" s="48">
        <f>DS6+1</f>
        <v/>
      </c>
      <c r="DU5" s="48">
        <f>DT6+1</f>
        <v/>
      </c>
      <c r="DV5" s="48">
        <f>DU6+1</f>
        <v/>
      </c>
      <c r="DW5" s="203" t="n"/>
      <c r="DX5" s="369" t="n"/>
      <c r="DY5" s="51" t="n"/>
      <c r="DZ5" s="51" t="n"/>
      <c r="EA5" s="51" t="n"/>
      <c r="EB5" s="51" t="n"/>
      <c r="EC5" s="51" t="n"/>
      <c r="ED5" s="51" t="n"/>
      <c r="EE5" s="51" t="n"/>
      <c r="EF5" s="51" t="n"/>
      <c r="EG5" s="51" t="n"/>
      <c r="EH5" s="51" t="n"/>
    </row>
    <row r="6" ht="35.1" customFormat="1" customHeight="1" s="16">
      <c r="A6" s="257" t="n"/>
      <c r="B6" s="372" t="n"/>
      <c r="C6" s="372" t="n"/>
      <c r="D6" s="372" t="n"/>
      <c r="E6" s="372" t="n"/>
      <c r="F6" s="372" t="n"/>
      <c r="G6" s="372" t="n"/>
      <c r="H6" s="372" t="n"/>
      <c r="I6" s="372" t="n"/>
      <c r="J6" s="372" t="n"/>
      <c r="K6" s="372" t="n"/>
      <c r="L6" s="372" t="n"/>
      <c r="M6" s="390" t="n"/>
      <c r="N6" s="391" t="n"/>
      <c r="O6" s="372" t="n"/>
      <c r="P6" s="372" t="n"/>
      <c r="Q6" s="372" t="n"/>
      <c r="R6" s="372" t="n"/>
      <c r="S6" s="372" t="n"/>
      <c r="T6" s="372" t="n"/>
      <c r="U6" s="372" t="n"/>
      <c r="V6" s="372" t="n"/>
      <c r="W6" s="372" t="n"/>
      <c r="X6" s="372" t="n"/>
      <c r="Y6" s="372" t="n"/>
      <c r="Z6" s="372" t="n"/>
      <c r="AA6" s="372" t="n"/>
      <c r="AB6" s="372" t="n"/>
      <c r="AC6" s="372" t="n"/>
      <c r="AD6" s="372" t="n"/>
      <c r="AE6" s="372" t="n"/>
      <c r="AF6" s="372" t="n"/>
      <c r="AG6" s="372" t="n"/>
      <c r="AH6" s="372" t="n"/>
      <c r="AI6" s="372" t="n"/>
      <c r="AJ6" s="372" t="n"/>
      <c r="AK6" s="372" t="n"/>
      <c r="AL6" s="372" t="n"/>
      <c r="AM6" s="372" t="n"/>
      <c r="AN6" s="372" t="n"/>
      <c r="AO6" s="372" t="n"/>
      <c r="AP6" s="372" t="n"/>
      <c r="AQ6" s="372" t="n"/>
      <c r="AR6" s="372" t="n"/>
      <c r="AS6" s="372" t="n"/>
      <c r="AT6" s="372" t="n"/>
      <c r="AU6" s="372" t="n"/>
      <c r="AV6" s="372" t="n"/>
      <c r="AW6" s="372" t="n"/>
      <c r="AX6" s="372" t="n"/>
      <c r="AY6" s="372" t="n"/>
      <c r="AZ6" s="372" t="n"/>
      <c r="BA6" s="372" t="n"/>
      <c r="BB6" s="372" t="n"/>
      <c r="BC6" s="372" t="n"/>
      <c r="BD6" s="372" t="n"/>
      <c r="BE6" s="384" t="n"/>
      <c r="BF6" s="382" t="n"/>
      <c r="BG6" s="382" t="n"/>
      <c r="BH6" s="382" t="n"/>
      <c r="BI6" s="382" t="n"/>
      <c r="BJ6" s="382" t="n"/>
      <c r="BK6" s="372" t="n"/>
      <c r="BL6" s="372" t="n"/>
      <c r="BM6" s="372" t="n"/>
      <c r="BN6" s="17" t="n"/>
      <c r="BO6" s="17" t="n"/>
      <c r="BP6" s="17" t="n"/>
      <c r="BQ6" s="17" t="n"/>
      <c r="BR6" s="17" t="n"/>
      <c r="BS6" s="17" t="n"/>
      <c r="BT6" s="17" t="n"/>
      <c r="BU6" s="17" t="n"/>
      <c r="BV6" s="17" t="n"/>
      <c r="BW6" s="17" t="n"/>
      <c r="BX6" s="48">
        <f>BX5+6</f>
        <v/>
      </c>
      <c r="BY6" s="48">
        <f>BY5+6</f>
        <v/>
      </c>
      <c r="BZ6" s="48">
        <f>BZ5+6</f>
        <v/>
      </c>
      <c r="CA6" s="48">
        <f>CA5+6</f>
        <v/>
      </c>
      <c r="CB6" s="48" t="n">
        <v>44286</v>
      </c>
      <c r="CC6" s="48" t="n">
        <v>44290</v>
      </c>
      <c r="CD6" s="48">
        <f>CD5+6</f>
        <v/>
      </c>
      <c r="CE6" s="48">
        <f>CE5+6</f>
        <v/>
      </c>
      <c r="CF6" s="48">
        <f>CF5+6</f>
        <v/>
      </c>
      <c r="CG6" s="48" t="n">
        <v>44316</v>
      </c>
      <c r="CH6" s="48" t="n">
        <v>44318</v>
      </c>
      <c r="CI6" s="48">
        <f>CI5+6</f>
        <v/>
      </c>
      <c r="CJ6" s="48">
        <f>CJ5+6</f>
        <v/>
      </c>
      <c r="CK6" s="48">
        <f>CK5+6</f>
        <v/>
      </c>
      <c r="CL6" s="48">
        <f>CL5+6</f>
        <v/>
      </c>
      <c r="CM6" s="48" t="n">
        <v>44347</v>
      </c>
      <c r="CN6" s="48" t="n">
        <v>44353</v>
      </c>
      <c r="CO6" s="48">
        <f>CO5+6</f>
        <v/>
      </c>
      <c r="CP6" s="48">
        <f>CP5+6</f>
        <v/>
      </c>
      <c r="CQ6" s="48">
        <f>CQ5+6</f>
        <v/>
      </c>
      <c r="CR6" s="48" t="n">
        <v>44377</v>
      </c>
      <c r="CS6" s="48" t="n">
        <v>44381</v>
      </c>
      <c r="CT6" s="48">
        <f>CT5+6</f>
        <v/>
      </c>
      <c r="CU6" s="48">
        <f>CU5+6</f>
        <v/>
      </c>
      <c r="CV6" s="48">
        <f>CV5+6</f>
        <v/>
      </c>
      <c r="CW6" s="48" t="n">
        <v>44408</v>
      </c>
      <c r="CX6" s="48" t="n">
        <v>44409</v>
      </c>
      <c r="CY6" s="48">
        <f>CY5+6</f>
        <v/>
      </c>
      <c r="CZ6" s="48">
        <f>CZ5+6</f>
        <v/>
      </c>
      <c r="DA6" s="48">
        <f>DA5+6</f>
        <v/>
      </c>
      <c r="DB6" s="48">
        <f>DB5+6</f>
        <v/>
      </c>
      <c r="DC6" s="48" t="n">
        <v>44439</v>
      </c>
      <c r="DD6" s="48" t="n">
        <v>44444</v>
      </c>
      <c r="DE6" s="48">
        <f>DE5+6</f>
        <v/>
      </c>
      <c r="DF6" s="48">
        <f>DF5+6</f>
        <v/>
      </c>
      <c r="DG6" s="48">
        <f>DG5+6</f>
        <v/>
      </c>
      <c r="DH6" s="48" t="n">
        <v>44469</v>
      </c>
      <c r="DI6" s="48" t="n">
        <v>44472</v>
      </c>
      <c r="DJ6" s="48">
        <f>DJ5+6</f>
        <v/>
      </c>
      <c r="DK6" s="48">
        <f>DK5+6</f>
        <v/>
      </c>
      <c r="DL6" s="48">
        <f>DL5+6</f>
        <v/>
      </c>
      <c r="DM6" s="48">
        <f>DM5+6</f>
        <v/>
      </c>
      <c r="DN6" s="48">
        <f>DN5+6</f>
        <v/>
      </c>
      <c r="DO6" s="48">
        <f>DO5+6</f>
        <v/>
      </c>
      <c r="DP6" s="48">
        <f>DP5+6</f>
        <v/>
      </c>
      <c r="DQ6" s="48">
        <f>DQ5+6</f>
        <v/>
      </c>
      <c r="DR6" s="48" t="n">
        <v>44530</v>
      </c>
      <c r="DS6" s="48" t="n">
        <v>44535</v>
      </c>
      <c r="DT6" s="48">
        <f>DT5+6</f>
        <v/>
      </c>
      <c r="DU6" s="48">
        <f>DU5+6</f>
        <v/>
      </c>
      <c r="DV6" s="48">
        <f>DV5+6</f>
        <v/>
      </c>
      <c r="DW6" s="203" t="n"/>
      <c r="DX6" s="369" t="n"/>
      <c r="DY6" s="51" t="n"/>
      <c r="DZ6" s="51" t="n"/>
      <c r="EA6" s="51" t="n"/>
      <c r="EB6" s="51" t="n"/>
      <c r="EC6" s="51" t="n"/>
      <c r="ED6" s="51" t="n"/>
      <c r="EE6" s="51" t="n"/>
      <c r="EF6" s="51" t="n"/>
      <c r="EG6" s="51" t="n"/>
      <c r="EH6" s="51" t="n"/>
    </row>
    <row r="7" ht="57.75" customFormat="1" customHeight="1" s="95">
      <c r="A7" s="254" t="n"/>
      <c r="B7" s="256" t="inlineStr">
        <is>
          <t>Росмэн</t>
        </is>
      </c>
      <c r="C7" s="247" t="inlineStr">
        <is>
          <t>Infinity Nado</t>
        </is>
      </c>
      <c r="D7" s="250" t="inlineStr">
        <is>
          <t>Игрушки</t>
        </is>
      </c>
      <c r="E7" s="250" t="inlineStr">
        <is>
          <t>Охват, вовлеченность, клик</t>
        </is>
      </c>
      <c r="F7" s="250" t="inlineStr">
        <is>
          <t>Дети 6 -12 лет (основное ядро) и их родители</t>
        </is>
      </c>
      <c r="G7" s="250" t="inlineStr">
        <is>
          <t>Instagram</t>
        </is>
      </c>
      <c r="H7" s="248">
        <f>'МП old'!E12</f>
        <v/>
      </c>
      <c r="I7" s="248">
        <f>'МП old'!F12</f>
        <v/>
      </c>
      <c r="J7" s="253" t="inlineStr">
        <is>
          <t>10 сек</t>
        </is>
      </c>
      <c r="K7" s="247">
        <f>'МП old'!G12</f>
        <v/>
      </c>
      <c r="L7" s="247">
        <f>'МП old'!H12</f>
        <v/>
      </c>
      <c r="M7" s="247">
        <f>'МП old'!I12</f>
        <v/>
      </c>
      <c r="N7" s="247">
        <f>'МП old'!J12</f>
        <v/>
      </c>
      <c r="O7" s="246">
        <f>'МП old'!K12</f>
        <v/>
      </c>
      <c r="P7" s="246">
        <f>'МП old'!L12</f>
        <v/>
      </c>
      <c r="Q7" s="271">
        <f>'МП old'!M12</f>
        <v/>
      </c>
      <c r="R7" s="246">
        <f>'МП old'!N12</f>
        <v/>
      </c>
      <c r="S7" s="92">
        <f>'МП old'!O12</f>
        <v/>
      </c>
      <c r="T7" s="416">
        <f>'МП old'!P12</f>
        <v/>
      </c>
      <c r="U7" s="271">
        <f>'МП old'!Q12/DW7*DX7</f>
        <v/>
      </c>
      <c r="V7" s="272">
        <f>U7</f>
        <v/>
      </c>
      <c r="W7" s="417">
        <f>IFERROR(V7/U7-1, "-")</f>
        <v/>
      </c>
      <c r="X7" s="246" t="n">
        <v>661275.2682491186</v>
      </c>
      <c r="Y7" s="418" t="n">
        <v>845234</v>
      </c>
      <c r="Z7" s="92">
        <f>IFERROR(Y7/X7-1, "-")</f>
        <v/>
      </c>
      <c r="AA7" s="419">
        <f>IFERROR(X7/AD7, "-")</f>
        <v/>
      </c>
      <c r="AB7" s="419">
        <f>IFERROR(Y7/AE7, "-")</f>
        <v/>
      </c>
      <c r="AC7" s="92">
        <f>IFERROR(AB7/AA7-1, "-")</f>
        <v/>
      </c>
      <c r="AD7" s="246" t="n">
        <v>220425.0894163729</v>
      </c>
      <c r="AE7" s="418" t="n">
        <v>535861</v>
      </c>
      <c r="AF7" s="92">
        <f>IFERROR(AE7/AD7-1, "-")</f>
        <v/>
      </c>
      <c r="AG7" s="92" t="n">
        <v>0.06</v>
      </c>
      <c r="AH7" s="92">
        <f>IFERROR(AK7/Y7, "-")</f>
        <v/>
      </c>
      <c r="AI7" s="92">
        <f>IFERROR(AH7/AG7-1, "-")</f>
        <v/>
      </c>
      <c r="AJ7" s="419" t="n">
        <v>39676.51609494711</v>
      </c>
      <c r="AK7" s="418" t="n">
        <v>22305</v>
      </c>
      <c r="AL7" s="92">
        <f>IFERROR(AK7/AJ7-1, "-")</f>
        <v/>
      </c>
      <c r="AM7" s="92" t="n">
        <v>0.0018</v>
      </c>
      <c r="AN7" s="92">
        <f>IFERROR(AQ7/Y7, "-")</f>
        <v/>
      </c>
      <c r="AO7" s="92">
        <f>IFERROR(AN7/AM7-1, "-")</f>
        <v/>
      </c>
      <c r="AP7" s="419" t="n">
        <v>1190.295482848413</v>
      </c>
      <c r="AQ7" s="418" t="n">
        <v>596</v>
      </c>
      <c r="AR7" s="92">
        <f>IFERROR(AQ7/AP7-1, "-")</f>
        <v/>
      </c>
      <c r="AS7" s="271">
        <f>IFERROR(U7/X7*1000, "-")</f>
        <v/>
      </c>
      <c r="AT7" s="271">
        <f>IFERROR(V7/Y7*1000, "-")</f>
        <v/>
      </c>
      <c r="AU7" s="92">
        <f>IFERROR(AT7/AS7-1, "-")</f>
        <v/>
      </c>
      <c r="AV7" s="271">
        <f>IFERROR(U7/AD7*1000, "-")</f>
        <v/>
      </c>
      <c r="AW7" s="273">
        <f>IFERROR(V7/AE7*1000, "-")</f>
        <v/>
      </c>
      <c r="AX7" s="92">
        <f>IFERROR(AW7/AV7-1, "-")</f>
        <v/>
      </c>
      <c r="AY7" s="273">
        <f>IFERROR(U7/AJ7, "-")</f>
        <v/>
      </c>
      <c r="AZ7" s="273">
        <f>IFERROR(V7/AK7, "-")</f>
        <v/>
      </c>
      <c r="BA7" s="92">
        <f>IFERROR(AZ7/AY7-1, "-")</f>
        <v/>
      </c>
      <c r="BB7" s="271">
        <f>IFERROR(U7/AP7, "-")</f>
        <v/>
      </c>
      <c r="BC7" s="271">
        <f>IFERROR(V7/AQ7, "-")</f>
        <v/>
      </c>
      <c r="BD7" s="92">
        <f>IFERROR(BC7/BB7-1, "-")</f>
        <v/>
      </c>
      <c r="BE7" s="419" t="inlineStr">
        <is>
          <t>n/a</t>
        </is>
      </c>
      <c r="BF7" s="418" t="n">
        <v>5</v>
      </c>
      <c r="BG7" s="92">
        <f>IFERROR(BF7/BE7-1, "-")</f>
        <v/>
      </c>
      <c r="BH7" s="271">
        <f>IFERROR(U7/BE7, "-")</f>
        <v/>
      </c>
      <c r="BI7" s="271">
        <f>IFERROR(V7/BF7, "-")</f>
        <v/>
      </c>
      <c r="BJ7" s="92">
        <f>IFERROR(BI7/BH7-1, "-")</f>
        <v/>
      </c>
      <c r="BK7" s="249" t="n">
        <v>0.7</v>
      </c>
      <c r="BL7" s="420" t="n">
        <v>2.3</v>
      </c>
      <c r="BM7" s="421" t="n">
        <v>0.001122685185185185</v>
      </c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9" t="n"/>
      <c r="BY7" s="19" t="n"/>
      <c r="BZ7" s="19" t="n"/>
      <c r="CA7" s="19" t="n"/>
      <c r="CB7" s="19" t="n"/>
      <c r="CC7" s="201">
        <f>'МП old'!AV12</f>
        <v/>
      </c>
      <c r="CD7" s="201">
        <f>'МП old'!AW12</f>
        <v/>
      </c>
      <c r="CE7" s="201">
        <f>'МП old'!AX12</f>
        <v/>
      </c>
      <c r="CF7" s="201">
        <f>'МП old'!AY12</f>
        <v/>
      </c>
      <c r="CG7" s="201">
        <f>'МП old'!AZ12</f>
        <v/>
      </c>
      <c r="CH7" s="201">
        <f>'МП old'!BA12</f>
        <v/>
      </c>
      <c r="CI7" s="201">
        <f>'МП old'!BB12</f>
        <v/>
      </c>
      <c r="CJ7" s="201">
        <f>'МП old'!BC12</f>
        <v/>
      </c>
      <c r="CK7" s="201">
        <f>'МП old'!BD12</f>
        <v/>
      </c>
      <c r="CL7" s="201">
        <f>'МП old'!BE12</f>
        <v/>
      </c>
      <c r="CM7" s="201">
        <f>'МП old'!BF12</f>
        <v/>
      </c>
      <c r="CN7" s="201">
        <f>'МП old'!BG12</f>
        <v/>
      </c>
      <c r="CO7" s="19">
        <f>#REF!</f>
        <v/>
      </c>
      <c r="CP7" s="19">
        <f>#REF!</f>
        <v/>
      </c>
      <c r="CQ7" s="19">
        <f>#REF!</f>
        <v/>
      </c>
      <c r="CR7" s="19">
        <f>#REF!</f>
        <v/>
      </c>
      <c r="CS7" s="19">
        <f>#REF!</f>
        <v/>
      </c>
      <c r="CT7" s="19">
        <f>#REF!</f>
        <v/>
      </c>
      <c r="CU7" s="19">
        <f>#REF!</f>
        <v/>
      </c>
      <c r="CV7" s="19">
        <f>#REF!</f>
        <v/>
      </c>
      <c r="CW7" s="19">
        <f>#REF!</f>
        <v/>
      </c>
      <c r="CX7" s="19">
        <f>#REF!</f>
        <v/>
      </c>
      <c r="CY7" s="19">
        <f>#REF!</f>
        <v/>
      </c>
      <c r="CZ7" s="19">
        <f>#REF!</f>
        <v/>
      </c>
      <c r="DA7" s="19">
        <f>#REF!</f>
        <v/>
      </c>
      <c r="DB7" s="19">
        <f>#REF!</f>
        <v/>
      </c>
      <c r="DC7" s="19">
        <f>#REF!</f>
        <v/>
      </c>
      <c r="DD7" s="19">
        <f>#REF!</f>
        <v/>
      </c>
      <c r="DE7" s="19">
        <f>#REF!</f>
        <v/>
      </c>
      <c r="DF7" s="19">
        <f>#REF!</f>
        <v/>
      </c>
      <c r="DG7" s="19">
        <f>#REF!</f>
        <v/>
      </c>
      <c r="DH7" s="19">
        <f>#REF!</f>
        <v/>
      </c>
      <c r="DI7" s="19">
        <f>#REF!</f>
        <v/>
      </c>
      <c r="DJ7" s="19">
        <f>#REF!</f>
        <v/>
      </c>
      <c r="DK7" s="19">
        <f>#REF!</f>
        <v/>
      </c>
      <c r="DL7" s="19">
        <f>#REF!</f>
        <v/>
      </c>
      <c r="DM7" s="19">
        <f>#REF!</f>
        <v/>
      </c>
      <c r="DN7" s="19">
        <f>#REF!</f>
        <v/>
      </c>
      <c r="DO7" s="19">
        <f>#REF!</f>
        <v/>
      </c>
      <c r="DP7" s="19">
        <f>#REF!</f>
        <v/>
      </c>
      <c r="DQ7" s="19">
        <f>#REF!</f>
        <v/>
      </c>
      <c r="DR7" s="19">
        <f>#REF!</f>
        <v/>
      </c>
      <c r="DS7" s="19">
        <f>#REF!</f>
        <v/>
      </c>
      <c r="DT7" s="19">
        <f>#REF!</f>
        <v/>
      </c>
      <c r="DU7" s="19">
        <f>#REF!</f>
        <v/>
      </c>
      <c r="DV7" s="19">
        <f>#REF!</f>
        <v/>
      </c>
      <c r="DW7" s="204">
        <f>SUM(CC7:CN7)</f>
        <v/>
      </c>
      <c r="DX7" s="245">
        <f>SUM(BX7:CN7)</f>
        <v/>
      </c>
      <c r="DY7" s="51" t="n"/>
      <c r="DZ7" s="51" t="n"/>
      <c r="EA7" s="51" t="n"/>
      <c r="EB7" s="51" t="n"/>
      <c r="EC7" s="51" t="n"/>
      <c r="ED7" s="51" t="n"/>
      <c r="EE7" s="51" t="n"/>
      <c r="EF7" s="51" t="n"/>
      <c r="EG7" s="51" t="n"/>
    </row>
    <row r="8" ht="57.75" customFormat="1" customHeight="1" s="95">
      <c r="A8" s="254" t="n"/>
      <c r="B8" s="256" t="inlineStr">
        <is>
          <t>Росмэн</t>
        </is>
      </c>
      <c r="C8" s="247" t="inlineStr">
        <is>
          <t>Infinity Nado</t>
        </is>
      </c>
      <c r="D8" s="250" t="inlineStr">
        <is>
          <t>Игрушки</t>
        </is>
      </c>
      <c r="E8" s="251" t="inlineStr">
        <is>
          <t>Охват, вовлеченность, клик</t>
        </is>
      </c>
      <c r="F8" s="251" t="inlineStr">
        <is>
          <t>Дети 6 -12 лет (основное ядро) и их родители</t>
        </is>
      </c>
      <c r="G8" s="251" t="inlineStr">
        <is>
          <t>Вконтакте</t>
        </is>
      </c>
      <c r="H8" s="248">
        <f>'МП old'!E13</f>
        <v/>
      </c>
      <c r="I8" s="248">
        <f>'МП old'!F13</f>
        <v/>
      </c>
      <c r="J8" s="253" t="inlineStr">
        <is>
          <t>10 сек</t>
        </is>
      </c>
      <c r="K8" s="247">
        <f>'МП old'!G13</f>
        <v/>
      </c>
      <c r="L8" s="247">
        <f>'МП old'!H13</f>
        <v/>
      </c>
      <c r="M8" s="247">
        <f>'МП old'!I13</f>
        <v/>
      </c>
      <c r="N8" s="247">
        <f>'МП old'!J13</f>
        <v/>
      </c>
      <c r="O8" s="246">
        <f>'МП old'!K13</f>
        <v/>
      </c>
      <c r="P8" s="246">
        <f>'МП old'!L13</f>
        <v/>
      </c>
      <c r="Q8" s="271">
        <f>'МП old'!M13</f>
        <v/>
      </c>
      <c r="R8" s="246">
        <f>'МП old'!N13</f>
        <v/>
      </c>
      <c r="S8" s="92">
        <f>'МП old'!O13</f>
        <v/>
      </c>
      <c r="T8" s="416">
        <f>'МП old'!P13</f>
        <v/>
      </c>
      <c r="U8" s="271">
        <f>'МП (25.05)'!R13</f>
        <v/>
      </c>
      <c r="V8" s="272" t="n">
        <v>87595.17500000005</v>
      </c>
      <c r="W8" s="92">
        <f>IFERROR(V8/U8-1, "-")</f>
        <v/>
      </c>
      <c r="X8" s="246" t="n">
        <v>995399.7159090912</v>
      </c>
      <c r="Y8" s="418" t="n">
        <v>1898923</v>
      </c>
      <c r="Z8" s="92">
        <f>IFERROR(Y8/X8-1, "-")</f>
        <v/>
      </c>
      <c r="AA8" s="419">
        <f>IFERROR(X8/AD8, "-")</f>
        <v/>
      </c>
      <c r="AB8" s="419">
        <f>IFERROR(Y8/AE8, "-")</f>
        <v/>
      </c>
      <c r="AC8" s="92">
        <f>IFERROR(AB8/AA8-1, "-")</f>
        <v/>
      </c>
      <c r="AD8" s="94" t="n">
        <v>331799.9053030304</v>
      </c>
      <c r="AE8" s="418">
        <f>694816*0.85</f>
        <v/>
      </c>
      <c r="AF8" s="92">
        <f>IFERROR(AE8/AD8-1, "-")</f>
        <v/>
      </c>
      <c r="AG8" s="92" t="n">
        <v>0.15</v>
      </c>
      <c r="AH8" s="92">
        <f>IFERROR(AK8/Y8, "-")</f>
        <v/>
      </c>
      <c r="AI8" s="92">
        <f>IFERROR(AH8/AG8-1, "-")</f>
        <v/>
      </c>
      <c r="AJ8" s="419" t="n">
        <v>149309.9573863637</v>
      </c>
      <c r="AK8" s="418" t="n">
        <v>82151</v>
      </c>
      <c r="AL8" s="92">
        <f>IFERROR(AK8/AJ8-1, "-")</f>
        <v/>
      </c>
      <c r="AM8" s="92" t="n">
        <v>0.001</v>
      </c>
      <c r="AN8" s="92">
        <f>IFERROR(AQ8/Y8, "-")</f>
        <v/>
      </c>
      <c r="AO8" s="92">
        <f>IFERROR(AN8/AM8-1, "-")</f>
        <v/>
      </c>
      <c r="AP8" s="419" t="n">
        <v>2289.41934659091</v>
      </c>
      <c r="AQ8" s="418" t="n">
        <v>1023</v>
      </c>
      <c r="AR8" s="92">
        <f>IFERROR(AQ8/AP8-1, "-")</f>
        <v/>
      </c>
      <c r="AS8" s="271">
        <f>IFERROR(U8/X8*1000, "-")</f>
        <v/>
      </c>
      <c r="AT8" s="271">
        <f>IFERROR(V8/Y8*1000, "-")</f>
        <v/>
      </c>
      <c r="AU8" s="92">
        <f>IFERROR(AT8/AS8-1, "-")</f>
        <v/>
      </c>
      <c r="AV8" s="271">
        <f>IFERROR(U8/AD8*1000, "-")</f>
        <v/>
      </c>
      <c r="AW8" s="273">
        <f>IFERROR(V8/AE8*1000, "-")</f>
        <v/>
      </c>
      <c r="AX8" s="92">
        <f>IFERROR(AW8/AV8-1, "-")</f>
        <v/>
      </c>
      <c r="AY8" s="273">
        <f>IFERROR(U8/AJ8, "-")</f>
        <v/>
      </c>
      <c r="AZ8" s="273">
        <f>IFERROR(V8/AK8, "-")</f>
        <v/>
      </c>
      <c r="BA8" s="92">
        <f>IFERROR(AZ8/AY8-1, "-")</f>
        <v/>
      </c>
      <c r="BB8" s="271">
        <f>IFERROR(U8/AP8, "-")</f>
        <v/>
      </c>
      <c r="BC8" s="271">
        <f>IFERROR(V8/AQ8, "-")</f>
        <v/>
      </c>
      <c r="BD8" s="92">
        <f>IFERROR(BC8/BB8-1, "-")</f>
        <v/>
      </c>
      <c r="BE8" s="419" t="inlineStr">
        <is>
          <t>n/a</t>
        </is>
      </c>
      <c r="BF8" s="418" t="n">
        <v>15</v>
      </c>
      <c r="BG8" s="92">
        <f>IFERROR(BF8/BE8-1, "-")</f>
        <v/>
      </c>
      <c r="BH8" s="271">
        <f>IFERROR(U8/BE8, "-")</f>
        <v/>
      </c>
      <c r="BI8" s="271">
        <f>IFERROR(V8/BF8, "-")</f>
        <v/>
      </c>
      <c r="BJ8" s="92">
        <f>IFERROR(BI8/BH8-1, "-")</f>
        <v/>
      </c>
      <c r="BK8" s="249" t="n">
        <v>0.6578000000000001</v>
      </c>
      <c r="BL8" s="420" t="n">
        <v>5</v>
      </c>
      <c r="BM8" s="421" t="n">
        <v>0.001122685185185185</v>
      </c>
      <c r="BN8" s="18" t="n"/>
      <c r="BO8" s="18" t="n"/>
      <c r="BP8" s="18" t="n"/>
      <c r="BQ8" s="18" t="n"/>
      <c r="BR8" s="18" t="n"/>
      <c r="BS8" s="18" t="n"/>
      <c r="BT8" s="18" t="n"/>
      <c r="BU8" s="18" t="n"/>
      <c r="BV8" s="18" t="n"/>
      <c r="BW8" s="18" t="n"/>
      <c r="BX8" s="19" t="n"/>
      <c r="BY8" s="19" t="n"/>
      <c r="BZ8" s="19" t="n"/>
      <c r="CA8" s="19" t="n"/>
      <c r="CB8" s="19" t="n"/>
      <c r="CC8" s="201">
        <f>'МП old'!AV13</f>
        <v/>
      </c>
      <c r="CD8" s="201">
        <f>'МП old'!AW13</f>
        <v/>
      </c>
      <c r="CE8" s="201">
        <f>'МП old'!AX13</f>
        <v/>
      </c>
      <c r="CF8" s="201">
        <f>'МП old'!AY13</f>
        <v/>
      </c>
      <c r="CG8" s="201">
        <f>'МП old'!AZ13</f>
        <v/>
      </c>
      <c r="CH8" s="201">
        <f>'МП old'!BA13</f>
        <v/>
      </c>
      <c r="CI8" s="201">
        <f>'МП old'!BB13</f>
        <v/>
      </c>
      <c r="CJ8" s="201">
        <f>'МП old'!BC13</f>
        <v/>
      </c>
      <c r="CK8" s="201">
        <f>'МП old'!BD13</f>
        <v/>
      </c>
      <c r="CL8" s="201">
        <f>'МП old'!BE13</f>
        <v/>
      </c>
      <c r="CM8" s="201">
        <f>'МП old'!BF13</f>
        <v/>
      </c>
      <c r="CN8" s="201">
        <f>'МП old'!BG13</f>
        <v/>
      </c>
      <c r="CO8" s="19">
        <f>#REF!</f>
        <v/>
      </c>
      <c r="CP8" s="19">
        <f>#REF!</f>
        <v/>
      </c>
      <c r="CQ8" s="19">
        <f>#REF!</f>
        <v/>
      </c>
      <c r="CR8" s="19">
        <f>#REF!</f>
        <v/>
      </c>
      <c r="CS8" s="19">
        <f>#REF!</f>
        <v/>
      </c>
      <c r="CT8" s="19">
        <f>#REF!</f>
        <v/>
      </c>
      <c r="CU8" s="19">
        <f>#REF!</f>
        <v/>
      </c>
      <c r="CV8" s="19">
        <f>#REF!</f>
        <v/>
      </c>
      <c r="CW8" s="19">
        <f>#REF!</f>
        <v/>
      </c>
      <c r="CX8" s="19">
        <f>#REF!</f>
        <v/>
      </c>
      <c r="CY8" s="19">
        <f>#REF!</f>
        <v/>
      </c>
      <c r="CZ8" s="19">
        <f>#REF!</f>
        <v/>
      </c>
      <c r="DA8" s="19">
        <f>#REF!</f>
        <v/>
      </c>
      <c r="DB8" s="19">
        <f>#REF!</f>
        <v/>
      </c>
      <c r="DC8" s="19">
        <f>#REF!</f>
        <v/>
      </c>
      <c r="DD8" s="19">
        <f>#REF!</f>
        <v/>
      </c>
      <c r="DE8" s="19">
        <f>#REF!</f>
        <v/>
      </c>
      <c r="DF8" s="19">
        <f>#REF!</f>
        <v/>
      </c>
      <c r="DG8" s="19">
        <f>#REF!</f>
        <v/>
      </c>
      <c r="DH8" s="19">
        <f>#REF!</f>
        <v/>
      </c>
      <c r="DI8" s="19">
        <f>#REF!</f>
        <v/>
      </c>
      <c r="DJ8" s="19">
        <f>#REF!</f>
        <v/>
      </c>
      <c r="DK8" s="19">
        <f>#REF!</f>
        <v/>
      </c>
      <c r="DL8" s="19">
        <f>#REF!</f>
        <v/>
      </c>
      <c r="DM8" s="19">
        <f>#REF!</f>
        <v/>
      </c>
      <c r="DN8" s="19">
        <f>#REF!</f>
        <v/>
      </c>
      <c r="DO8" s="19">
        <f>#REF!</f>
        <v/>
      </c>
      <c r="DP8" s="19">
        <f>#REF!</f>
        <v/>
      </c>
      <c r="DQ8" s="19">
        <f>#REF!</f>
        <v/>
      </c>
      <c r="DR8" s="19">
        <f>#REF!</f>
        <v/>
      </c>
      <c r="DS8" s="19">
        <f>#REF!</f>
        <v/>
      </c>
      <c r="DT8" s="19">
        <f>#REF!</f>
        <v/>
      </c>
      <c r="DU8" s="19">
        <f>#REF!</f>
        <v/>
      </c>
      <c r="DV8" s="19">
        <f>#REF!</f>
        <v/>
      </c>
      <c r="DW8" s="204">
        <f>SUM(CC8:CN8)</f>
        <v/>
      </c>
      <c r="DX8" s="245">
        <f>SUM(BX8:CN8)</f>
        <v/>
      </c>
      <c r="DY8" s="51" t="n"/>
      <c r="DZ8" s="51" t="n"/>
      <c r="EA8" s="51" t="n"/>
      <c r="EB8" s="51" t="n"/>
      <c r="EC8" s="51" t="n"/>
      <c r="ED8" s="51" t="n"/>
      <c r="EE8" s="51" t="n"/>
      <c r="EF8" s="51" t="n"/>
      <c r="EG8" s="51" t="n"/>
      <c r="EH8" s="51" t="n"/>
    </row>
    <row r="9" outlineLevel="1" ht="57.75" customFormat="1" customHeight="1" s="95">
      <c r="A9" s="254" t="n"/>
      <c r="B9" s="256" t="inlineStr">
        <is>
          <t>Росмэн</t>
        </is>
      </c>
      <c r="C9" s="247" t="inlineStr">
        <is>
          <t>Infinity Nado</t>
        </is>
      </c>
      <c r="D9" s="250" t="inlineStr">
        <is>
          <t>Игрушки</t>
        </is>
      </c>
      <c r="E9" s="250" t="inlineStr">
        <is>
          <t>Охват, вовлеченность, клик</t>
        </is>
      </c>
      <c r="F9" s="250" t="inlineStr">
        <is>
          <t>Дети 6 -12 лет (основное ядро) и их родители</t>
        </is>
      </c>
      <c r="G9" s="250" t="inlineStr">
        <is>
          <t>Instagram</t>
        </is>
      </c>
      <c r="H9" s="248">
        <f>'МП old'!E14</f>
        <v/>
      </c>
      <c r="I9" s="248">
        <f>'МП old'!F14</f>
        <v/>
      </c>
      <c r="J9" s="253" t="n"/>
      <c r="K9" s="247">
        <f>'МП old'!G14</f>
        <v/>
      </c>
      <c r="L9" s="247">
        <f>'МП old'!H14</f>
        <v/>
      </c>
      <c r="M9" s="247">
        <f>'МП (25.05)'!J14</f>
        <v/>
      </c>
      <c r="N9" s="247">
        <f>'МП (25.05)'!K14</f>
        <v/>
      </c>
      <c r="O9" s="246">
        <f>'МП (25.05)'!L14</f>
        <v/>
      </c>
      <c r="P9" s="246">
        <f>'МП (25.05)'!M14</f>
        <v/>
      </c>
      <c r="Q9" s="271">
        <f>'МП old'!M14</f>
        <v/>
      </c>
      <c r="R9" s="246">
        <f>'МП old'!N14</f>
        <v/>
      </c>
      <c r="S9" s="92">
        <f>'МП old'!O14</f>
        <v/>
      </c>
      <c r="T9" s="416">
        <f>'МП (25.05)'!N14</f>
        <v/>
      </c>
      <c r="U9" s="271">
        <f>'МП (31.05)'!R14/DW9*DX9</f>
        <v/>
      </c>
      <c r="V9" s="274" t="n">
        <v>74000</v>
      </c>
      <c r="W9" s="92">
        <f>IFERROR(V9/U9-1, "-")</f>
        <v/>
      </c>
      <c r="X9" s="246" t="n">
        <v>509641.8732782369</v>
      </c>
      <c r="Y9" s="422" t="n">
        <v>960974</v>
      </c>
      <c r="Z9" s="92">
        <f>IFERROR(Y9/X9-1, "-")</f>
        <v/>
      </c>
      <c r="AA9" s="419">
        <f>IFERROR(X9/AD9, "-")</f>
        <v/>
      </c>
      <c r="AB9" s="419">
        <f>IFERROR(Y9/AE9, "-")</f>
        <v/>
      </c>
      <c r="AC9" s="92">
        <f>IFERROR(AB9/AA9-1, "-")</f>
        <v/>
      </c>
      <c r="AD9" s="94" t="n">
        <v>169880.624426079</v>
      </c>
      <c r="AE9" s="422" t="n">
        <v>501309</v>
      </c>
      <c r="AF9" s="92">
        <f>IFERROR(AE9/AD9-1, "-")</f>
        <v/>
      </c>
      <c r="AG9" s="92" t="inlineStr">
        <is>
          <t>n/a</t>
        </is>
      </c>
      <c r="AH9" s="92">
        <f>IFERROR(AK9/Y9, "-")</f>
        <v/>
      </c>
      <c r="AI9" s="92">
        <f>IFERROR(AH9/AG9-1, "-")</f>
        <v/>
      </c>
      <c r="AJ9" s="419" t="inlineStr">
        <is>
          <t>n/a</t>
        </is>
      </c>
      <c r="AK9" s="422" t="inlineStr">
        <is>
          <t xml:space="preserve"> -</t>
        </is>
      </c>
      <c r="AL9" s="92">
        <f>IFERROR(AK9/AJ9-1, "-")</f>
        <v/>
      </c>
      <c r="AM9" s="92" t="n">
        <v>0.0033</v>
      </c>
      <c r="AN9" s="92">
        <f>IFERROR(AQ9/Y9, "-")</f>
        <v/>
      </c>
      <c r="AO9" s="92">
        <f>IFERROR(AN9/AM9-1, "-")</f>
        <v/>
      </c>
      <c r="AP9" s="419" t="n">
        <v>1681.818181818182</v>
      </c>
      <c r="AQ9" s="418" t="n">
        <v>1382</v>
      </c>
      <c r="AR9" s="92">
        <f>IFERROR(AQ9/AP9-1, "-")</f>
        <v/>
      </c>
      <c r="AS9" s="271">
        <f>IFERROR(U9/X9*1000, "-")</f>
        <v/>
      </c>
      <c r="AT9" s="271">
        <f>IFERROR(V9/Y9*1000, "-")</f>
        <v/>
      </c>
      <c r="AU9" s="92">
        <f>IFERROR(AT9/AS9-1, "-")</f>
        <v/>
      </c>
      <c r="AV9" s="271">
        <f>IFERROR(U9/AD9*1000, "-")</f>
        <v/>
      </c>
      <c r="AW9" s="273">
        <f>IFERROR(V9/AE9*1000, "-")</f>
        <v/>
      </c>
      <c r="AX9" s="92">
        <f>IFERROR(AW9/AV9-1, "-")</f>
        <v/>
      </c>
      <c r="AY9" s="273">
        <f>IFERROR(U9/AJ9, "-")</f>
        <v/>
      </c>
      <c r="AZ9" s="273">
        <f>IFERROR(V9/AK9, "-")</f>
        <v/>
      </c>
      <c r="BA9" s="92">
        <f>IFERROR(AZ9/AY9-1, "-")</f>
        <v/>
      </c>
      <c r="BB9" s="271">
        <f>IFERROR(U9/AP9, "-")</f>
        <v/>
      </c>
      <c r="BC9" s="271">
        <f>IFERROR(V9/AQ9, "-")</f>
        <v/>
      </c>
      <c r="BD9" s="92">
        <f>IFERROR(BC9/BB9-1, "-")</f>
        <v/>
      </c>
      <c r="BE9" s="419" t="inlineStr">
        <is>
          <t>n/a</t>
        </is>
      </c>
      <c r="BF9" s="422" t="n">
        <v>2</v>
      </c>
      <c r="BG9" s="92">
        <f>IFERROR(BF9/BE9-1, "-")</f>
        <v/>
      </c>
      <c r="BH9" s="271">
        <f>IFERROR(U9/BE9, "-")</f>
        <v/>
      </c>
      <c r="BI9" s="271">
        <f>IFERROR(V9/BF9, "-")</f>
        <v/>
      </c>
      <c r="BJ9" s="92">
        <f>IFERROR(BI9/BH9-1, "-")</f>
        <v/>
      </c>
      <c r="BK9" s="249" t="n">
        <v>0.25</v>
      </c>
      <c r="BL9" s="420" t="n">
        <v>3.14</v>
      </c>
      <c r="BM9" s="421" t="n">
        <v>0.001122685185185185</v>
      </c>
      <c r="BN9" s="18" t="n"/>
      <c r="BO9" s="18" t="n"/>
      <c r="BP9" s="18" t="n"/>
      <c r="BQ9" s="18" t="n"/>
      <c r="BR9" s="18" t="n"/>
      <c r="BS9" s="18" t="n"/>
      <c r="BT9" s="18" t="n"/>
      <c r="BU9" s="18" t="n"/>
      <c r="BV9" s="18" t="n"/>
      <c r="BW9" s="18" t="n"/>
      <c r="BX9" s="19" t="n"/>
      <c r="BY9" s="19" t="n"/>
      <c r="BZ9" s="19" t="n"/>
      <c r="CA9" s="19" t="n"/>
      <c r="CB9" s="19" t="n"/>
      <c r="CC9" s="201">
        <f>'МП old'!AV14</f>
        <v/>
      </c>
      <c r="CD9" s="201">
        <f>'МП old'!AW14</f>
        <v/>
      </c>
      <c r="CE9" s="201">
        <f>'МП old'!AX14</f>
        <v/>
      </c>
      <c r="CF9" s="201">
        <f>'МП old'!AY14</f>
        <v/>
      </c>
      <c r="CG9" s="201">
        <f>'МП old'!AZ14</f>
        <v/>
      </c>
      <c r="CH9" s="201">
        <f>'МП old'!BA14</f>
        <v/>
      </c>
      <c r="CI9" s="201">
        <f>'МП old'!BB14</f>
        <v/>
      </c>
      <c r="CJ9" s="201">
        <f>'МП old'!BC14</f>
        <v/>
      </c>
      <c r="CK9" s="201">
        <f>'МП old'!BD14</f>
        <v/>
      </c>
      <c r="CL9" s="201">
        <f>'МП old'!BE14</f>
        <v/>
      </c>
      <c r="CM9" s="201">
        <f>'МП old'!BF14</f>
        <v/>
      </c>
      <c r="CN9" s="201">
        <f>'МП old'!BG14</f>
        <v/>
      </c>
      <c r="CO9" s="19" t="n"/>
      <c r="CP9" s="19" t="n"/>
      <c r="CQ9" s="19" t="n"/>
      <c r="CR9" s="19" t="n"/>
      <c r="CS9" s="19" t="n"/>
      <c r="CT9" s="19" t="n"/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19" t="n"/>
      <c r="DS9" s="19" t="n"/>
      <c r="DT9" s="19" t="n"/>
      <c r="DU9" s="19" t="n"/>
      <c r="DV9" s="19" t="n"/>
      <c r="DW9" s="423">
        <f>SUM(CC9:CN9)</f>
        <v/>
      </c>
      <c r="DX9" s="245">
        <f>SUM(BX9:CN9)</f>
        <v/>
      </c>
      <c r="DY9" s="51" t="n"/>
      <c r="DZ9" s="51" t="n"/>
      <c r="EA9" s="51" t="n"/>
      <c r="EB9" s="51" t="n"/>
      <c r="EC9" s="51" t="n"/>
      <c r="ED9" s="51" t="n"/>
      <c r="EE9" s="51" t="n"/>
      <c r="EF9" s="51" t="n"/>
      <c r="EG9" s="51" t="n"/>
      <c r="EH9" s="51" t="n"/>
    </row>
    <row r="10" outlineLevel="1" ht="57.75" customFormat="1" customHeight="1" s="95">
      <c r="A10" s="254" t="n"/>
      <c r="B10" s="256" t="inlineStr">
        <is>
          <t>Росмэн</t>
        </is>
      </c>
      <c r="C10" s="247" t="inlineStr">
        <is>
          <t>Infinity Nado</t>
        </is>
      </c>
      <c r="D10" s="250" t="inlineStr">
        <is>
          <t>Игрушки</t>
        </is>
      </c>
      <c r="E10" s="250" t="inlineStr">
        <is>
          <t>Охват, вовлеченность, клик</t>
        </is>
      </c>
      <c r="F10" s="250" t="inlineStr">
        <is>
          <t>Дети 6 -12 лет (основное ядро) и их родители</t>
        </is>
      </c>
      <c r="G10" s="250" t="inlineStr">
        <is>
          <t>Вконтакте</t>
        </is>
      </c>
      <c r="H10" s="248">
        <f>'МП old'!E15</f>
        <v/>
      </c>
      <c r="I10" s="247">
        <f>'МП old'!F15</f>
        <v/>
      </c>
      <c r="J10" s="253" t="n"/>
      <c r="K10" s="247">
        <f>'МП old'!G15</f>
        <v/>
      </c>
      <c r="L10" s="247">
        <f>'МП old'!H15</f>
        <v/>
      </c>
      <c r="M10" s="247">
        <f>'МП (25.05)'!J15</f>
        <v/>
      </c>
      <c r="N10" s="247">
        <f>'МП (25.05)'!K15</f>
        <v/>
      </c>
      <c r="O10" s="246">
        <f>'МП (25.05)'!L15</f>
        <v/>
      </c>
      <c r="P10" s="246">
        <f>'МП (25.05)'!M15</f>
        <v/>
      </c>
      <c r="Q10" s="271">
        <f>'МП old'!M15</f>
        <v/>
      </c>
      <c r="R10" s="246">
        <f>'МП old'!N15</f>
        <v/>
      </c>
      <c r="S10" s="92">
        <f>'МП old'!O15</f>
        <v/>
      </c>
      <c r="T10" s="416">
        <f>'МП (25.05)'!N15</f>
        <v/>
      </c>
      <c r="U10" s="271">
        <f>'МП (31.05)'!R15/DW10*DX10</f>
        <v/>
      </c>
      <c r="V10" s="274">
        <f>U10</f>
        <v/>
      </c>
      <c r="W10" s="92">
        <f>IFERROR(V10/U10-1, "-")</f>
        <v/>
      </c>
      <c r="X10" s="246" t="n">
        <v>340215.4506438748</v>
      </c>
      <c r="Y10" s="422">
        <f>676534+321445</f>
        <v/>
      </c>
      <c r="Z10" s="92">
        <f>IFERROR(Y10/X10-1, "-")</f>
        <v/>
      </c>
      <c r="AA10" s="419">
        <f>IFERROR(X10/AD10, "-")</f>
        <v/>
      </c>
      <c r="AB10" s="419">
        <f>IFERROR(Y10/AE10, "-")</f>
        <v/>
      </c>
      <c r="AC10" s="92">
        <f>IFERROR(AB10/AA10-1, "-")</f>
        <v/>
      </c>
      <c r="AD10" s="94" t="n">
        <v>113405.150214625</v>
      </c>
      <c r="AE10" s="422">
        <f>(339591+251265)*0.85</f>
        <v/>
      </c>
      <c r="AF10" s="92">
        <f>IFERROR(AE10/AD10-1, "-")</f>
        <v/>
      </c>
      <c r="AG10" s="92" t="inlineStr">
        <is>
          <t>n/a</t>
        </is>
      </c>
      <c r="AH10" s="92">
        <f>IFERROR(AK10/Y10, "-")</f>
        <v/>
      </c>
      <c r="AI10" s="92">
        <f>IFERROR(AH10/AG10-1, "-")</f>
        <v/>
      </c>
      <c r="AJ10" s="419" t="inlineStr">
        <is>
          <t>n/a</t>
        </is>
      </c>
      <c r="AK10" s="422" t="inlineStr">
        <is>
          <t xml:space="preserve"> -</t>
        </is>
      </c>
      <c r="AL10" s="92">
        <f>IFERROR(AK10/AJ10-1, "-")</f>
        <v/>
      </c>
      <c r="AM10" s="92" t="n">
        <v>0.0043</v>
      </c>
      <c r="AN10" s="92">
        <f>IFERROR(AQ10/Y10, "-")</f>
        <v/>
      </c>
      <c r="AO10" s="92">
        <f>IFERROR(AN10/AM10-1, "-")</f>
        <v/>
      </c>
      <c r="AP10" s="419" t="n">
        <v>1462.926437768662</v>
      </c>
      <c r="AQ10" s="418">
        <f>1251+569</f>
        <v/>
      </c>
      <c r="AR10" s="92">
        <f>IFERROR(AQ10/AP10-1, "-")</f>
        <v/>
      </c>
      <c r="AS10" s="271">
        <f>IFERROR(U10/X10*1000, "-")</f>
        <v/>
      </c>
      <c r="AT10" s="271">
        <f>IFERROR(V10/Y10*1000, "-")</f>
        <v/>
      </c>
      <c r="AU10" s="92">
        <f>IFERROR(AT10/AS10-1, "-")</f>
        <v/>
      </c>
      <c r="AV10" s="271">
        <f>IFERROR(U10/AD10*1000, "-")</f>
        <v/>
      </c>
      <c r="AW10" s="273">
        <f>IFERROR(V10/AE10*1000, "-")</f>
        <v/>
      </c>
      <c r="AX10" s="92">
        <f>IFERROR(AW10/AV10-1, "-")</f>
        <v/>
      </c>
      <c r="AY10" s="273">
        <f>IFERROR(U10/AJ10, "-")</f>
        <v/>
      </c>
      <c r="AZ10" s="273">
        <f>IFERROR(V10/AK10, "-")</f>
        <v/>
      </c>
      <c r="BA10" s="92">
        <f>IFERROR(AZ10/AY10-1, "-")</f>
        <v/>
      </c>
      <c r="BB10" s="271">
        <f>IFERROR(U10/AP10, "-")</f>
        <v/>
      </c>
      <c r="BC10" s="271">
        <f>IFERROR(V10/AQ10, "-")</f>
        <v/>
      </c>
      <c r="BD10" s="92">
        <f>IFERROR(BC10/BB10-1, "-")</f>
        <v/>
      </c>
      <c r="BE10" s="419" t="inlineStr">
        <is>
          <t>n/a</t>
        </is>
      </c>
      <c r="BF10" s="422" t="n">
        <v>10</v>
      </c>
      <c r="BG10" s="92">
        <f>IFERROR(BF10/BE10-1, "-")</f>
        <v/>
      </c>
      <c r="BH10" s="271">
        <f>IFERROR(U10/BE10, "-")</f>
        <v/>
      </c>
      <c r="BI10" s="271">
        <f>IFERROR(V10/BF10, "-")</f>
        <v/>
      </c>
      <c r="BJ10" s="92">
        <f>IFERROR(BI10/BH10-1, "-")</f>
        <v/>
      </c>
      <c r="BK10" s="249" t="n">
        <v>0.6364</v>
      </c>
      <c r="BL10" s="420" t="n">
        <v>6.3</v>
      </c>
      <c r="BM10" s="421" t="n">
        <v>0.001898148148148148</v>
      </c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9" t="n"/>
      <c r="BY10" s="19" t="n"/>
      <c r="BZ10" s="19" t="n"/>
      <c r="CA10" s="19" t="n"/>
      <c r="CB10" s="19" t="n"/>
      <c r="CC10" s="201">
        <f>'МП old'!AV15</f>
        <v/>
      </c>
      <c r="CD10" s="201">
        <f>'МП old'!AW15</f>
        <v/>
      </c>
      <c r="CE10" s="201">
        <f>'МП old'!AX15</f>
        <v/>
      </c>
      <c r="CF10" s="201">
        <f>'МП old'!AY15</f>
        <v/>
      </c>
      <c r="CG10" s="201">
        <f>'МП old'!AZ15</f>
        <v/>
      </c>
      <c r="CH10" s="201">
        <f>'МП old'!BA15</f>
        <v/>
      </c>
      <c r="CI10" s="201">
        <f>'МП old'!BB15</f>
        <v/>
      </c>
      <c r="CJ10" s="201">
        <f>'МП old'!BC15</f>
        <v/>
      </c>
      <c r="CK10" s="201">
        <f>'МП old'!BD15</f>
        <v/>
      </c>
      <c r="CL10" s="201">
        <f>'МП old'!BE15</f>
        <v/>
      </c>
      <c r="CM10" s="201">
        <f>'МП old'!BF15</f>
        <v/>
      </c>
      <c r="CN10" s="201">
        <f>'МП old'!BG15</f>
        <v/>
      </c>
      <c r="CO10" s="19" t="n"/>
      <c r="CP10" s="19" t="n"/>
      <c r="CQ10" s="19" t="n"/>
      <c r="CR10" s="19" t="n"/>
      <c r="CS10" s="19" t="n"/>
      <c r="CT10" s="19" t="n"/>
      <c r="CU10" s="19" t="n"/>
      <c r="CV10" s="19" t="n"/>
      <c r="CW10" s="19" t="n"/>
      <c r="CX10" s="19" t="n"/>
      <c r="CY10" s="19" t="n"/>
      <c r="CZ10" s="19" t="n"/>
      <c r="DA10" s="19" t="n"/>
      <c r="DB10" s="19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423">
        <f>SUM(CC10:CN10)</f>
        <v/>
      </c>
      <c r="DX10" s="245">
        <f>SUM(BX10:CN10)</f>
        <v/>
      </c>
      <c r="DY10" s="51" t="n"/>
      <c r="DZ10" s="51" t="n"/>
      <c r="EA10" s="51" t="n"/>
      <c r="EB10" s="51" t="n"/>
      <c r="EC10" s="51" t="n"/>
      <c r="ED10" s="51" t="n"/>
      <c r="EE10" s="51" t="n"/>
      <c r="EF10" s="51" t="n"/>
      <c r="EG10" s="51" t="n"/>
      <c r="EH10" s="51" t="n"/>
    </row>
    <row r="11" ht="57.75" customFormat="1" customHeight="1" s="95">
      <c r="A11" s="254" t="n"/>
      <c r="B11" s="256" t="inlineStr">
        <is>
          <t>Росмэн</t>
        </is>
      </c>
      <c r="C11" s="247" t="inlineStr">
        <is>
          <t>Infinity Nado</t>
        </is>
      </c>
      <c r="D11" s="250" t="inlineStr">
        <is>
          <t>Игрушки</t>
        </is>
      </c>
      <c r="E11" s="250" t="inlineStr">
        <is>
          <t>Охват, вовлеченность, клик</t>
        </is>
      </c>
      <c r="F11" s="250" t="inlineStr">
        <is>
          <t>Дети 6 -12 лет (основное ядро) и их родители</t>
        </is>
      </c>
      <c r="G11" s="250" t="inlineStr">
        <is>
          <t>Segmento</t>
        </is>
      </c>
      <c r="H11" s="248">
        <f>'МП old'!E16</f>
        <v/>
      </c>
      <c r="I11" s="247">
        <f>'МП old'!F16</f>
        <v/>
      </c>
      <c r="J11" s="253" t="inlineStr">
        <is>
          <t>20, 10, 5 сек</t>
        </is>
      </c>
      <c r="K11" s="247">
        <f>'МП old'!G16</f>
        <v/>
      </c>
      <c r="L11" s="247">
        <f>'МП old'!H16</f>
        <v/>
      </c>
      <c r="M11" s="247">
        <f>'МП old'!I16</f>
        <v/>
      </c>
      <c r="N11" s="247">
        <f>'МП old'!J16</f>
        <v/>
      </c>
      <c r="O11" s="246">
        <f>'МП old'!K16</f>
        <v/>
      </c>
      <c r="P11" s="246">
        <f>'МП old'!L16</f>
        <v/>
      </c>
      <c r="Q11" s="271">
        <f>'МП old'!M16</f>
        <v/>
      </c>
      <c r="R11" s="246">
        <f>'МП old'!N16</f>
        <v/>
      </c>
      <c r="S11" s="92">
        <f>'МП old'!O16</f>
        <v/>
      </c>
      <c r="T11" s="416">
        <f>'МП old'!P16</f>
        <v/>
      </c>
      <c r="U11" s="271">
        <f>'МП old'!Q16/DW11*DX11</f>
        <v/>
      </c>
      <c r="V11" s="274" t="n">
        <v>500000</v>
      </c>
      <c r="W11" s="92">
        <f>IFERROR(V11/U11-1, "-")</f>
        <v/>
      </c>
      <c r="X11" s="246" t="n">
        <v>1543209.87654321</v>
      </c>
      <c r="Y11" s="422" t="n">
        <v>1576603</v>
      </c>
      <c r="Z11" s="92">
        <f>IFERROR(Y11/X11-1, "-")</f>
        <v/>
      </c>
      <c r="AA11" s="419">
        <f>IFERROR(X11/AD11, "-")</f>
        <v/>
      </c>
      <c r="AB11" s="419">
        <f>IFERROR(Y11/AE11, "-")</f>
        <v/>
      </c>
      <c r="AC11" s="92">
        <f>IFERROR(AB11/AA11-1, "-")</f>
        <v/>
      </c>
      <c r="AD11" s="94" t="n">
        <v>771604.9382716049</v>
      </c>
      <c r="AE11" s="422" t="n">
        <v>784087</v>
      </c>
      <c r="AF11" s="92">
        <f>IFERROR(AE11/AD11-1, "-")</f>
        <v/>
      </c>
      <c r="AG11" s="92" t="n">
        <v>0.58</v>
      </c>
      <c r="AH11" s="92">
        <f>IFERROR(AK11/Y11, "-")</f>
        <v/>
      </c>
      <c r="AI11" s="92">
        <f>IFERROR(AH11/AG11-1, "-")</f>
        <v/>
      </c>
      <c r="AJ11" s="419" t="n">
        <v>895061.7283950617</v>
      </c>
      <c r="AK11" s="422" t="n">
        <v>976067</v>
      </c>
      <c r="AL11" s="92">
        <f>IFERROR(AK11/AJ11-1, "-")</f>
        <v/>
      </c>
      <c r="AM11" s="92" t="n">
        <v>0.01</v>
      </c>
      <c r="AN11" s="92">
        <f>IFERROR(AQ11/Y11, "-")</f>
        <v/>
      </c>
      <c r="AO11" s="92">
        <f>IFERROR(AN11/AM11-1, "-")</f>
        <v/>
      </c>
      <c r="AP11" s="419" t="n">
        <v>15432.0987654321</v>
      </c>
      <c r="AQ11" s="422" t="n">
        <v>19442</v>
      </c>
      <c r="AR11" s="92">
        <f>IFERROR(AQ11/AP11-1, "-")</f>
        <v/>
      </c>
      <c r="AS11" s="271">
        <f>IFERROR(U11/X11*1000, "-")</f>
        <v/>
      </c>
      <c r="AT11" s="271">
        <f>IFERROR(V11/Y11*1000, "-")</f>
        <v/>
      </c>
      <c r="AU11" s="92">
        <f>IFERROR(AT11/AS11-1, "-")</f>
        <v/>
      </c>
      <c r="AV11" s="271">
        <f>IFERROR(U11/AD11*1000, "-")</f>
        <v/>
      </c>
      <c r="AW11" s="273">
        <f>IFERROR(V11/AE11*1000, "-")</f>
        <v/>
      </c>
      <c r="AX11" s="92">
        <f>IFERROR(AW11/AV11-1, "-")</f>
        <v/>
      </c>
      <c r="AY11" s="273">
        <f>IFERROR(U11/AJ11, "-")</f>
        <v/>
      </c>
      <c r="AZ11" s="273">
        <f>IFERROR(V11/AK11, "-")</f>
        <v/>
      </c>
      <c r="BA11" s="92">
        <f>IFERROR(AZ11/AY11-1, "-")</f>
        <v/>
      </c>
      <c r="BB11" s="271">
        <f>IFERROR(U11/AP11, "-")</f>
        <v/>
      </c>
      <c r="BC11" s="271">
        <f>IFERROR(V11/AQ11, "-")</f>
        <v/>
      </c>
      <c r="BD11" s="92">
        <f>IFERROR(BC11/BB11-1, "-")</f>
        <v/>
      </c>
      <c r="BE11" s="419" t="inlineStr">
        <is>
          <t>n/a</t>
        </is>
      </c>
      <c r="BF11" s="422" t="n">
        <v>25</v>
      </c>
      <c r="BG11" s="92">
        <f>IFERROR(BF11/BE11-1, "-")</f>
        <v/>
      </c>
      <c r="BH11" s="271">
        <f>IFERROR(U11/BE11, "-")</f>
        <v/>
      </c>
      <c r="BI11" s="271">
        <f>IFERROR(V11/BF11, "-")</f>
        <v/>
      </c>
      <c r="BJ11" s="92">
        <f>IFERROR(BI11/BH11-1, "-")</f>
        <v/>
      </c>
      <c r="BK11" s="249" t="n">
        <v>0.6578000000000001</v>
      </c>
      <c r="BL11" s="420" t="n">
        <v>2.5</v>
      </c>
      <c r="BM11" s="421" t="n">
        <v>0.001122685185185185</v>
      </c>
      <c r="BN11" s="18" t="n"/>
      <c r="BO11" s="18" t="n"/>
      <c r="BP11" s="18" t="n"/>
      <c r="BQ11" s="18" t="n"/>
      <c r="BR11" s="18" t="n"/>
      <c r="BS11" s="18" t="n"/>
      <c r="BT11" s="18" t="n"/>
      <c r="BU11" s="18" t="n"/>
      <c r="BV11" s="18" t="n"/>
      <c r="BW11" s="18" t="n"/>
      <c r="BX11" s="19" t="n"/>
      <c r="BY11" s="19" t="n"/>
      <c r="BZ11" s="19" t="n"/>
      <c r="CA11" s="19" t="n"/>
      <c r="CB11" s="19" t="n"/>
      <c r="CC11" s="201">
        <f>'МП old'!AV16</f>
        <v/>
      </c>
      <c r="CD11" s="201">
        <f>'МП old'!AW16</f>
        <v/>
      </c>
      <c r="CE11" s="201">
        <f>'МП old'!AX16</f>
        <v/>
      </c>
      <c r="CF11" s="201">
        <f>'МП old'!AY16</f>
        <v/>
      </c>
      <c r="CG11" s="201">
        <f>'МП old'!AZ16</f>
        <v/>
      </c>
      <c r="CH11" s="201">
        <f>'МП old'!BA16</f>
        <v/>
      </c>
      <c r="CI11" s="201">
        <f>'МП old'!BB16</f>
        <v/>
      </c>
      <c r="CJ11" s="201">
        <f>'МП old'!BC16</f>
        <v/>
      </c>
      <c r="CK11" s="201">
        <f>'МП old'!BD16</f>
        <v/>
      </c>
      <c r="CL11" s="201">
        <f>'МП old'!BE16</f>
        <v/>
      </c>
      <c r="CM11" s="201">
        <f>'МП old'!BF16</f>
        <v/>
      </c>
      <c r="CN11" s="201">
        <f>'МП old'!BG16</f>
        <v/>
      </c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204">
        <f>SUM(CC11:CN11)</f>
        <v/>
      </c>
      <c r="DX11" s="245">
        <f>SUM(BX11:CN11)</f>
        <v/>
      </c>
      <c r="DY11" s="51" t="n"/>
      <c r="DZ11" s="51" t="n"/>
      <c r="EA11" s="51" t="n"/>
      <c r="EB11" s="51" t="n"/>
      <c r="EC11" s="51" t="n"/>
      <c r="ED11" s="51" t="n"/>
      <c r="EE11" s="51" t="n"/>
      <c r="EF11" s="51" t="n"/>
      <c r="EG11" s="51" t="n"/>
      <c r="EH11" s="51" t="n"/>
    </row>
    <row r="12" ht="57.75" customFormat="1" customHeight="1" s="95">
      <c r="A12" s="254" t="n"/>
      <c r="B12" s="256" t="inlineStr">
        <is>
          <t>Лугометрия</t>
        </is>
      </c>
      <c r="C12" s="247" t="inlineStr">
        <is>
          <t>Территория жизни июнь 2021</t>
        </is>
      </c>
      <c r="D12" s="250" t="inlineStr">
        <is>
          <t>Недвижимость</t>
        </is>
      </c>
      <c r="E12" s="250" t="inlineStr">
        <is>
          <t>Охват</t>
        </is>
      </c>
      <c r="F12" s="250" t="inlineStr">
        <is>
          <t>25-54, средний доход</t>
        </is>
      </c>
      <c r="G12" s="250" t="inlineStr">
        <is>
          <t>YouTube+GDN</t>
        </is>
      </c>
      <c r="H12" s="248" t="inlineStr">
        <is>
          <t>Гео: г.Пенза и Пензенская область, см. закладку "Video Таргетинги"</t>
        </is>
      </c>
      <c r="I12" s="247" t="inlineStr">
        <is>
          <t>TrueView for Reach, 15 секунд</t>
        </is>
      </c>
      <c r="J12" s="253" t="inlineStr">
        <is>
          <t>15 сек</t>
        </is>
      </c>
      <c r="K12" s="247" t="inlineStr">
        <is>
          <t>Динамика</t>
        </is>
      </c>
      <c r="L12" s="247" t="inlineStr">
        <is>
          <t>1000 показов</t>
        </is>
      </c>
      <c r="M12" s="247" t="n">
        <v>4.285714285714286</v>
      </c>
      <c r="N12" s="247" t="inlineStr">
        <is>
          <t>недели</t>
        </is>
      </c>
      <c r="O12" s="246" t="n">
        <v>144.0505026668148</v>
      </c>
      <c r="P12" s="246" t="n">
        <v>617.3592971434919</v>
      </c>
      <c r="Q12" s="271" t="n">
        <v>400</v>
      </c>
      <c r="R12" s="246" t="n">
        <v>1</v>
      </c>
      <c r="S12" s="92" t="n">
        <v>0</v>
      </c>
      <c r="T12" s="416" t="n">
        <v>400</v>
      </c>
      <c r="U12" s="271" t="n">
        <v>246943.7188573967</v>
      </c>
      <c r="V12" s="274" t="n">
        <v>246943.7188573967</v>
      </c>
      <c r="W12" s="92" t="n">
        <v>0</v>
      </c>
      <c r="X12" s="246" t="n">
        <v>617359.2971434919</v>
      </c>
      <c r="Y12" s="422" t="n">
        <v>953361</v>
      </c>
      <c r="Z12" s="92" t="n">
        <v>0.5442563259534288</v>
      </c>
      <c r="AA12" s="419" t="n">
        <v>4.5</v>
      </c>
      <c r="AB12" s="419" t="n">
        <v>2.3</v>
      </c>
      <c r="AC12" s="92" t="n">
        <v>-0.4888888888888889</v>
      </c>
      <c r="AD12" s="94" t="n">
        <v>137190.954920776</v>
      </c>
      <c r="AE12" s="422" t="n">
        <v>414504.7826086957</v>
      </c>
      <c r="AF12" s="92" t="n">
        <v>2.021371072517578</v>
      </c>
      <c r="AG12" s="92" t="n">
        <v>0.1</v>
      </c>
      <c r="AH12" s="92" t="n">
        <v>0.1751728883392545</v>
      </c>
      <c r="AI12" s="92" t="n">
        <v>0.7517288833925448</v>
      </c>
      <c r="AJ12" s="419" t="n">
        <v>61735.92971434919</v>
      </c>
      <c r="AK12" s="422" t="n">
        <v>167003</v>
      </c>
      <c r="AL12" s="92" t="n">
        <v>1.705118409534274</v>
      </c>
      <c r="AM12" s="92" t="n">
        <v>0.0023</v>
      </c>
      <c r="AN12" s="92" t="n">
        <v>0.00415162776744591</v>
      </c>
      <c r="AO12" s="92" t="n">
        <v>0.805055551063439</v>
      </c>
      <c r="AP12" s="419" t="n">
        <v>1419.926383430031</v>
      </c>
      <c r="AQ12" s="422" t="n">
        <v>3958</v>
      </c>
      <c r="AR12" s="92" t="n">
        <v>1.787468453427068</v>
      </c>
      <c r="AS12" s="271" t="n">
        <v>399.9999999999999</v>
      </c>
      <c r="AT12" s="271" t="n">
        <v>259.0243557869441</v>
      </c>
      <c r="AU12" s="92" t="n">
        <v>-0.3524391105326398</v>
      </c>
      <c r="AV12" s="271" t="n">
        <v>1800</v>
      </c>
      <c r="AW12" s="273" t="n">
        <v>595.7560183099713</v>
      </c>
      <c r="AX12" s="92" t="n">
        <v>-0.6690244342722381</v>
      </c>
      <c r="AY12" s="273" t="n">
        <v>4</v>
      </c>
      <c r="AZ12" s="273" t="n">
        <v>1.478678340253748</v>
      </c>
      <c r="BA12" s="92" t="n">
        <v>-0.6303304149365628</v>
      </c>
      <c r="BB12" s="271" t="n">
        <v>173.9130434782608</v>
      </c>
      <c r="BC12" s="271" t="n">
        <v>62.39103558802343</v>
      </c>
      <c r="BD12" s="92" t="n">
        <v>-0.6412515453688652</v>
      </c>
      <c r="BE12" s="419" t="n"/>
      <c r="BF12" s="422" t="n"/>
      <c r="BG12" s="92" t="n"/>
      <c r="BH12" s="271" t="n"/>
      <c r="BI12" s="271" t="n"/>
      <c r="BJ12" s="92" t="n"/>
      <c r="BK12" s="249" t="n"/>
      <c r="BL12" s="420" t="n"/>
      <c r="BM12" s="421" t="n"/>
      <c r="BN12" s="18" t="n"/>
      <c r="BO12" s="18" t="n"/>
      <c r="BP12" s="18" t="n"/>
      <c r="BQ12" s="18" t="n"/>
      <c r="BR12" s="18" t="n"/>
      <c r="BS12" s="18" t="n"/>
      <c r="BT12" s="18" t="n"/>
      <c r="BU12" s="18" t="n"/>
      <c r="BV12" s="18" t="n"/>
      <c r="BW12" s="18" t="n"/>
      <c r="BX12" s="19" t="n"/>
      <c r="BY12" s="19" t="n"/>
      <c r="BZ12" s="19" t="n"/>
      <c r="CA12" s="19" t="n"/>
      <c r="CB12" s="19" t="n"/>
      <c r="CC12" s="201" t="n"/>
      <c r="CD12" s="201" t="n"/>
      <c r="CE12" s="201" t="n"/>
      <c r="CF12" s="201" t="n"/>
      <c r="CG12" s="201" t="n"/>
      <c r="CH12" s="201" t="n"/>
      <c r="CI12" s="201" t="n"/>
      <c r="CJ12" s="201" t="n"/>
      <c r="CK12" s="201" t="n"/>
      <c r="CL12" s="201" t="n"/>
      <c r="CM12" s="201" t="n"/>
      <c r="CN12" s="201" t="n">
        <v>0.8571428571428571</v>
      </c>
      <c r="CO12" s="252" t="n">
        <v>1</v>
      </c>
      <c r="CP12" s="252" t="n">
        <v>1</v>
      </c>
      <c r="CQ12" s="252" t="n">
        <v>1</v>
      </c>
      <c r="CR12" s="252" t="n">
        <v>0.4285714285714285</v>
      </c>
      <c r="CS12" s="19" t="n"/>
      <c r="CT12" s="19" t="n"/>
      <c r="CU12" s="19" t="n"/>
      <c r="CV12" s="19" t="n"/>
      <c r="CW12" s="19" t="n"/>
      <c r="CX12" s="19" t="n"/>
      <c r="CY12" s="19" t="n"/>
      <c r="CZ12" s="19" t="n"/>
      <c r="DA12" s="19" t="n"/>
      <c r="DB12" s="19" t="n"/>
      <c r="DC12" s="19" t="n"/>
      <c r="DD12" s="19" t="n"/>
      <c r="DE12" s="19" t="n"/>
      <c r="DF12" s="19" t="n"/>
      <c r="DG12" s="19" t="n"/>
      <c r="DH12" s="19" t="n"/>
      <c r="DI12" s="19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204" t="n"/>
      <c r="DX12" s="245" t="n"/>
      <c r="DY12" s="51" t="n"/>
      <c r="DZ12" s="51" t="n"/>
      <c r="EA12" s="51" t="n"/>
      <c r="EB12" s="51" t="n"/>
      <c r="EC12" s="51" t="n"/>
      <c r="ED12" s="51" t="n"/>
      <c r="EE12" s="51" t="n"/>
      <c r="EF12" s="51" t="n"/>
      <c r="EG12" s="51" t="n"/>
      <c r="EH12" s="51" t="n"/>
    </row>
    <row r="13" ht="57.75" customFormat="1" customHeight="1" s="95">
      <c r="A13" s="254" t="n"/>
      <c r="B13" s="256" t="inlineStr">
        <is>
          <t>Лугометрия</t>
        </is>
      </c>
      <c r="C13" s="247" t="inlineStr">
        <is>
          <t>Территория жизни июнь 2021</t>
        </is>
      </c>
      <c r="D13" s="250" t="inlineStr">
        <is>
          <t>Недвижимость</t>
        </is>
      </c>
      <c r="E13" s="250" t="inlineStr">
        <is>
          <t>Охват</t>
        </is>
      </c>
      <c r="F13" s="250" t="inlineStr">
        <is>
          <t>25-54, средний доход</t>
        </is>
      </c>
      <c r="G13" s="250" t="inlineStr">
        <is>
          <t>Segmento</t>
        </is>
      </c>
      <c r="H13" s="248" t="inlineStr">
        <is>
          <t>Гео: г.Пенза и Пензенская область</t>
        </is>
      </c>
      <c r="I13" s="247" t="inlineStr">
        <is>
          <t>Видео, 15 сек</t>
        </is>
      </c>
      <c r="J13" s="253" t="inlineStr">
        <is>
          <t>15 сек</t>
        </is>
      </c>
      <c r="K13" s="247" t="inlineStr">
        <is>
          <t>Динамика</t>
        </is>
      </c>
      <c r="L13" s="247" t="inlineStr">
        <is>
          <t>1000 показов</t>
        </is>
      </c>
      <c r="M13" s="247" t="n">
        <v>4.285714285714286</v>
      </c>
      <c r="N13" s="247" t="inlineStr">
        <is>
          <t>недели</t>
        </is>
      </c>
      <c r="O13" s="246" t="n">
        <v>375.7380568974772</v>
      </c>
      <c r="P13" s="246" t="n">
        <v>1610.305958132045</v>
      </c>
      <c r="Q13" s="271" t="n">
        <v>310.5</v>
      </c>
      <c r="R13" s="246" t="n">
        <v>1</v>
      </c>
      <c r="S13" s="92" t="n">
        <v>0</v>
      </c>
      <c r="T13" s="416" t="n">
        <v>310.5</v>
      </c>
      <c r="U13" s="271" t="n">
        <v>500000</v>
      </c>
      <c r="V13" s="274" t="n">
        <v>452007.75</v>
      </c>
      <c r="W13" s="92" t="n">
        <v>-0.09598450000000003</v>
      </c>
      <c r="X13" s="246" t="n">
        <v>1610305.958132045</v>
      </c>
      <c r="Y13" s="422" t="n">
        <v>1467576</v>
      </c>
      <c r="Z13" s="92" t="n">
        <v>-0.08863530399999997</v>
      </c>
      <c r="AA13" s="419" t="n">
        <v>4</v>
      </c>
      <c r="AB13" s="419" t="n">
        <v>3.669692286918818</v>
      </c>
      <c r="AC13" s="92" t="n">
        <v>-0.08257692827029539</v>
      </c>
      <c r="AD13" s="94" t="n">
        <v>402576.4895330113</v>
      </c>
      <c r="AE13" s="422" t="n">
        <v>399918</v>
      </c>
      <c r="AF13" s="92" t="n">
        <v>-0.006603687999999996</v>
      </c>
      <c r="AG13" s="92" t="n">
        <v>0.64</v>
      </c>
      <c r="AH13" s="92" t="n">
        <v>0.6488147802907652</v>
      </c>
      <c r="AI13" s="92" t="n">
        <v>0.0137730942043206</v>
      </c>
      <c r="AJ13" s="419" t="n">
        <v>1030595.813204509</v>
      </c>
      <c r="AK13" s="422" t="n">
        <v>952185</v>
      </c>
      <c r="AL13" s="92" t="n">
        <v>-0.07608299218750003</v>
      </c>
      <c r="AM13" s="92" t="n">
        <v>0.011</v>
      </c>
      <c r="AN13" s="92" t="n">
        <v>0.007613234340163644</v>
      </c>
      <c r="AO13" s="92" t="n">
        <v>-0.3078877872578505</v>
      </c>
      <c r="AP13" s="419" t="n">
        <v>17713.36553945249</v>
      </c>
      <c r="AQ13" s="422" t="n">
        <v>11173</v>
      </c>
      <c r="AR13" s="92" t="n">
        <v>-0.3692333636363636</v>
      </c>
      <c r="AS13" s="271" t="n">
        <v>310.5</v>
      </c>
      <c r="AT13" s="271" t="n">
        <v>307.9961446630362</v>
      </c>
      <c r="AU13" s="92" t="n">
        <v>-0.008063946334826988</v>
      </c>
      <c r="AV13" s="271" t="n">
        <v>1242</v>
      </c>
      <c r="AW13" s="273" t="n">
        <v>1130.251076470676</v>
      </c>
      <c r="AX13" s="92" t="n">
        <v>-0.08997497868705595</v>
      </c>
      <c r="AY13" s="273" t="n">
        <v>0.48515625</v>
      </c>
      <c r="AZ13" s="273" t="n">
        <v>0.4747058082200413</v>
      </c>
      <c r="BA13" s="92" t="n">
        <v>-0.02154036308912588</v>
      </c>
      <c r="BB13" s="271" t="n">
        <v>28.22727272727273</v>
      </c>
      <c r="BC13" s="271" t="n">
        <v>40.45536113845878</v>
      </c>
      <c r="BD13" s="92" t="n">
        <v>0.433201199752163</v>
      </c>
      <c r="BE13" s="419" t="n"/>
      <c r="BF13" s="422" t="n"/>
      <c r="BG13" s="92" t="n"/>
      <c r="BH13" s="271" t="n"/>
      <c r="BI13" s="271" t="n"/>
      <c r="BJ13" s="92" t="n"/>
      <c r="BK13" s="249" t="n"/>
      <c r="BL13" s="420" t="n"/>
      <c r="BM13" s="421" t="n"/>
      <c r="BN13" s="18" t="n"/>
      <c r="BO13" s="18" t="n"/>
      <c r="BP13" s="18" t="n"/>
      <c r="BQ13" s="18" t="n"/>
      <c r="BR13" s="18" t="n"/>
      <c r="BS13" s="18" t="n"/>
      <c r="BT13" s="18" t="n"/>
      <c r="BU13" s="18" t="n"/>
      <c r="BV13" s="18" t="n"/>
      <c r="BW13" s="18" t="n"/>
      <c r="BX13" s="19" t="n"/>
      <c r="BY13" s="19" t="n"/>
      <c r="BZ13" s="19" t="n"/>
      <c r="CA13" s="19" t="n"/>
      <c r="CB13" s="19" t="n"/>
      <c r="CC13" s="201" t="n"/>
      <c r="CD13" s="201" t="n"/>
      <c r="CE13" s="201" t="n"/>
      <c r="CF13" s="201" t="n"/>
      <c r="CG13" s="201" t="n"/>
      <c r="CH13" s="201" t="n"/>
      <c r="CI13" s="201" t="n"/>
      <c r="CJ13" s="201" t="n"/>
      <c r="CK13" s="201" t="n"/>
      <c r="CL13" s="201" t="n"/>
      <c r="CM13" s="201" t="n"/>
      <c r="CN13" s="201" t="n">
        <v>0.8571428571428571</v>
      </c>
      <c r="CO13" s="252" t="n">
        <v>1</v>
      </c>
      <c r="CP13" s="252" t="n">
        <v>1</v>
      </c>
      <c r="CQ13" s="252" t="n">
        <v>1</v>
      </c>
      <c r="CR13" s="252" t="n">
        <v>0.4285714285714285</v>
      </c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204" t="n"/>
      <c r="DX13" s="245" t="n"/>
      <c r="DY13" s="51" t="n"/>
      <c r="DZ13" s="51" t="n"/>
      <c r="EA13" s="51" t="n"/>
      <c r="EB13" s="51" t="n"/>
      <c r="EC13" s="51" t="n"/>
      <c r="ED13" s="51" t="n"/>
      <c r="EE13" s="51" t="n"/>
      <c r="EF13" s="51" t="n"/>
      <c r="EG13" s="51" t="n"/>
      <c r="EH13" s="51" t="n"/>
    </row>
    <row r="14" ht="57.75" customFormat="1" customHeight="1" s="95">
      <c r="A14" s="254" t="n"/>
      <c r="B14" s="256" t="inlineStr">
        <is>
          <t>FINN FLARE</t>
        </is>
      </c>
      <c r="C14" s="247" t="inlineStr">
        <is>
          <t>FINN FLARE летняя распродажа</t>
        </is>
      </c>
      <c r="D14" s="250" t="inlineStr">
        <is>
          <t>Одежда</t>
        </is>
      </c>
      <c r="E14" s="250" t="inlineStr">
        <is>
          <t>Охват</t>
        </is>
      </c>
      <c r="F14" s="250" t="inlineStr">
        <is>
          <t>25-45 лет</t>
        </is>
      </c>
      <c r="G14" s="250" t="inlineStr">
        <is>
          <t>elle.ru</t>
        </is>
      </c>
      <c r="H14" s="248" t="inlineStr">
        <is>
          <t>Пакет Simple Article №2
до 7000 знаков, до 10 фотографий, до 3 ссылок, видео
Анонс в разделе - 7 дней, ТГБ</t>
        </is>
      </c>
      <c r="I14" s="247" t="inlineStr">
        <is>
          <t>СТАТЬЯ СПЕЦПРОЕКТ</t>
        </is>
      </c>
      <c r="J14" s="250" t="n"/>
      <c r="K14" s="247" t="inlineStr">
        <is>
          <t>Статика</t>
        </is>
      </c>
      <c r="L14" s="247" t="inlineStr">
        <is>
          <t>пакет</t>
        </is>
      </c>
      <c r="M14" s="247" t="n">
        <v>2</v>
      </c>
      <c r="N14" s="247" t="inlineStr">
        <is>
          <t>недели</t>
        </is>
      </c>
      <c r="O14" s="246" t="n">
        <v>1</v>
      </c>
      <c r="P14" s="246" t="n">
        <v>2</v>
      </c>
      <c r="Q14" s="271" t="n">
        <v>300000</v>
      </c>
      <c r="R14" s="246" t="n">
        <v>0.8</v>
      </c>
      <c r="S14" s="92" t="n">
        <v>0</v>
      </c>
      <c r="T14" s="416" t="n">
        <v>177.7777777777778</v>
      </c>
      <c r="U14" s="271" t="n">
        <v>480000</v>
      </c>
      <c r="V14" s="274" t="n">
        <v>480000</v>
      </c>
      <c r="W14" s="92" t="n">
        <v>0</v>
      </c>
      <c r="X14" s="246" t="n">
        <v>2700000</v>
      </c>
      <c r="Y14" s="422" t="n">
        <v>5450161</v>
      </c>
      <c r="Z14" s="92" t="n">
        <v>1.018578148148148</v>
      </c>
      <c r="AA14" s="419" t="inlineStr">
        <is>
          <t>n/a</t>
        </is>
      </c>
      <c r="AB14" s="419" t="n">
        <v>3.058848256985053</v>
      </c>
      <c r="AC14" s="92" t="inlineStr">
        <is>
          <t>-</t>
        </is>
      </c>
      <c r="AD14" s="94" t="inlineStr">
        <is>
          <t xml:space="preserve"> -</t>
        </is>
      </c>
      <c r="AE14" s="422" t="n">
        <v>1781769</v>
      </c>
      <c r="AF14" s="92" t="inlineStr">
        <is>
          <t>-</t>
        </is>
      </c>
      <c r="AG14" s="92" t="n"/>
      <c r="AH14" s="92" t="n"/>
      <c r="AI14" s="92" t="n"/>
      <c r="AJ14" s="419" t="inlineStr">
        <is>
          <t>-</t>
        </is>
      </c>
      <c r="AK14" s="422" t="n"/>
      <c r="AL14" s="92" t="inlineStr">
        <is>
          <t>-</t>
        </is>
      </c>
      <c r="AM14" s="92" t="inlineStr">
        <is>
          <t xml:space="preserve"> -</t>
        </is>
      </c>
      <c r="AN14" s="92" t="n">
        <v>0.003940801014869102</v>
      </c>
      <c r="AO14" s="92" t="inlineStr">
        <is>
          <t>-</t>
        </is>
      </c>
      <c r="AP14" s="419" t="inlineStr">
        <is>
          <t>-</t>
        </is>
      </c>
      <c r="AQ14" s="422" t="n">
        <v>21478</v>
      </c>
      <c r="AR14" s="92" t="inlineStr">
        <is>
          <t>-</t>
        </is>
      </c>
      <c r="AS14" s="271" t="n">
        <v>177.7777777777778</v>
      </c>
      <c r="AT14" s="271" t="n">
        <v>88.07079277107593</v>
      </c>
      <c r="AU14" s="92" t="n">
        <v>-0.5046017906626978</v>
      </c>
      <c r="AV14" s="271" t="inlineStr">
        <is>
          <t>-</t>
        </is>
      </c>
      <c r="AW14" s="273" t="n">
        <v>269.3951909590974</v>
      </c>
      <c r="AX14" s="92" t="inlineStr">
        <is>
          <t>-</t>
        </is>
      </c>
      <c r="AY14" s="273" t="inlineStr">
        <is>
          <t>-</t>
        </is>
      </c>
      <c r="AZ14" s="273" t="inlineStr">
        <is>
          <t>-</t>
        </is>
      </c>
      <c r="BA14" s="92" t="inlineStr">
        <is>
          <t>-</t>
        </is>
      </c>
      <c r="BB14" s="271" t="inlineStr">
        <is>
          <t>-</t>
        </is>
      </c>
      <c r="BC14" s="271" t="n">
        <v>22.34844957631064</v>
      </c>
      <c r="BD14" s="92" t="inlineStr">
        <is>
          <t>-</t>
        </is>
      </c>
      <c r="BE14" s="419" t="n"/>
      <c r="BF14" s="422" t="n"/>
      <c r="BG14" s="92" t="n"/>
      <c r="BH14" s="271" t="n"/>
      <c r="BI14" s="271" t="n"/>
      <c r="BJ14" s="92" t="n"/>
      <c r="BK14" s="249" t="n"/>
      <c r="BL14" s="420" t="n"/>
      <c r="BM14" s="421" t="n"/>
      <c r="BN14" s="18" t="n"/>
      <c r="BO14" s="18" t="n"/>
      <c r="BP14" s="18" t="n"/>
      <c r="BQ14" s="18" t="n"/>
      <c r="BR14" s="18" t="n"/>
      <c r="BS14" s="18" t="n"/>
      <c r="BT14" s="18" t="n"/>
      <c r="BU14" s="18" t="n"/>
      <c r="BV14" s="18" t="n"/>
      <c r="BW14" s="18" t="n"/>
      <c r="BX14" s="19" t="n"/>
      <c r="BY14" s="19" t="n"/>
      <c r="BZ14" s="19" t="n"/>
      <c r="CA14" s="19" t="n"/>
      <c r="CB14" s="19" t="n"/>
      <c r="CC14" s="201" t="n"/>
      <c r="CD14" s="201" t="n"/>
      <c r="CE14" s="201" t="n"/>
      <c r="CF14" s="201" t="n"/>
      <c r="CG14" s="201" t="n"/>
      <c r="CH14" s="201" t="n"/>
      <c r="CI14" s="201" t="n"/>
      <c r="CJ14" s="201" t="n"/>
      <c r="CK14" s="201" t="n"/>
      <c r="CL14" s="201" t="n"/>
      <c r="CM14" s="201" t="n"/>
      <c r="CN14" s="201" t="n"/>
      <c r="CO14" s="252" t="n"/>
      <c r="CP14" s="252" t="n"/>
      <c r="CQ14" s="252" t="n"/>
      <c r="CR14" s="252" t="n"/>
      <c r="CS14" s="19" t="n"/>
      <c r="CT14" s="19" t="n"/>
      <c r="CU14" s="19" t="n"/>
      <c r="CV14" s="19" t="n"/>
      <c r="CW14" s="19" t="n"/>
      <c r="CX14" s="19" t="n"/>
      <c r="CY14" s="19" t="n"/>
      <c r="CZ14" s="19" t="n"/>
      <c r="DA14" s="19" t="n"/>
      <c r="DB14" s="19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204" t="n"/>
      <c r="DX14" s="245" t="n"/>
      <c r="DY14" s="51" t="n"/>
      <c r="DZ14" s="51" t="n"/>
      <c r="EA14" s="51" t="n"/>
      <c r="EB14" s="51" t="n"/>
      <c r="EC14" s="51" t="n"/>
      <c r="ED14" s="51" t="n"/>
      <c r="EE14" s="51" t="n"/>
      <c r="EF14" s="51" t="n"/>
      <c r="EG14" s="51" t="n"/>
      <c r="EH14" s="51" t="n"/>
    </row>
    <row r="15" ht="57.75" customFormat="1" customHeight="1" s="95">
      <c r="A15" s="254" t="n"/>
      <c r="B15" s="256" t="inlineStr">
        <is>
          <t>FINN FLARE</t>
        </is>
      </c>
      <c r="C15" s="247" t="inlineStr">
        <is>
          <t>FINN FLARE летняя распродажа</t>
        </is>
      </c>
      <c r="D15" s="250" t="inlineStr">
        <is>
          <t>Одежда</t>
        </is>
      </c>
      <c r="E15" s="250" t="inlineStr">
        <is>
          <t>Охват</t>
        </is>
      </c>
      <c r="F15" s="250" t="inlineStr">
        <is>
          <t>25-45 лет</t>
        </is>
      </c>
      <c r="G15" s="250" t="inlineStr">
        <is>
          <t>elle.ru</t>
        </is>
      </c>
      <c r="H15" s="248" t="inlineStr">
        <is>
          <t>Производство</t>
        </is>
      </c>
      <c r="I15" s="247" t="inlineStr">
        <is>
          <t xml:space="preserve"> -</t>
        </is>
      </c>
      <c r="J15" s="250" t="n"/>
      <c r="K15" s="247" t="inlineStr">
        <is>
          <t xml:space="preserve"> -</t>
        </is>
      </c>
      <c r="L15" s="247" t="inlineStr">
        <is>
          <t xml:space="preserve"> -</t>
        </is>
      </c>
      <c r="M15" s="247" t="inlineStr">
        <is>
          <t xml:space="preserve"> -</t>
        </is>
      </c>
      <c r="N15" s="247" t="inlineStr">
        <is>
          <t xml:space="preserve"> -</t>
        </is>
      </c>
      <c r="O15" s="246" t="inlineStr">
        <is>
          <t xml:space="preserve"> -</t>
        </is>
      </c>
      <c r="P15" s="246" t="n">
        <v>2</v>
      </c>
      <c r="Q15" s="271" t="n">
        <v>15000</v>
      </c>
      <c r="R15" s="246" t="inlineStr">
        <is>
          <t xml:space="preserve"> -</t>
        </is>
      </c>
      <c r="S15" s="92" t="inlineStr">
        <is>
          <t xml:space="preserve"> -</t>
        </is>
      </c>
      <c r="T15" s="416" t="inlineStr">
        <is>
          <t xml:space="preserve"> -</t>
        </is>
      </c>
      <c r="U15" s="271" t="n">
        <v>30000</v>
      </c>
      <c r="V15" s="274" t="n"/>
      <c r="W15" s="92" t="n">
        <v>-1</v>
      </c>
      <c r="X15" s="246" t="inlineStr">
        <is>
          <t>-</t>
        </is>
      </c>
      <c r="Y15" s="422" t="n"/>
      <c r="Z15" s="92" t="inlineStr">
        <is>
          <t>-</t>
        </is>
      </c>
      <c r="AA15" s="419" t="inlineStr">
        <is>
          <t>n/a</t>
        </is>
      </c>
      <c r="AB15" s="419" t="inlineStr">
        <is>
          <t>-</t>
        </is>
      </c>
      <c r="AC15" s="92" t="inlineStr">
        <is>
          <t>-</t>
        </is>
      </c>
      <c r="AD15" s="94" t="e">
        <v>#VALUE!</v>
      </c>
      <c r="AE15" s="422" t="n"/>
      <c r="AF15" s="92" t="inlineStr">
        <is>
          <t>-</t>
        </is>
      </c>
      <c r="AG15" s="92" t="n">
        <v>0.011</v>
      </c>
      <c r="AH15" s="92" t="inlineStr">
        <is>
          <t>-</t>
        </is>
      </c>
      <c r="AI15" s="92" t="inlineStr">
        <is>
          <t>-</t>
        </is>
      </c>
      <c r="AJ15" s="419" t="inlineStr">
        <is>
          <t>-</t>
        </is>
      </c>
      <c r="AK15" s="422" t="n"/>
      <c r="AL15" s="92" t="inlineStr">
        <is>
          <t>-</t>
        </is>
      </c>
      <c r="AM15" s="92" t="n">
        <v>0.00025</v>
      </c>
      <c r="AN15" s="92" t="e">
        <v>#DIV/0!</v>
      </c>
      <c r="AO15" s="92" t="inlineStr">
        <is>
          <t>-</t>
        </is>
      </c>
      <c r="AP15" s="419" t="inlineStr">
        <is>
          <t>-</t>
        </is>
      </c>
      <c r="AQ15" s="422" t="n"/>
      <c r="AR15" s="92" t="inlineStr">
        <is>
          <t>-</t>
        </is>
      </c>
      <c r="AS15" s="271" t="inlineStr">
        <is>
          <t>-</t>
        </is>
      </c>
      <c r="AT15" s="271" t="inlineStr">
        <is>
          <t>-</t>
        </is>
      </c>
      <c r="AU15" s="92" t="inlineStr">
        <is>
          <t>-</t>
        </is>
      </c>
      <c r="AV15" s="271" t="inlineStr">
        <is>
          <t>-</t>
        </is>
      </c>
      <c r="AW15" s="273" t="inlineStr">
        <is>
          <t>-</t>
        </is>
      </c>
      <c r="AX15" s="92" t="inlineStr">
        <is>
          <t>-</t>
        </is>
      </c>
      <c r="AY15" s="273" t="inlineStr">
        <is>
          <t>-</t>
        </is>
      </c>
      <c r="AZ15" s="273" t="inlineStr">
        <is>
          <t>-</t>
        </is>
      </c>
      <c r="BA15" s="92" t="inlineStr">
        <is>
          <t>-</t>
        </is>
      </c>
      <c r="BB15" s="271" t="inlineStr">
        <is>
          <t>-</t>
        </is>
      </c>
      <c r="BC15" s="271" t="inlineStr">
        <is>
          <t>-</t>
        </is>
      </c>
      <c r="BD15" s="92" t="inlineStr">
        <is>
          <t>-</t>
        </is>
      </c>
      <c r="BE15" s="419" t="n"/>
      <c r="BF15" s="422" t="n"/>
      <c r="BG15" s="92" t="n"/>
      <c r="BH15" s="271" t="n"/>
      <c r="BI15" s="271" t="n"/>
      <c r="BJ15" s="92" t="n"/>
      <c r="BK15" s="249" t="n"/>
      <c r="BL15" s="420" t="n"/>
      <c r="BM15" s="421" t="n"/>
      <c r="BN15" s="18" t="n"/>
      <c r="BO15" s="18" t="n"/>
      <c r="BP15" s="18" t="n"/>
      <c r="BQ15" s="18" t="n"/>
      <c r="BR15" s="18" t="n"/>
      <c r="BS15" s="18" t="n"/>
      <c r="BT15" s="18" t="n"/>
      <c r="BU15" s="18" t="n"/>
      <c r="BV15" s="18" t="n"/>
      <c r="BW15" s="18" t="n"/>
      <c r="BX15" s="19" t="n"/>
      <c r="BY15" s="19" t="n"/>
      <c r="BZ15" s="19" t="n"/>
      <c r="CA15" s="19" t="n"/>
      <c r="CB15" s="19" t="n"/>
      <c r="CC15" s="201" t="n"/>
      <c r="CD15" s="201" t="n"/>
      <c r="CE15" s="201" t="n"/>
      <c r="CF15" s="201" t="n"/>
      <c r="CG15" s="201" t="n"/>
      <c r="CH15" s="201" t="n"/>
      <c r="CI15" s="201" t="n"/>
      <c r="CJ15" s="201" t="n"/>
      <c r="CK15" s="201" t="n"/>
      <c r="CL15" s="201" t="n"/>
      <c r="CM15" s="201" t="n"/>
      <c r="CN15" s="201" t="n"/>
      <c r="CO15" s="252" t="n"/>
      <c r="CP15" s="252" t="n"/>
      <c r="CQ15" s="252" t="n"/>
      <c r="CR15" s="252" t="n"/>
      <c r="CS15" s="19" t="n"/>
      <c r="CT15" s="19" t="n"/>
      <c r="CU15" s="19" t="n"/>
      <c r="CV15" s="19" t="n"/>
      <c r="CW15" s="19" t="n"/>
      <c r="CX15" s="19" t="n"/>
      <c r="CY15" s="19" t="n"/>
      <c r="CZ15" s="19" t="n"/>
      <c r="DA15" s="19" t="n"/>
      <c r="DB15" s="19" t="n"/>
      <c r="DC15" s="19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204" t="n"/>
      <c r="DX15" s="245" t="n"/>
      <c r="DY15" s="51" t="n"/>
      <c r="DZ15" s="51" t="n"/>
      <c r="EA15" s="51" t="n"/>
      <c r="EB15" s="51" t="n"/>
      <c r="EC15" s="51" t="n"/>
      <c r="ED15" s="51" t="n"/>
      <c r="EE15" s="51" t="n"/>
      <c r="EF15" s="51" t="n"/>
      <c r="EG15" s="51" t="n"/>
      <c r="EH15" s="51" t="n"/>
    </row>
    <row r="16" ht="57.75" customFormat="1" customHeight="1" s="95">
      <c r="A16" s="254" t="n"/>
      <c r="B16" s="256" t="inlineStr">
        <is>
          <t>FINN FLARE</t>
        </is>
      </c>
      <c r="C16" s="247" t="inlineStr">
        <is>
          <t>FINN FLARE летняя распродажа</t>
        </is>
      </c>
      <c r="D16" s="250" t="inlineStr">
        <is>
          <t>Одежда</t>
        </is>
      </c>
      <c r="E16" s="250" t="inlineStr">
        <is>
          <t>Охват</t>
        </is>
      </c>
      <c r="F16" s="250" t="inlineStr">
        <is>
          <t>25-45 лет</t>
        </is>
      </c>
      <c r="G16" s="250" t="inlineStr">
        <is>
          <t>Вконтакте</t>
        </is>
      </c>
      <c r="H16" s="248" t="inlineStr">
        <is>
          <t>Лента новостей
ГЕО Москва, Санкт-Петербург
см. закладку "STA Таргетинги"</t>
        </is>
      </c>
      <c r="I16" s="248" t="inlineStr">
        <is>
          <t>Реклама сайта - изображение
Карусель</t>
        </is>
      </c>
      <c r="J16" s="250" t="n"/>
      <c r="K16" s="247" t="inlineStr">
        <is>
          <t>Динамика</t>
        </is>
      </c>
      <c r="L16" s="247" t="inlineStr">
        <is>
          <t>клики</t>
        </is>
      </c>
      <c r="M16" s="247" t="n">
        <v>5</v>
      </c>
      <c r="N16" s="247" t="inlineStr">
        <is>
          <t>недель</t>
        </is>
      </c>
      <c r="O16" s="246" t="n">
        <v>2000</v>
      </c>
      <c r="P16" s="246" t="n">
        <v>10000</v>
      </c>
      <c r="Q16" s="271" t="n">
        <v>35</v>
      </c>
      <c r="R16" s="246" t="n">
        <v>1</v>
      </c>
      <c r="S16" s="92" t="n">
        <v>0</v>
      </c>
      <c r="T16" s="416" t="n">
        <v>192.5</v>
      </c>
      <c r="U16" s="271" t="n">
        <v>350000</v>
      </c>
      <c r="V16" s="274" t="n">
        <v>285946.9166666667</v>
      </c>
      <c r="W16" s="92" t="n">
        <v>-0.1830088095238095</v>
      </c>
      <c r="X16" s="246" t="n">
        <v>1818181.818181818</v>
      </c>
      <c r="Y16" s="422" t="n">
        <v>2992132</v>
      </c>
      <c r="Z16" s="92" t="n">
        <v>0.6456725999999999</v>
      </c>
      <c r="AA16" s="419" t="n">
        <v>4.5</v>
      </c>
      <c r="AB16" s="419" t="n">
        <v>2.733381871863761</v>
      </c>
      <c r="AC16" s="92" t="n">
        <v>-0.3925818062524976</v>
      </c>
      <c r="AD16" s="94" t="n">
        <v>404040.4040404041</v>
      </c>
      <c r="AE16" s="422" t="n">
        <v>1094663</v>
      </c>
      <c r="AF16" s="92" t="n">
        <v>1.709290925</v>
      </c>
      <c r="AG16" s="92" t="n"/>
      <c r="AH16" s="92" t="n"/>
      <c r="AI16" s="92" t="n"/>
      <c r="AJ16" s="419" t="n"/>
      <c r="AK16" s="422" t="n"/>
      <c r="AL16" s="92" t="n"/>
      <c r="AM16" s="92" t="n">
        <v>0.0055</v>
      </c>
      <c r="AN16" s="92" t="n">
        <v>0.002734505028521469</v>
      </c>
      <c r="AO16" s="92" t="n">
        <v>-0.5028172675415511</v>
      </c>
      <c r="AP16" s="419" t="n">
        <v>10000</v>
      </c>
      <c r="AQ16" s="422" t="n">
        <v>8182</v>
      </c>
      <c r="AR16" s="92" t="n">
        <v>-0.1818</v>
      </c>
      <c r="AS16" s="271" t="n">
        <v>192.5</v>
      </c>
      <c r="AT16" s="271" t="n">
        <v>95.56627737902831</v>
      </c>
      <c r="AU16" s="92" t="n">
        <v>-0.5035518058232296</v>
      </c>
      <c r="AV16" s="271" t="n">
        <v>866.25</v>
      </c>
      <c r="AW16" s="273" t="n">
        <v>261.2191301493397</v>
      </c>
      <c r="AX16" s="92" t="n">
        <v>-0.6984483346039368</v>
      </c>
      <c r="AY16" s="273" t="n"/>
      <c r="AZ16" s="273" t="n"/>
      <c r="BA16" s="92" t="n"/>
      <c r="BB16" s="271" t="n">
        <v>35</v>
      </c>
      <c r="BC16" s="271" t="n">
        <v>34.9482909639045</v>
      </c>
      <c r="BD16" s="92" t="n">
        <v>-0.001477401031299896</v>
      </c>
      <c r="BE16" s="419" t="n"/>
      <c r="BF16" s="422" t="n"/>
      <c r="BG16" s="92" t="n"/>
      <c r="BH16" s="271" t="n"/>
      <c r="BI16" s="271" t="n"/>
      <c r="BJ16" s="92" t="n"/>
      <c r="BK16" s="249" t="n"/>
      <c r="BL16" s="420" t="n"/>
      <c r="BM16" s="421" t="n"/>
      <c r="BN16" s="18" t="n"/>
      <c r="BO16" s="18" t="n"/>
      <c r="BP16" s="18" t="n"/>
      <c r="BQ16" s="18" t="n"/>
      <c r="BR16" s="18" t="n"/>
      <c r="BS16" s="18" t="n"/>
      <c r="BT16" s="18" t="n"/>
      <c r="BU16" s="18" t="n"/>
      <c r="BV16" s="18" t="n"/>
      <c r="BW16" s="18" t="n"/>
      <c r="BX16" s="19" t="n"/>
      <c r="BY16" s="19" t="n"/>
      <c r="BZ16" s="19" t="n"/>
      <c r="CA16" s="19" t="n"/>
      <c r="CB16" s="19" t="n"/>
      <c r="CC16" s="201" t="n"/>
      <c r="CD16" s="201" t="n"/>
      <c r="CE16" s="201" t="n"/>
      <c r="CF16" s="201" t="n"/>
      <c r="CG16" s="201" t="n"/>
      <c r="CH16" s="201" t="n"/>
      <c r="CI16" s="201" t="n"/>
      <c r="CJ16" s="201" t="n"/>
      <c r="CK16" s="201" t="n"/>
      <c r="CL16" s="201" t="n"/>
      <c r="CM16" s="201" t="n"/>
      <c r="CN16" s="201" t="n"/>
      <c r="CO16" s="252" t="n"/>
      <c r="CP16" s="252" t="n"/>
      <c r="CQ16" s="252" t="n"/>
      <c r="CR16" s="252" t="n"/>
      <c r="CS16" s="19" t="n"/>
      <c r="CT16" s="19" t="n"/>
      <c r="CU16" s="19" t="n"/>
      <c r="CV16" s="19" t="n"/>
      <c r="CW16" s="19" t="n"/>
      <c r="CX16" s="19" t="n"/>
      <c r="CY16" s="19" t="n"/>
      <c r="CZ16" s="19" t="n"/>
      <c r="DA16" s="19" t="n"/>
      <c r="DB16" s="19" t="n"/>
      <c r="DC16" s="19" t="n"/>
      <c r="DD16" s="19" t="n"/>
      <c r="DE16" s="19" t="n"/>
      <c r="DF16" s="19" t="n"/>
      <c r="DG16" s="19" t="n"/>
      <c r="DH16" s="19" t="n"/>
      <c r="DI16" s="19" t="n"/>
      <c r="DJ16" s="19" t="n"/>
      <c r="DK16" s="19" t="n"/>
      <c r="DL16" s="19" t="n"/>
      <c r="DM16" s="19" t="n"/>
      <c r="DN16" s="19" t="n"/>
      <c r="DO16" s="19" t="n"/>
      <c r="DP16" s="19" t="n"/>
      <c r="DQ16" s="19" t="n"/>
      <c r="DR16" s="19" t="n"/>
      <c r="DS16" s="19" t="n"/>
      <c r="DT16" s="19" t="n"/>
      <c r="DU16" s="19" t="n"/>
      <c r="DV16" s="19" t="n"/>
      <c r="DW16" s="204" t="n"/>
      <c r="DX16" s="245" t="n"/>
      <c r="DY16" s="51" t="n"/>
      <c r="DZ16" s="51" t="n"/>
      <c r="EA16" s="51" t="n"/>
      <c r="EB16" s="51" t="n"/>
      <c r="EC16" s="51" t="n"/>
      <c r="ED16" s="51" t="n"/>
      <c r="EE16" s="51" t="n"/>
      <c r="EF16" s="51" t="n"/>
      <c r="EG16" s="51" t="n"/>
      <c r="EH16" s="51" t="n"/>
    </row>
    <row r="17" ht="57.75" customFormat="1" customHeight="1" s="95">
      <c r="A17" s="254" t="n"/>
      <c r="B17" s="256" t="inlineStr">
        <is>
          <t>FINN FLARE</t>
        </is>
      </c>
      <c r="C17" s="247" t="inlineStr">
        <is>
          <t>FINN FLARE летняя распродажа</t>
        </is>
      </c>
      <c r="D17" s="250" t="inlineStr">
        <is>
          <t>Одежда</t>
        </is>
      </c>
      <c r="E17" s="250" t="inlineStr">
        <is>
          <t>Охват</t>
        </is>
      </c>
      <c r="F17" s="250" t="inlineStr">
        <is>
          <t>25-45 лет</t>
        </is>
      </c>
      <c r="G17" s="250" t="inlineStr">
        <is>
          <t>Segmento</t>
        </is>
      </c>
      <c r="H17" s="248" t="inlineStr">
        <is>
          <t>Гео Москва, МО, Санкт-Петербург, ЛО, М/Ж 25-44 года, таргетинги - см.закладку "Segmento"</t>
        </is>
      </c>
      <c r="I17" s="248" t="inlineStr">
        <is>
          <t>970x90, 336x280, 300x600, 200x200, 300x250, 250x250, 240x400, 160x600, 468x90, 120x600</t>
        </is>
      </c>
      <c r="J17" s="250" t="n"/>
      <c r="K17" s="247" t="inlineStr">
        <is>
          <t>Динамика</t>
        </is>
      </c>
      <c r="L17" s="247" t="inlineStr">
        <is>
          <t>1000 показов</t>
        </is>
      </c>
      <c r="M17" s="247" t="n">
        <v>6</v>
      </c>
      <c r="N17" s="247" t="inlineStr">
        <is>
          <t>недель</t>
        </is>
      </c>
      <c r="O17" s="246" t="n">
        <v>5112.400710771639</v>
      </c>
      <c r="P17" s="246" t="n">
        <v>30674.40426462983</v>
      </c>
      <c r="Q17" s="271" t="n">
        <v>63.84</v>
      </c>
      <c r="R17" s="246" t="n">
        <v>1</v>
      </c>
      <c r="S17" s="92" t="n">
        <v>0</v>
      </c>
      <c r="T17" s="416" t="n">
        <v>63.84</v>
      </c>
      <c r="U17" s="271" t="n">
        <v>1230902.494331066</v>
      </c>
      <c r="V17" s="274" t="n">
        <v>560724.35</v>
      </c>
      <c r="W17" s="92" t="n">
        <v>-0.5444607898818781</v>
      </c>
      <c r="X17" s="246" t="n">
        <v>19281054.1091959</v>
      </c>
      <c r="Y17" s="422" t="n">
        <v>8868956</v>
      </c>
      <c r="Z17" s="92" t="n">
        <v>-0.5400170576892865</v>
      </c>
      <c r="AA17" s="419" t="n">
        <v>4</v>
      </c>
      <c r="AB17" s="419" t="n">
        <v>3.299422291318596</v>
      </c>
      <c r="AC17" s="92" t="n">
        <v>-0.1751444271703509</v>
      </c>
      <c r="AD17" s="94" t="n">
        <v>4820263.527298974</v>
      </c>
      <c r="AE17" s="422" t="n">
        <v>2688033</v>
      </c>
      <c r="AF17" s="92" t="n">
        <v>-0.4423472939235266</v>
      </c>
      <c r="AG17" s="92" t="n"/>
      <c r="AH17" s="92" t="n"/>
      <c r="AI17" s="92" t="n"/>
      <c r="AJ17" s="419" t="n"/>
      <c r="AK17" s="422" t="n"/>
      <c r="AL17" s="92" t="n"/>
      <c r="AM17" s="92" t="n">
        <v>0.0007000000000000001</v>
      </c>
      <c r="AN17" s="92" t="n">
        <v>0.0006999696469347688</v>
      </c>
      <c r="AO17" s="92" t="n">
        <v>-4.336152175898889e-05</v>
      </c>
      <c r="AP17" s="419" t="n">
        <v>13496.73787643713</v>
      </c>
      <c r="AQ17" s="422" t="n">
        <v>6208</v>
      </c>
      <c r="AR17" s="92" t="n">
        <v>-0.5400370032496482</v>
      </c>
      <c r="AS17" s="271" t="n">
        <v>63.84000000000002</v>
      </c>
      <c r="AT17" s="271" t="n">
        <v>63.2232643842184</v>
      </c>
      <c r="AU17" s="92" t="n">
        <v>-0.009660645610614527</v>
      </c>
      <c r="AV17" s="271" t="n">
        <v>255.3600000000001</v>
      </c>
      <c r="AW17" s="273" t="n">
        <v>208.6002478392192</v>
      </c>
      <c r="AX17" s="92" t="n">
        <v>-0.1831130645393987</v>
      </c>
      <c r="AY17" s="273" t="n"/>
      <c r="AZ17" s="273" t="n"/>
      <c r="BA17" s="92" t="n"/>
      <c r="BB17" s="271" t="n">
        <v>91.20000000000002</v>
      </c>
      <c r="BC17" s="271" t="n">
        <v>90.3228656572165</v>
      </c>
      <c r="BD17" s="92" t="n">
        <v>-0.009617701127012324</v>
      </c>
      <c r="BE17" s="419" t="n"/>
      <c r="BF17" s="422" t="n"/>
      <c r="BG17" s="92" t="n"/>
      <c r="BH17" s="271" t="n"/>
      <c r="BI17" s="271" t="n"/>
      <c r="BJ17" s="92" t="n"/>
      <c r="BK17" s="249" t="n"/>
      <c r="BL17" s="420" t="n"/>
      <c r="BM17" s="421" t="n"/>
      <c r="BN17" s="18" t="n"/>
      <c r="BO17" s="18" t="n"/>
      <c r="BP17" s="18" t="n"/>
      <c r="BQ17" s="18" t="n"/>
      <c r="BR17" s="18" t="n"/>
      <c r="BS17" s="18" t="n"/>
      <c r="BT17" s="18" t="n"/>
      <c r="BU17" s="18" t="n"/>
      <c r="BV17" s="18" t="n"/>
      <c r="BW17" s="18" t="n"/>
      <c r="BX17" s="19" t="n"/>
      <c r="BY17" s="19" t="n"/>
      <c r="BZ17" s="19" t="n"/>
      <c r="CA17" s="19" t="n"/>
      <c r="CB17" s="19" t="n"/>
      <c r="CC17" s="201" t="n"/>
      <c r="CD17" s="201" t="n"/>
      <c r="CE17" s="201" t="n"/>
      <c r="CF17" s="201" t="n"/>
      <c r="CG17" s="201" t="n"/>
      <c r="CH17" s="201" t="n"/>
      <c r="CI17" s="201" t="n"/>
      <c r="CJ17" s="201" t="n"/>
      <c r="CK17" s="201" t="n"/>
      <c r="CL17" s="201" t="n"/>
      <c r="CM17" s="201" t="n"/>
      <c r="CN17" s="201" t="n"/>
      <c r="CO17" s="252" t="n"/>
      <c r="CP17" s="252" t="n"/>
      <c r="CQ17" s="252" t="n"/>
      <c r="CR17" s="252" t="n"/>
      <c r="CS17" s="19" t="n"/>
      <c r="CT17" s="19" t="n"/>
      <c r="CU17" s="19" t="n"/>
      <c r="CV17" s="19" t="n"/>
      <c r="CW17" s="19" t="n"/>
      <c r="CX17" s="19" t="n"/>
      <c r="CY17" s="19" t="n"/>
      <c r="CZ17" s="19" t="n"/>
      <c r="DA17" s="19" t="n"/>
      <c r="DB17" s="19" t="n"/>
      <c r="DC17" s="19" t="n"/>
      <c r="DD17" s="19" t="n"/>
      <c r="DE17" s="19" t="n"/>
      <c r="DF17" s="19" t="n"/>
      <c r="DG17" s="19" t="n"/>
      <c r="DH17" s="19" t="n"/>
      <c r="DI17" s="19" t="n"/>
      <c r="DJ17" s="19" t="n"/>
      <c r="DK17" s="19" t="n"/>
      <c r="DL17" s="19" t="n"/>
      <c r="DM17" s="19" t="n"/>
      <c r="DN17" s="19" t="n"/>
      <c r="DO17" s="19" t="n"/>
      <c r="DP17" s="19" t="n"/>
      <c r="DQ17" s="19" t="n"/>
      <c r="DR17" s="19" t="n"/>
      <c r="DS17" s="19" t="n"/>
      <c r="DT17" s="19" t="n"/>
      <c r="DU17" s="19" t="n"/>
      <c r="DV17" s="19" t="n"/>
      <c r="DW17" s="204" t="n"/>
      <c r="DX17" s="245" t="n"/>
      <c r="DY17" s="51" t="n"/>
      <c r="DZ17" s="51" t="n"/>
      <c r="EA17" s="51" t="n"/>
      <c r="EB17" s="51" t="n"/>
      <c r="EC17" s="51" t="n"/>
      <c r="ED17" s="51" t="n"/>
      <c r="EE17" s="51" t="n"/>
      <c r="EF17" s="51" t="n"/>
      <c r="EG17" s="51" t="n"/>
      <c r="EH17" s="51" t="n"/>
    </row>
    <row r="18" ht="57.75" customFormat="1" customHeight="1" s="95">
      <c r="A18" s="254" t="n"/>
      <c r="B18" s="256" t="inlineStr">
        <is>
          <t>FINN FLARE</t>
        </is>
      </c>
      <c r="C18" s="247" t="inlineStr">
        <is>
          <t>FINN FLARE летняя распродажа</t>
        </is>
      </c>
      <c r="D18" s="250" t="inlineStr">
        <is>
          <t>Одежда</t>
        </is>
      </c>
      <c r="E18" s="250" t="inlineStr">
        <is>
          <t>Охват</t>
        </is>
      </c>
      <c r="F18" s="250" t="inlineStr">
        <is>
          <t>25-45 лет</t>
        </is>
      </c>
      <c r="G18" s="250" t="inlineStr">
        <is>
          <t>Yandex.ru</t>
        </is>
      </c>
      <c r="H18" s="248" t="inlineStr">
        <is>
          <t>"Начинающий", Главные страницы, Desktop+Mobile, Динамика, РФ</t>
        </is>
      </c>
      <c r="I18" s="247" t="inlineStr">
        <is>
          <t xml:space="preserve">1456×180/640×134 </t>
        </is>
      </c>
      <c r="J18" s="250" t="n"/>
      <c r="K18" s="247" t="inlineStr">
        <is>
          <t>Динамика</t>
        </is>
      </c>
      <c r="L18" s="247" t="inlineStr">
        <is>
          <t>пакет</t>
        </is>
      </c>
      <c r="M18" s="247" t="n">
        <v>1</v>
      </c>
      <c r="N18" s="247" t="inlineStr">
        <is>
          <t>неделя</t>
        </is>
      </c>
      <c r="O18" s="246" t="n">
        <v>1</v>
      </c>
      <c r="P18" s="246" t="n">
        <v>1</v>
      </c>
      <c r="Q18" s="271" t="n">
        <v>1150000</v>
      </c>
      <c r="R18" s="246" t="n">
        <v>1</v>
      </c>
      <c r="S18" s="92" t="n">
        <v>0</v>
      </c>
      <c r="T18" s="416" t="n">
        <v>230</v>
      </c>
      <c r="U18" s="271" t="n">
        <v>1150000</v>
      </c>
      <c r="V18" s="274" t="n">
        <v>1150000</v>
      </c>
      <c r="W18" s="92" t="n">
        <v>0</v>
      </c>
      <c r="X18" s="246" t="n">
        <v>5000000</v>
      </c>
      <c r="Y18" s="422" t="n">
        <v>5000000</v>
      </c>
      <c r="Z18" s="92" t="n">
        <v>0</v>
      </c>
      <c r="AA18" s="419" t="n">
        <v>1.5</v>
      </c>
      <c r="AB18" s="419" t="n">
        <v>1.617224868002106</v>
      </c>
      <c r="AC18" s="92" t="n">
        <v>0.0781499120014042</v>
      </c>
      <c r="AD18" s="94" t="n">
        <v>3333333.333333333</v>
      </c>
      <c r="AE18" s="422" t="n">
        <v>3091716</v>
      </c>
      <c r="AF18" s="92" t="n">
        <v>-0.07248520000000003</v>
      </c>
      <c r="AG18" s="92" t="n"/>
      <c r="AH18" s="92" t="n"/>
      <c r="AI18" s="92" t="n"/>
      <c r="AJ18" s="419" t="n"/>
      <c r="AK18" s="422" t="n"/>
      <c r="AL18" s="92" t="n"/>
      <c r="AM18" s="92" t="n">
        <v>0.0012</v>
      </c>
      <c r="AN18" s="92" t="n">
        <v>0.002405</v>
      </c>
      <c r="AO18" s="92" t="n">
        <v>1.004166666666667</v>
      </c>
      <c r="AP18" s="419" t="n">
        <v>5999.999999999999</v>
      </c>
      <c r="AQ18" s="422" t="n">
        <v>12025</v>
      </c>
      <c r="AR18" s="92" t="n">
        <v>1.004166666666667</v>
      </c>
      <c r="AS18" s="271" t="n">
        <v>230</v>
      </c>
      <c r="AT18" s="271" t="n">
        <v>230</v>
      </c>
      <c r="AU18" s="92" t="n">
        <v>0</v>
      </c>
      <c r="AV18" s="271" t="n">
        <v>345</v>
      </c>
      <c r="AW18" s="273" t="n">
        <v>371.9617196404845</v>
      </c>
      <c r="AX18" s="92" t="n">
        <v>0.07814991200140442</v>
      </c>
      <c r="AY18" s="273" t="n"/>
      <c r="AZ18" s="273" t="n"/>
      <c r="BA18" s="92" t="n"/>
      <c r="BB18" s="271" t="n">
        <v>191.6666666666667</v>
      </c>
      <c r="BC18" s="271" t="n">
        <v>95.63409563409563</v>
      </c>
      <c r="BD18" s="92" t="n">
        <v>-0.5010395010395011</v>
      </c>
      <c r="BE18" s="419" t="n"/>
      <c r="BF18" s="422" t="n"/>
      <c r="BG18" s="92" t="n"/>
      <c r="BH18" s="271" t="n"/>
      <c r="BI18" s="271" t="n"/>
      <c r="BJ18" s="92" t="n"/>
      <c r="BK18" s="249" t="n"/>
      <c r="BL18" s="420" t="n"/>
      <c r="BM18" s="421" t="n"/>
      <c r="BN18" s="18" t="n"/>
      <c r="BO18" s="18" t="n"/>
      <c r="BP18" s="18" t="n"/>
      <c r="BQ18" s="18" t="n"/>
      <c r="BR18" s="18" t="n"/>
      <c r="BS18" s="18" t="n"/>
      <c r="BT18" s="18" t="n"/>
      <c r="BU18" s="18" t="n"/>
      <c r="BV18" s="18" t="n"/>
      <c r="BW18" s="18" t="n"/>
      <c r="BX18" s="19" t="n"/>
      <c r="BY18" s="19" t="n"/>
      <c r="BZ18" s="19" t="n"/>
      <c r="CA18" s="19" t="n"/>
      <c r="CB18" s="19" t="n"/>
      <c r="CC18" s="201" t="n"/>
      <c r="CD18" s="201" t="n"/>
      <c r="CE18" s="201" t="n"/>
      <c r="CF18" s="201" t="n"/>
      <c r="CG18" s="201" t="n"/>
      <c r="CH18" s="201" t="n"/>
      <c r="CI18" s="201" t="n"/>
      <c r="CJ18" s="201" t="n"/>
      <c r="CK18" s="201" t="n"/>
      <c r="CL18" s="201" t="n"/>
      <c r="CM18" s="201" t="n"/>
      <c r="CN18" s="201" t="n"/>
      <c r="CO18" s="252" t="n"/>
      <c r="CP18" s="252" t="n"/>
      <c r="CQ18" s="252" t="n"/>
      <c r="CR18" s="252" t="n"/>
      <c r="CS18" s="19" t="n"/>
      <c r="CT18" s="19" t="n"/>
      <c r="CU18" s="19" t="n"/>
      <c r="CV18" s="19" t="n"/>
      <c r="CW18" s="19" t="n"/>
      <c r="CX18" s="19" t="n"/>
      <c r="CY18" s="19" t="n"/>
      <c r="CZ18" s="19" t="n"/>
      <c r="DA18" s="19" t="n"/>
      <c r="DB18" s="19" t="n"/>
      <c r="DC18" s="19" t="n"/>
      <c r="DD18" s="19" t="n"/>
      <c r="DE18" s="19" t="n"/>
      <c r="DF18" s="19" t="n"/>
      <c r="DG18" s="19" t="n"/>
      <c r="DH18" s="19" t="n"/>
      <c r="DI18" s="19" t="n"/>
      <c r="DJ18" s="19" t="n"/>
      <c r="DK18" s="19" t="n"/>
      <c r="DL18" s="19" t="n"/>
      <c r="DM18" s="19" t="n"/>
      <c r="DN18" s="19" t="n"/>
      <c r="DO18" s="19" t="n"/>
      <c r="DP18" s="19" t="n"/>
      <c r="DQ18" s="19" t="n"/>
      <c r="DR18" s="19" t="n"/>
      <c r="DS18" s="19" t="n"/>
      <c r="DT18" s="19" t="n"/>
      <c r="DU18" s="19" t="n"/>
      <c r="DV18" s="19" t="n"/>
      <c r="DW18" s="204" t="n"/>
      <c r="DX18" s="245" t="n"/>
      <c r="DY18" s="51" t="n"/>
      <c r="DZ18" s="51" t="n"/>
      <c r="EA18" s="51" t="n"/>
      <c r="EB18" s="51" t="n"/>
      <c r="EC18" s="51" t="n"/>
      <c r="ED18" s="51" t="n"/>
      <c r="EE18" s="51" t="n"/>
      <c r="EF18" s="51" t="n"/>
      <c r="EG18" s="51" t="n"/>
      <c r="EH18" s="51" t="n"/>
    </row>
    <row r="19" ht="57.75" customFormat="1" customHeight="1" s="95">
      <c r="A19" s="254" t="n"/>
      <c r="B19" s="256" t="inlineStr">
        <is>
          <t>Клиент №n</t>
        </is>
      </c>
      <c r="C19" s="247" t="inlineStr">
        <is>
          <t>Сниженный % по ипотеке</t>
        </is>
      </c>
      <c r="D19" s="250" t="inlineStr">
        <is>
          <t>Недвижимость</t>
        </is>
      </c>
      <c r="E19" s="250" t="inlineStr">
        <is>
          <t>Охват</t>
        </is>
      </c>
      <c r="F19" s="250" t="inlineStr">
        <is>
          <t>25-54, средний доход</t>
        </is>
      </c>
      <c r="G19" s="250" t="inlineStr">
        <is>
          <t>YouTube+GDN</t>
        </is>
      </c>
      <c r="H19" s="248" t="inlineStr">
        <is>
          <t>Гео: г.Пенза и Пензенская область, см. закладку "Video Таргетинги"</t>
        </is>
      </c>
      <c r="I19" s="247" t="inlineStr">
        <is>
          <t>TrueView for Reach, 15 секунд</t>
        </is>
      </c>
      <c r="J19" s="253" t="inlineStr">
        <is>
          <t>10 сек</t>
        </is>
      </c>
      <c r="K19" s="247" t="inlineStr">
        <is>
          <t>Динамика</t>
        </is>
      </c>
      <c r="L19" s="247" t="inlineStr">
        <is>
          <t>1000 показов</t>
        </is>
      </c>
      <c r="M19" s="247" t="n">
        <v>4.285714285714286</v>
      </c>
      <c r="N19" s="247" t="inlineStr">
        <is>
          <t>недели</t>
        </is>
      </c>
      <c r="O19" s="246" t="n">
        <v>144.0505026668148</v>
      </c>
      <c r="P19" s="246" t="n">
        <v>617.3592971434919</v>
      </c>
      <c r="Q19" s="271" t="n">
        <v>400</v>
      </c>
      <c r="R19" s="246" t="n">
        <v>1</v>
      </c>
      <c r="S19" s="92" t="n">
        <v>0</v>
      </c>
      <c r="T19" s="416" t="n">
        <v>400</v>
      </c>
      <c r="U19" s="271" t="n">
        <v>246943.7188573967</v>
      </c>
      <c r="V19" s="274" t="n">
        <v>246943.7188573967</v>
      </c>
      <c r="W19" s="92" t="n">
        <v>0</v>
      </c>
      <c r="X19" s="246" t="n">
        <v>617359.2971434919</v>
      </c>
      <c r="Y19" s="422" t="n">
        <v>953361</v>
      </c>
      <c r="Z19" s="92" t="n">
        <v>0.5442563259534288</v>
      </c>
      <c r="AA19" s="419" t="n">
        <v>4.5</v>
      </c>
      <c r="AB19" s="419" t="n">
        <v>2.3</v>
      </c>
      <c r="AC19" s="92" t="n">
        <v>-0.4888888888888889</v>
      </c>
      <c r="AD19" s="94" t="n">
        <v>137190.954920776</v>
      </c>
      <c r="AE19" s="422" t="n">
        <v>414504.7826086957</v>
      </c>
      <c r="AF19" s="92" t="n">
        <v>2.021371072517578</v>
      </c>
      <c r="AG19" s="92" t="n">
        <v>0.1</v>
      </c>
      <c r="AH19" s="92" t="n">
        <v>0.1751728883392545</v>
      </c>
      <c r="AI19" s="92" t="n">
        <v>0.7517288833925448</v>
      </c>
      <c r="AJ19" s="419" t="n">
        <v>61735.92971434919</v>
      </c>
      <c r="AK19" s="422" t="n">
        <v>167003</v>
      </c>
      <c r="AL19" s="92" t="n">
        <v>1.705118409534274</v>
      </c>
      <c r="AM19" s="92" t="n">
        <v>0.0023</v>
      </c>
      <c r="AN19" s="92" t="n">
        <v>0.00415162776744591</v>
      </c>
      <c r="AO19" s="92" t="n">
        <v>0.805055551063439</v>
      </c>
      <c r="AP19" s="419" t="n">
        <v>1419.926383430031</v>
      </c>
      <c r="AQ19" s="422" t="n">
        <v>3958</v>
      </c>
      <c r="AR19" s="92" t="n">
        <v>1.787468453427068</v>
      </c>
      <c r="AS19" s="271" t="n">
        <v>399.9999999999999</v>
      </c>
      <c r="AT19" s="271" t="n">
        <v>259.0243557869441</v>
      </c>
      <c r="AU19" s="92" t="n">
        <v>-0.3524391105326398</v>
      </c>
      <c r="AV19" s="271" t="n">
        <v>1800</v>
      </c>
      <c r="AW19" s="273" t="n">
        <v>595.7560183099713</v>
      </c>
      <c r="AX19" s="92" t="n">
        <v>-0.6690244342722381</v>
      </c>
      <c r="AY19" s="273" t="n">
        <v>4</v>
      </c>
      <c r="AZ19" s="273" t="n">
        <v>1.478678340253748</v>
      </c>
      <c r="BA19" s="92" t="n">
        <v>-0.6303304149365628</v>
      </c>
      <c r="BB19" s="271" t="n">
        <v>173.9130434782608</v>
      </c>
      <c r="BC19" s="271" t="n">
        <v>62.39103558802343</v>
      </c>
      <c r="BD19" s="92" t="n">
        <v>-0.6412515453688652</v>
      </c>
      <c r="BE19" s="419" t="n"/>
      <c r="BF19" s="422" t="n"/>
      <c r="BG19" s="92" t="n"/>
      <c r="BH19" s="271" t="n"/>
      <c r="BI19" s="271" t="n"/>
      <c r="BJ19" s="92" t="n"/>
      <c r="BK19" s="249" t="n"/>
      <c r="BL19" s="420" t="n"/>
      <c r="BM19" s="421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9" t="n"/>
      <c r="BY19" s="19" t="n"/>
      <c r="BZ19" s="19" t="n"/>
      <c r="CA19" s="19" t="n"/>
      <c r="CB19" s="19" t="n"/>
      <c r="CC19" s="201" t="n"/>
      <c r="CD19" s="201" t="n"/>
      <c r="CE19" s="201" t="n"/>
      <c r="CF19" s="201" t="n"/>
      <c r="CG19" s="201" t="n"/>
      <c r="CH19" s="201" t="n"/>
      <c r="CI19" s="201" t="n"/>
      <c r="CJ19" s="201" t="n"/>
      <c r="CK19" s="201" t="n"/>
      <c r="CL19" s="201" t="n"/>
      <c r="CM19" s="201" t="n"/>
      <c r="CN19" s="201" t="n">
        <v>0.8571428571428571</v>
      </c>
      <c r="CO19" s="252" t="n">
        <v>1</v>
      </c>
      <c r="CP19" s="252" t="n">
        <v>1</v>
      </c>
      <c r="CQ19" s="252" t="n">
        <v>1</v>
      </c>
      <c r="CR19" s="252" t="n">
        <v>0.4285714285714285</v>
      </c>
      <c r="CS19" s="19" t="n"/>
      <c r="CT19" s="19" t="n"/>
      <c r="CU19" s="19" t="n"/>
      <c r="CV19" s="19" t="n"/>
      <c r="CW19" s="19" t="n"/>
      <c r="CX19" s="19" t="n"/>
      <c r="CY19" s="19" t="n"/>
      <c r="CZ19" s="19" t="n"/>
      <c r="DA19" s="19" t="n"/>
      <c r="DB19" s="19" t="n"/>
      <c r="DC19" s="19" t="n"/>
      <c r="DD19" s="19" t="n"/>
      <c r="DE19" s="19" t="n"/>
      <c r="DF19" s="19" t="n"/>
      <c r="DG19" s="19" t="n"/>
      <c r="DH19" s="19" t="n"/>
      <c r="DI19" s="19" t="n"/>
      <c r="DJ19" s="19" t="n"/>
      <c r="DK19" s="19" t="n"/>
      <c r="DL19" s="19" t="n"/>
      <c r="DM19" s="19" t="n"/>
      <c r="DN19" s="19" t="n"/>
      <c r="DO19" s="19" t="n"/>
      <c r="DP19" s="19" t="n"/>
      <c r="DQ19" s="19" t="n"/>
      <c r="DR19" s="19" t="n"/>
      <c r="DS19" s="19" t="n"/>
      <c r="DT19" s="19" t="n"/>
      <c r="DU19" s="19" t="n"/>
      <c r="DV19" s="19" t="n"/>
      <c r="DW19" s="204" t="n"/>
      <c r="DX19" s="245" t="n"/>
      <c r="DY19" s="51" t="n"/>
      <c r="DZ19" s="51" t="n"/>
      <c r="EA19" s="51" t="n"/>
      <c r="EB19" s="51" t="n"/>
      <c r="EC19" s="51" t="n"/>
      <c r="ED19" s="51" t="n"/>
      <c r="EE19" s="51" t="n"/>
      <c r="EF19" s="51" t="n"/>
      <c r="EG19" s="51" t="n"/>
      <c r="EH19" s="51" t="n"/>
    </row>
    <row r="20" ht="57.75" customFormat="1" customHeight="1" s="95">
      <c r="A20" s="254" t="n"/>
      <c r="B20" s="258" t="inlineStr">
        <is>
          <t>Клиент №n</t>
        </is>
      </c>
      <c r="C20" s="259" t="inlineStr">
        <is>
          <t>Сниженный % по ипотеке</t>
        </is>
      </c>
      <c r="D20" s="259" t="inlineStr">
        <is>
          <t>Недвижимость</t>
        </is>
      </c>
      <c r="E20" s="259" t="inlineStr">
        <is>
          <t>Охват</t>
        </is>
      </c>
      <c r="F20" s="259" t="inlineStr">
        <is>
          <t>25-54, средний доход</t>
        </is>
      </c>
      <c r="G20" s="259" t="inlineStr">
        <is>
          <t>Segmento</t>
        </is>
      </c>
      <c r="H20" s="260" t="inlineStr">
        <is>
          <t>Гео: г.Пенза и Пензенская область</t>
        </is>
      </c>
      <c r="I20" s="259" t="inlineStr">
        <is>
          <t>Видео, 15 сек</t>
        </is>
      </c>
      <c r="J20" s="260" t="inlineStr">
        <is>
          <t>10 сек</t>
        </is>
      </c>
      <c r="K20" s="259" t="inlineStr">
        <is>
          <t>Динамика</t>
        </is>
      </c>
      <c r="L20" s="259" t="inlineStr">
        <is>
          <t>1000 показов</t>
        </is>
      </c>
      <c r="M20" s="259" t="n">
        <v>4.285714285714286</v>
      </c>
      <c r="N20" s="259" t="inlineStr">
        <is>
          <t>недели</t>
        </is>
      </c>
      <c r="O20" s="261" t="n">
        <v>375.7380568974772</v>
      </c>
      <c r="P20" s="261" t="n">
        <v>1610.305958132045</v>
      </c>
      <c r="Q20" s="275" t="n">
        <v>310.5</v>
      </c>
      <c r="R20" s="261" t="n">
        <v>1</v>
      </c>
      <c r="S20" s="262" t="n">
        <v>0</v>
      </c>
      <c r="T20" s="424" t="n">
        <v>310.5</v>
      </c>
      <c r="U20" s="275" t="n">
        <v>500000</v>
      </c>
      <c r="V20" s="276" t="n">
        <v>452007.75</v>
      </c>
      <c r="W20" s="262" t="n">
        <v>-0.09598450000000003</v>
      </c>
      <c r="X20" s="261" t="n">
        <v>1610305.958132045</v>
      </c>
      <c r="Y20" s="425" t="n">
        <v>1467576</v>
      </c>
      <c r="Z20" s="262" t="n">
        <v>-0.08863530399999997</v>
      </c>
      <c r="AA20" s="426" t="n">
        <v>4</v>
      </c>
      <c r="AB20" s="426" t="n">
        <v>3.669692286918818</v>
      </c>
      <c r="AC20" s="262" t="n">
        <v>-0.08257692827029539</v>
      </c>
      <c r="AD20" s="263" t="n">
        <v>402576.4895330113</v>
      </c>
      <c r="AE20" s="425" t="n">
        <v>399918</v>
      </c>
      <c r="AF20" s="262" t="n">
        <v>-0.006603687999999996</v>
      </c>
      <c r="AG20" s="262" t="n">
        <v>0.64</v>
      </c>
      <c r="AH20" s="262" t="n">
        <v>0.6488147802907652</v>
      </c>
      <c r="AI20" s="262" t="n">
        <v>0.0137730942043206</v>
      </c>
      <c r="AJ20" s="426" t="n">
        <v>1030595.813204509</v>
      </c>
      <c r="AK20" s="425" t="n">
        <v>952185</v>
      </c>
      <c r="AL20" s="262" t="n">
        <v>-0.07608299218750003</v>
      </c>
      <c r="AM20" s="262" t="n">
        <v>0.011</v>
      </c>
      <c r="AN20" s="262" t="n">
        <v>0.007613234340163644</v>
      </c>
      <c r="AO20" s="262" t="n">
        <v>-0.3078877872578505</v>
      </c>
      <c r="AP20" s="426" t="n">
        <v>17713.36553945249</v>
      </c>
      <c r="AQ20" s="425" t="n">
        <v>11173</v>
      </c>
      <c r="AR20" s="262" t="n">
        <v>-0.3692333636363636</v>
      </c>
      <c r="AS20" s="275" t="n">
        <v>310.5</v>
      </c>
      <c r="AT20" s="275" t="n">
        <v>307.9961446630362</v>
      </c>
      <c r="AU20" s="262" t="n">
        <v>-0.008063946334826988</v>
      </c>
      <c r="AV20" s="275" t="n">
        <v>1242</v>
      </c>
      <c r="AW20" s="275" t="n">
        <v>1130.251076470676</v>
      </c>
      <c r="AX20" s="262" t="n">
        <v>-0.08997497868705595</v>
      </c>
      <c r="AY20" s="275" t="n">
        <v>0.48515625</v>
      </c>
      <c r="AZ20" s="275" t="n">
        <v>0.4747058082200413</v>
      </c>
      <c r="BA20" s="262" t="n">
        <v>-0.02154036308912588</v>
      </c>
      <c r="BB20" s="275" t="n">
        <v>28.22727272727273</v>
      </c>
      <c r="BC20" s="275" t="n">
        <v>40.45536113845878</v>
      </c>
      <c r="BD20" s="262" t="n">
        <v>0.433201199752163</v>
      </c>
      <c r="BE20" s="426" t="n"/>
      <c r="BF20" s="425" t="n"/>
      <c r="BG20" s="262" t="n"/>
      <c r="BH20" s="275" t="n"/>
      <c r="BI20" s="275" t="n"/>
      <c r="BJ20" s="262" t="n"/>
      <c r="BK20" s="264" t="n"/>
      <c r="BL20" s="427" t="n"/>
      <c r="BM20" s="428" t="n"/>
      <c r="BN20" s="265" t="n"/>
      <c r="BO20" s="265" t="n"/>
      <c r="BP20" s="265" t="n"/>
      <c r="BQ20" s="265" t="n"/>
      <c r="BR20" s="265" t="n"/>
      <c r="BS20" s="265" t="n"/>
      <c r="BT20" s="265" t="n"/>
      <c r="BU20" s="265" t="n"/>
      <c r="BV20" s="265" t="n"/>
      <c r="BW20" s="265" t="n"/>
      <c r="BX20" s="266" t="n"/>
      <c r="BY20" s="266" t="n"/>
      <c r="BZ20" s="266" t="n"/>
      <c r="CA20" s="266" t="n"/>
      <c r="CB20" s="266" t="n"/>
      <c r="CC20" s="267" t="n"/>
      <c r="CD20" s="267" t="n"/>
      <c r="CE20" s="267" t="n"/>
      <c r="CF20" s="267" t="n"/>
      <c r="CG20" s="267" t="n"/>
      <c r="CH20" s="267" t="n"/>
      <c r="CI20" s="267" t="n"/>
      <c r="CJ20" s="267" t="n"/>
      <c r="CK20" s="267" t="n"/>
      <c r="CL20" s="268" t="n"/>
      <c r="CM20" s="268" t="n"/>
      <c r="CN20" s="268" t="n">
        <v>0.8571428571428571</v>
      </c>
      <c r="CO20" s="269" t="n">
        <v>1</v>
      </c>
      <c r="CP20" s="269" t="n">
        <v>1</v>
      </c>
      <c r="CQ20" s="269" t="n">
        <v>1</v>
      </c>
      <c r="CR20" s="269" t="n">
        <v>0.4285714285714285</v>
      </c>
      <c r="CS20" s="270" t="n"/>
      <c r="CT20" s="270" t="n"/>
      <c r="CU20" s="270" t="n"/>
      <c r="CV20" s="270" t="n"/>
      <c r="CW20" s="270" t="n"/>
      <c r="CX20" s="270" t="n"/>
      <c r="CY20" s="270" t="n"/>
      <c r="CZ20" s="270" t="n"/>
      <c r="DA20" s="270" t="n"/>
      <c r="DB20" s="270" t="n"/>
      <c r="DC20" s="270" t="n"/>
      <c r="DD20" s="270" t="n"/>
      <c r="DE20" s="270" t="n"/>
      <c r="DF20" s="270" t="n"/>
      <c r="DG20" s="270" t="n"/>
      <c r="DH20" s="270" t="n"/>
      <c r="DI20" s="270" t="n"/>
      <c r="DJ20" s="270" t="n"/>
      <c r="DK20" s="270" t="n"/>
      <c r="DL20" s="270" t="n"/>
      <c r="DM20" s="270" t="n"/>
      <c r="DN20" s="270" t="n"/>
      <c r="DO20" s="270" t="n"/>
      <c r="DP20" s="270" t="n"/>
      <c r="DQ20" s="270" t="n"/>
      <c r="DR20" s="270" t="n"/>
      <c r="DS20" s="270" t="n"/>
      <c r="DT20" s="270" t="n"/>
      <c r="DU20" s="270" t="n"/>
      <c r="DV20" s="270" t="n"/>
      <c r="DW20" s="204" t="n"/>
      <c r="DX20" s="245" t="n"/>
      <c r="DY20" s="51" t="n"/>
      <c r="DZ20" s="51" t="n"/>
      <c r="EA20" s="51" t="n"/>
      <c r="EB20" s="51" t="n"/>
      <c r="EC20" s="51" t="n"/>
      <c r="ED20" s="51" t="n"/>
      <c r="EE20" s="51" t="n"/>
      <c r="EF20" s="51" t="n"/>
      <c r="EG20" s="51" t="n"/>
      <c r="EH20" s="51" t="n"/>
    </row>
    <row r="21" ht="12.75" customFormat="1" customHeight="1" s="22">
      <c r="A21" s="20" t="n"/>
      <c r="B21" s="404" t="n"/>
      <c r="C21" s="404" t="n"/>
      <c r="D21" s="404" t="n"/>
      <c r="E21" s="405" t="n"/>
      <c r="F21" s="405" t="n"/>
      <c r="G21" s="405" t="n"/>
      <c r="H21" s="405" t="n"/>
      <c r="I21" s="404" t="n"/>
      <c r="J21" s="404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5" t="n"/>
      <c r="AG21" s="405" t="n"/>
      <c r="AH21" s="405" t="n"/>
      <c r="AI21" s="405" t="n"/>
      <c r="AJ21" s="405" t="n"/>
      <c r="AK21" s="405" t="n"/>
      <c r="AL21" s="405" t="n"/>
      <c r="AM21" s="405" t="n"/>
      <c r="AN21" s="405" t="n"/>
      <c r="AO21" s="405" t="n"/>
      <c r="AP21" s="405" t="n"/>
      <c r="AQ21" s="405" t="n"/>
      <c r="AR21" s="405" t="n"/>
      <c r="AS21" s="405" t="n"/>
      <c r="AT21" s="405" t="n"/>
      <c r="AU21" s="405" t="n"/>
      <c r="AV21" s="405" t="n"/>
      <c r="AW21" s="405" t="n"/>
      <c r="AX21" s="405" t="n"/>
      <c r="AY21" s="405" t="n"/>
      <c r="AZ21" s="405" t="n"/>
      <c r="BA21" s="405" t="n"/>
      <c r="BB21" s="405" t="n"/>
      <c r="BC21" s="405" t="n"/>
      <c r="BD21" s="405" t="n"/>
      <c r="BE21" s="405" t="n"/>
      <c r="BF21" s="405" t="n"/>
      <c r="BG21" s="405" t="n"/>
      <c r="BH21" s="405" t="n"/>
      <c r="BI21" s="405" t="n"/>
      <c r="BJ21" s="405" t="n"/>
      <c r="BK21" s="405" t="n"/>
      <c r="BL21" s="405" t="n"/>
      <c r="BM21" s="405" t="n"/>
      <c r="BN21" s="50" t="n"/>
      <c r="BO21" s="50" t="n"/>
      <c r="BP21" s="50" t="n"/>
      <c r="BQ21" s="50" t="n"/>
      <c r="BR21" s="50" t="n"/>
      <c r="BS21" s="50" t="n"/>
      <c r="BT21" s="50" t="n"/>
      <c r="BU21" s="50" t="n"/>
      <c r="BV21" s="50" t="n"/>
      <c r="BW21" s="50" t="n"/>
      <c r="BX21" s="50" t="n"/>
      <c r="BY21" s="50" t="n"/>
      <c r="BZ21" s="50" t="n"/>
      <c r="CA21" s="50" t="n"/>
      <c r="CB21" s="50" t="n"/>
      <c r="CC21" s="50" t="n"/>
      <c r="CD21" s="50" t="n"/>
      <c r="CE21" s="50" t="n"/>
      <c r="CF21" s="50" t="n"/>
      <c r="CG21" s="50" t="n"/>
      <c r="CH21" s="50" t="n"/>
      <c r="CI21" s="50" t="n"/>
      <c r="CJ21" s="50" t="n"/>
      <c r="CK21" s="50" t="n"/>
      <c r="CL21" s="50" t="n"/>
      <c r="CM21" s="50" t="n"/>
      <c r="CN21" s="50" t="n"/>
      <c r="CO21" s="50" t="n"/>
      <c r="CP21" s="50" t="n"/>
      <c r="CQ21" s="50" t="n"/>
      <c r="CR21" s="50" t="n"/>
      <c r="CS21" s="50" t="n"/>
      <c r="CT21" s="50" t="n"/>
      <c r="CU21" s="50" t="n"/>
      <c r="CV21" s="50" t="n"/>
      <c r="CW21" s="50" t="n"/>
      <c r="CX21" s="50" t="n"/>
      <c r="CY21" s="50" t="n"/>
      <c r="CZ21" s="50" t="n"/>
      <c r="DA21" s="50" t="n"/>
      <c r="DB21" s="50" t="n"/>
      <c r="DC21" s="50" t="n"/>
      <c r="DD21" s="50" t="n"/>
      <c r="DE21" s="50" t="n"/>
      <c r="DF21" s="50" t="n"/>
      <c r="DG21" s="50" t="n"/>
      <c r="DH21" s="50" t="n"/>
      <c r="DI21" s="50" t="n"/>
      <c r="DJ21" s="50" t="n"/>
      <c r="DK21" s="50" t="n"/>
      <c r="DL21" s="50" t="n"/>
      <c r="DM21" s="50" t="n"/>
      <c r="DN21" s="50" t="n"/>
      <c r="DO21" s="50" t="n"/>
      <c r="DP21" s="50" t="n"/>
      <c r="DQ21" s="50" t="n"/>
      <c r="DR21" s="50" t="n"/>
      <c r="DS21" s="50" t="n"/>
      <c r="DT21" s="50" t="n"/>
      <c r="DU21" s="50" t="n"/>
      <c r="DV21" s="50" t="n"/>
      <c r="DW21" s="50" t="n"/>
      <c r="DX21" s="68" t="n"/>
      <c r="DY21" s="405" t="n"/>
      <c r="DZ21" s="405" t="n"/>
      <c r="EA21" s="405" t="n"/>
      <c r="EB21" s="405" t="n"/>
      <c r="EC21" s="405" t="n"/>
      <c r="ED21" s="405" t="n"/>
      <c r="EE21" s="20" t="n"/>
      <c r="EF21" s="404" t="n"/>
      <c r="EG21" s="404" t="n"/>
      <c r="EH21" s="404" t="n"/>
      <c r="EI21" s="405" t="n"/>
    </row>
    <row r="22" ht="12.75" customFormat="1" customHeight="1" s="22">
      <c r="A22" s="20" t="n"/>
      <c r="B22" s="404" t="n"/>
      <c r="C22" s="404" t="n"/>
      <c r="D22" s="404" t="n"/>
      <c r="E22" s="405" t="n"/>
      <c r="F22" s="405" t="n"/>
      <c r="G22" s="405" t="n"/>
      <c r="H22" s="405" t="n"/>
      <c r="I22" s="404" t="n"/>
      <c r="J22" s="404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5" t="n"/>
      <c r="AG22" s="405" t="n"/>
      <c r="AH22" s="405" t="n"/>
      <c r="AI22" s="405" t="n"/>
      <c r="AJ22" s="405" t="n"/>
      <c r="AK22" s="405" t="n"/>
      <c r="AL22" s="405" t="n"/>
      <c r="AM22" s="405" t="n"/>
      <c r="AN22" s="405" t="n"/>
      <c r="AO22" s="405" t="n"/>
      <c r="AP22" s="405" t="n"/>
      <c r="AQ22" s="405" t="n"/>
      <c r="AR22" s="405" t="n"/>
      <c r="AS22" s="405" t="n"/>
      <c r="AT22" s="405" t="n"/>
      <c r="AU22" s="405" t="n"/>
      <c r="AV22" s="405" t="n"/>
      <c r="AW22" s="405" t="n"/>
      <c r="AX22" s="405" t="n"/>
      <c r="AY22" s="405" t="n"/>
      <c r="AZ22" s="405" t="n"/>
      <c r="BA22" s="405" t="n"/>
      <c r="BB22" s="405" t="n"/>
      <c r="BC22" s="405" t="n"/>
      <c r="BD22" s="405" t="n"/>
      <c r="BE22" s="405" t="n"/>
      <c r="BF22" s="405" t="n"/>
      <c r="BG22" s="405" t="n"/>
      <c r="BH22" s="405" t="n"/>
      <c r="BI22" s="405" t="n"/>
      <c r="BJ22" s="405" t="n"/>
      <c r="BK22" s="405" t="n"/>
      <c r="BL22" s="405" t="n"/>
      <c r="BM22" s="405" t="n"/>
      <c r="BN22" s="50" t="n"/>
      <c r="BO22" s="50" t="n"/>
      <c r="BP22" s="50" t="n"/>
      <c r="BQ22" s="50" t="n"/>
      <c r="BR22" s="50" t="n"/>
      <c r="BS22" s="50" t="n"/>
      <c r="BT22" s="50" t="n"/>
      <c r="BU22" s="50" t="n"/>
      <c r="BV22" s="50" t="n"/>
      <c r="BW22" s="50" t="n"/>
      <c r="BX22" s="50" t="n"/>
      <c r="BY22" s="50" t="n"/>
      <c r="BZ22" s="50" t="n"/>
      <c r="CA22" s="50" t="n"/>
      <c r="CB22" s="50" t="n"/>
      <c r="CC22" s="50" t="n"/>
      <c r="CD22" s="50" t="n"/>
      <c r="CE22" s="50" t="n"/>
      <c r="CF22" s="50" t="n"/>
      <c r="CG22" s="50" t="n"/>
      <c r="CH22" s="50" t="n"/>
      <c r="CI22" s="50" t="n"/>
      <c r="CJ22" s="50" t="n"/>
      <c r="CK22" s="50" t="n"/>
      <c r="CL22" s="50" t="n"/>
      <c r="CM22" s="50" t="n"/>
      <c r="CN22" s="50" t="n"/>
      <c r="CO22" s="50" t="n"/>
      <c r="CP22" s="50" t="n"/>
      <c r="CQ22" s="50" t="n"/>
      <c r="CR22" s="50" t="n"/>
      <c r="CS22" s="50" t="n"/>
      <c r="CT22" s="50" t="n"/>
      <c r="CU22" s="50" t="n"/>
      <c r="CV22" s="50" t="n"/>
      <c r="CW22" s="50" t="n"/>
      <c r="CX22" s="50" t="n"/>
      <c r="CY22" s="50" t="n"/>
      <c r="CZ22" s="50" t="n"/>
      <c r="DA22" s="50" t="n"/>
      <c r="DB22" s="50" t="n"/>
      <c r="DC22" s="50" t="n"/>
      <c r="DD22" s="50" t="n"/>
      <c r="DE22" s="50" t="n"/>
      <c r="DF22" s="50" t="n"/>
      <c r="DG22" s="50" t="n"/>
      <c r="DH22" s="50" t="n"/>
      <c r="DI22" s="50" t="n"/>
      <c r="DJ22" s="50" t="n"/>
      <c r="DK22" s="50" t="n"/>
      <c r="DL22" s="50" t="n"/>
      <c r="DM22" s="50" t="n"/>
      <c r="DN22" s="50" t="n"/>
      <c r="DO22" s="50" t="n"/>
      <c r="DP22" s="50" t="n"/>
      <c r="DQ22" s="50" t="n"/>
      <c r="DR22" s="50" t="n"/>
      <c r="DS22" s="50" t="n"/>
      <c r="DT22" s="50" t="n"/>
      <c r="DU22" s="50" t="n"/>
      <c r="DV22" s="50" t="n"/>
      <c r="DW22" s="50" t="n"/>
      <c r="DX22" s="68" t="n"/>
      <c r="DY22" s="405" t="n"/>
      <c r="DZ22" s="405" t="n"/>
      <c r="EA22" s="405" t="n"/>
      <c r="EB22" s="405" t="n"/>
      <c r="EC22" s="405" t="n"/>
      <c r="ED22" s="405" t="n"/>
      <c r="EE22" s="20" t="n"/>
      <c r="EF22" s="404" t="n"/>
      <c r="EG22" s="404" t="n"/>
      <c r="EH22" s="404" t="n"/>
      <c r="EI22" s="405" t="n"/>
    </row>
    <row r="23" ht="12.75" customFormat="1" customHeight="1" s="22">
      <c r="A23" s="20" t="n"/>
      <c r="B23" s="404" t="n"/>
      <c r="C23" s="404" t="n"/>
      <c r="D23" s="404" t="n"/>
      <c r="E23" s="405" t="n"/>
      <c r="F23" s="405" t="n"/>
      <c r="G23" s="405" t="n"/>
      <c r="H23" s="405" t="n"/>
      <c r="I23" s="404" t="n"/>
      <c r="J23" s="404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5" t="n"/>
      <c r="AG23" s="405" t="n"/>
      <c r="AH23" s="405" t="n"/>
      <c r="AI23" s="405" t="n"/>
      <c r="AJ23" s="405" t="n"/>
      <c r="AK23" s="405" t="n"/>
      <c r="AL23" s="405" t="n"/>
      <c r="AM23" s="405" t="n"/>
      <c r="AN23" s="405" t="n"/>
      <c r="AO23" s="405" t="n"/>
      <c r="AP23" s="405" t="n"/>
      <c r="AQ23" s="405" t="n"/>
      <c r="AR23" s="405" t="n"/>
      <c r="AS23" s="405" t="n"/>
      <c r="AT23" s="405" t="n"/>
      <c r="AU23" s="405" t="n"/>
      <c r="AV23" s="405" t="n"/>
      <c r="AW23" s="405" t="n"/>
      <c r="AX23" s="405" t="n"/>
      <c r="AY23" s="405" t="n"/>
      <c r="AZ23" s="405" t="n"/>
      <c r="BA23" s="405" t="n"/>
      <c r="BB23" s="405" t="n"/>
      <c r="BC23" s="405" t="n"/>
      <c r="BD23" s="405" t="n"/>
      <c r="BE23" s="405" t="n"/>
      <c r="BF23" s="405" t="n"/>
      <c r="BG23" s="405" t="n"/>
      <c r="BH23" s="405" t="n"/>
      <c r="BI23" s="405" t="n"/>
      <c r="BJ23" s="405" t="n"/>
      <c r="BK23" s="405" t="n"/>
      <c r="BL23" s="405" t="n"/>
      <c r="BM23" s="405" t="n"/>
      <c r="BN23" s="50" t="n"/>
      <c r="BO23" s="50" t="n"/>
      <c r="BP23" s="50" t="n"/>
      <c r="BQ23" s="50" t="n"/>
      <c r="BR23" s="50" t="n"/>
      <c r="BS23" s="50" t="n"/>
      <c r="BT23" s="50" t="n"/>
      <c r="BU23" s="50" t="n"/>
      <c r="BV23" s="50" t="n"/>
      <c r="BW23" s="50" t="n"/>
      <c r="BX23" s="50" t="n"/>
      <c r="BY23" s="50" t="n"/>
      <c r="BZ23" s="50" t="n"/>
      <c r="CA23" s="50" t="n"/>
      <c r="CB23" s="50" t="n"/>
      <c r="CC23" s="50" t="n"/>
      <c r="CD23" s="50" t="n"/>
      <c r="CE23" s="50" t="n"/>
      <c r="CF23" s="50" t="n"/>
      <c r="CG23" s="50" t="n"/>
      <c r="CH23" s="50" t="n"/>
      <c r="CI23" s="50" t="n"/>
      <c r="CJ23" s="50" t="n"/>
      <c r="CK23" s="50" t="n"/>
      <c r="CL23" s="50" t="n"/>
      <c r="CM23" s="50" t="n"/>
      <c r="CN23" s="50" t="n"/>
      <c r="CO23" s="50" t="n"/>
      <c r="CP23" s="50" t="n"/>
      <c r="CQ23" s="50" t="n"/>
      <c r="CR23" s="50" t="n"/>
      <c r="CS23" s="50" t="n"/>
      <c r="CT23" s="50" t="n"/>
      <c r="CU23" s="50" t="n"/>
      <c r="CV23" s="50" t="n"/>
      <c r="CW23" s="50" t="n"/>
      <c r="CX23" s="50" t="n"/>
      <c r="CY23" s="50" t="n"/>
      <c r="CZ23" s="50" t="n"/>
      <c r="DA23" s="50" t="n"/>
      <c r="DB23" s="50" t="n"/>
      <c r="DC23" s="50" t="n"/>
      <c r="DD23" s="50" t="n"/>
      <c r="DE23" s="50" t="n"/>
      <c r="DF23" s="50" t="n"/>
      <c r="DG23" s="50" t="n"/>
      <c r="DH23" s="50" t="n"/>
      <c r="DI23" s="50" t="n"/>
      <c r="DJ23" s="50" t="n"/>
      <c r="DK23" s="50" t="n"/>
      <c r="DL23" s="50" t="n"/>
      <c r="DM23" s="50" t="n"/>
      <c r="DN23" s="50" t="n"/>
      <c r="DO23" s="50" t="n"/>
      <c r="DP23" s="50" t="n"/>
      <c r="DQ23" s="50" t="n"/>
      <c r="DR23" s="50" t="n"/>
      <c r="DS23" s="50" t="n"/>
      <c r="DT23" s="50" t="n"/>
      <c r="DU23" s="50" t="n"/>
      <c r="DV23" s="50" t="n"/>
      <c r="DW23" s="50" t="n"/>
      <c r="DX23" s="68" t="n"/>
      <c r="DY23" s="405" t="n"/>
      <c r="DZ23" s="405" t="n"/>
      <c r="EA23" s="405" t="n"/>
      <c r="EB23" s="405" t="n"/>
      <c r="EC23" s="405" t="n"/>
      <c r="ED23" s="405" t="n"/>
      <c r="EE23" s="20" t="n"/>
      <c r="EF23" s="404" t="n"/>
      <c r="EG23" s="404" t="n"/>
      <c r="EH23" s="404" t="n"/>
      <c r="EI23" s="405" t="n"/>
    </row>
    <row r="24" ht="12.75" customFormat="1" customHeight="1" s="22">
      <c r="A24" s="20" t="n"/>
      <c r="B24" s="404" t="n"/>
      <c r="C24" s="404" t="n"/>
      <c r="D24" s="404" t="n"/>
      <c r="E24" s="405" t="n"/>
      <c r="F24" s="405" t="n"/>
      <c r="G24" s="405" t="n"/>
      <c r="H24" s="405" t="n"/>
      <c r="I24" s="404" t="n"/>
      <c r="J24" s="404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5" t="n"/>
      <c r="AG24" s="405" t="n"/>
      <c r="AH24" s="405" t="n"/>
      <c r="AI24" s="405" t="n"/>
      <c r="AJ24" s="405" t="n"/>
      <c r="AK24" s="405" t="n"/>
      <c r="AL24" s="405" t="n"/>
      <c r="AM24" s="405" t="n"/>
      <c r="AN24" s="405" t="n"/>
      <c r="AO24" s="405" t="n"/>
      <c r="AP24" s="405" t="n"/>
      <c r="AQ24" s="405" t="n"/>
      <c r="AR24" s="405" t="n"/>
      <c r="AS24" s="405" t="n"/>
      <c r="AT24" s="405" t="n"/>
      <c r="AU24" s="405" t="n"/>
      <c r="AV24" s="405" t="n"/>
      <c r="AW24" s="405" t="n"/>
      <c r="AX24" s="405" t="n"/>
      <c r="AY24" s="405" t="n"/>
      <c r="AZ24" s="405" t="n"/>
      <c r="BA24" s="405" t="n"/>
      <c r="BB24" s="405" t="n"/>
      <c r="BC24" s="405" t="n"/>
      <c r="BD24" s="405" t="n"/>
      <c r="BE24" s="405" t="n"/>
      <c r="BF24" s="405" t="n"/>
      <c r="BG24" s="405" t="n"/>
      <c r="BH24" s="405" t="n"/>
      <c r="BI24" s="405" t="n"/>
      <c r="BJ24" s="405" t="n"/>
      <c r="BK24" s="405" t="n"/>
      <c r="BL24" s="405" t="n"/>
      <c r="BM24" s="405" t="n"/>
      <c r="BN24" s="50" t="n"/>
      <c r="BO24" s="50" t="n"/>
      <c r="BP24" s="50" t="n"/>
      <c r="BQ24" s="50" t="n"/>
      <c r="BR24" s="50" t="n"/>
      <c r="BS24" s="50" t="n"/>
      <c r="BT24" s="50" t="n"/>
      <c r="BU24" s="50" t="n"/>
      <c r="BV24" s="50" t="n"/>
      <c r="BW24" s="50" t="n"/>
      <c r="BX24" s="50" t="n"/>
      <c r="BY24" s="50" t="n"/>
      <c r="BZ24" s="50" t="n"/>
      <c r="CA24" s="50" t="n"/>
      <c r="CB24" s="50" t="n"/>
      <c r="CC24" s="50" t="n"/>
      <c r="CD24" s="50" t="n"/>
      <c r="CE24" s="50" t="n"/>
      <c r="CF24" s="50" t="n"/>
      <c r="CG24" s="50" t="n"/>
      <c r="CH24" s="50" t="n"/>
      <c r="CI24" s="50" t="n"/>
      <c r="CJ24" s="50" t="n"/>
      <c r="CK24" s="50" t="n"/>
      <c r="CL24" s="50" t="n"/>
      <c r="CM24" s="50" t="n"/>
      <c r="CN24" s="50" t="n"/>
      <c r="CO24" s="50" t="n"/>
      <c r="CP24" s="50" t="n"/>
      <c r="CQ24" s="50" t="n"/>
      <c r="CR24" s="50" t="n"/>
      <c r="CS24" s="50" t="n"/>
      <c r="CT24" s="50" t="n"/>
      <c r="CU24" s="50" t="n"/>
      <c r="CV24" s="50" t="n"/>
      <c r="CW24" s="50" t="n"/>
      <c r="CX24" s="50" t="n"/>
      <c r="CY24" s="50" t="n"/>
      <c r="CZ24" s="50" t="n"/>
      <c r="DA24" s="50" t="n"/>
      <c r="DB24" s="50" t="n"/>
      <c r="DC24" s="50" t="n"/>
      <c r="DD24" s="50" t="n"/>
      <c r="DE24" s="50" t="n"/>
      <c r="DF24" s="50" t="n"/>
      <c r="DG24" s="50" t="n"/>
      <c r="DH24" s="50" t="n"/>
      <c r="DI24" s="50" t="n"/>
      <c r="DJ24" s="50" t="n"/>
      <c r="DK24" s="50" t="n"/>
      <c r="DL24" s="50" t="n"/>
      <c r="DM24" s="50" t="n"/>
      <c r="DN24" s="50" t="n"/>
      <c r="DO24" s="50" t="n"/>
      <c r="DP24" s="50" t="n"/>
      <c r="DQ24" s="50" t="n"/>
      <c r="DR24" s="50" t="n"/>
      <c r="DS24" s="50" t="n"/>
      <c r="DT24" s="50" t="n"/>
      <c r="DU24" s="50" t="n"/>
      <c r="DV24" s="50" t="n"/>
      <c r="DW24" s="50" t="n"/>
      <c r="DX24" s="68" t="n"/>
      <c r="DY24" s="405" t="n"/>
      <c r="DZ24" s="405" t="n"/>
      <c r="EA24" s="405" t="n"/>
      <c r="EB24" s="405" t="n"/>
      <c r="EC24" s="405" t="n"/>
      <c r="ED24" s="405" t="n"/>
      <c r="EE24" s="20" t="n"/>
      <c r="EF24" s="404" t="n"/>
      <c r="EG24" s="404" t="n"/>
      <c r="EH24" s="404" t="n"/>
      <c r="EI24" s="405" t="n"/>
    </row>
    <row r="25" ht="12.75" customFormat="1" customHeight="1" s="39">
      <c r="A25" s="20" t="n"/>
      <c r="B25" s="404" t="n"/>
      <c r="C25" s="404" t="n"/>
      <c r="D25" s="404" t="n"/>
      <c r="E25" s="405" t="n"/>
      <c r="F25" s="405" t="n"/>
      <c r="G25" s="405" t="n"/>
      <c r="H25" s="405" t="n"/>
      <c r="I25" s="404" t="n"/>
      <c r="J25" s="404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5" t="n"/>
      <c r="AG25" s="405" t="n"/>
      <c r="AH25" s="405" t="n"/>
      <c r="AI25" s="405" t="n"/>
      <c r="AJ25" s="405" t="n"/>
      <c r="AK25" s="405" t="n"/>
      <c r="AL25" s="405" t="n"/>
      <c r="AM25" s="405" t="n"/>
      <c r="AN25" s="405" t="n"/>
      <c r="AO25" s="405" t="n"/>
      <c r="AP25" s="405" t="n"/>
      <c r="AQ25" s="405" t="n"/>
      <c r="AR25" s="405" t="n"/>
      <c r="AS25" s="405" t="n"/>
      <c r="AT25" s="405" t="n"/>
      <c r="AU25" s="405" t="n"/>
      <c r="AV25" s="405" t="n"/>
      <c r="AW25" s="405" t="n"/>
      <c r="AX25" s="405" t="n"/>
      <c r="AY25" s="405" t="n"/>
      <c r="AZ25" s="405" t="n"/>
      <c r="BA25" s="405" t="n"/>
      <c r="BB25" s="405" t="n"/>
      <c r="BC25" s="405" t="n"/>
      <c r="BD25" s="405" t="n"/>
      <c r="BE25" s="405" t="n"/>
      <c r="BF25" s="405" t="n"/>
      <c r="BG25" s="405" t="n"/>
      <c r="BH25" s="405" t="n"/>
      <c r="BI25" s="405" t="n"/>
      <c r="BJ25" s="405" t="n"/>
      <c r="BK25" s="405" t="n"/>
      <c r="BL25" s="405" t="n"/>
      <c r="BM25" s="405" t="n"/>
      <c r="BN25" s="50" t="n"/>
      <c r="BO25" s="50" t="n"/>
      <c r="BP25" s="50" t="n"/>
      <c r="BQ25" s="50" t="n"/>
      <c r="BR25" s="50" t="n"/>
      <c r="BS25" s="50" t="n"/>
      <c r="BT25" s="50" t="n"/>
      <c r="BU25" s="50" t="n"/>
      <c r="BV25" s="50" t="n"/>
      <c r="BW25" s="50" t="n"/>
      <c r="BX25" s="50" t="n"/>
      <c r="BY25" s="50" t="n"/>
      <c r="BZ25" s="50" t="n"/>
      <c r="CA25" s="50" t="n"/>
      <c r="CB25" s="50" t="n"/>
      <c r="CC25" s="50" t="n"/>
      <c r="CD25" s="50" t="n"/>
      <c r="CE25" s="50" t="n"/>
      <c r="CF25" s="50" t="n"/>
      <c r="CG25" s="50" t="n"/>
      <c r="CH25" s="50" t="n"/>
      <c r="CI25" s="50" t="n"/>
      <c r="CJ25" s="50" t="n"/>
      <c r="CK25" s="50" t="n"/>
      <c r="CL25" s="50" t="n"/>
      <c r="CM25" s="50" t="n"/>
      <c r="CN25" s="50" t="n"/>
      <c r="CO25" s="50" t="n"/>
      <c r="CP25" s="50" t="n"/>
      <c r="CQ25" s="50" t="n"/>
      <c r="CR25" s="50" t="n"/>
      <c r="CS25" s="50" t="n"/>
      <c r="CT25" s="50" t="n"/>
      <c r="CU25" s="50" t="n"/>
      <c r="CV25" s="50" t="n"/>
      <c r="CW25" s="50" t="n"/>
      <c r="CX25" s="50" t="n"/>
      <c r="CY25" s="50" t="n"/>
      <c r="CZ25" s="50" t="n"/>
      <c r="DA25" s="50" t="n"/>
      <c r="DB25" s="50" t="n"/>
      <c r="DC25" s="50" t="n"/>
      <c r="DD25" s="50" t="n"/>
      <c r="DE25" s="50" t="n"/>
      <c r="DF25" s="50" t="n"/>
      <c r="DG25" s="50" t="n"/>
      <c r="DH25" s="50" t="n"/>
      <c r="DI25" s="50" t="n"/>
      <c r="DJ25" s="50" t="n"/>
      <c r="DK25" s="50" t="n"/>
      <c r="DL25" s="50" t="n"/>
      <c r="DM25" s="50" t="n"/>
      <c r="DN25" s="50" t="n"/>
      <c r="DO25" s="50" t="n"/>
      <c r="DP25" s="50" t="n"/>
      <c r="DQ25" s="50" t="n"/>
      <c r="DR25" s="50" t="n"/>
      <c r="DS25" s="50" t="n"/>
      <c r="DT25" s="50" t="n"/>
      <c r="DU25" s="50" t="n"/>
      <c r="DV25" s="50" t="n"/>
      <c r="DW25" s="50" t="n"/>
      <c r="DX25" s="68" t="n"/>
      <c r="DY25" s="405" t="n"/>
      <c r="DZ25" s="405" t="n"/>
      <c r="EA25" s="405" t="n"/>
      <c r="EB25" s="405" t="n"/>
      <c r="EC25" s="405" t="n"/>
      <c r="ED25" s="405" t="n"/>
      <c r="EE25" s="20" t="n"/>
      <c r="EF25" s="404" t="n"/>
      <c r="EG25" s="404" t="n"/>
      <c r="EH25" s="404" t="n"/>
      <c r="EI25" s="405" t="n"/>
      <c r="EJ25" s="22" t="n"/>
      <c r="EK25" s="22" t="n"/>
      <c r="EL25" s="22" t="n"/>
      <c r="EM25" s="22" t="n"/>
    </row>
    <row r="26" ht="12.75" customFormat="1" customHeight="1" s="22">
      <c r="A26" s="20" t="n"/>
      <c r="B26" s="404" t="n"/>
      <c r="C26" s="404" t="n"/>
      <c r="D26" s="404" t="n"/>
      <c r="E26" s="405" t="n"/>
      <c r="F26" s="405" t="n"/>
      <c r="G26" s="405" t="n"/>
      <c r="H26" s="405" t="n"/>
      <c r="I26" s="404" t="n"/>
      <c r="J26" s="404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5" t="n"/>
      <c r="AG26" s="405" t="n"/>
      <c r="AH26" s="405" t="n"/>
      <c r="AI26" s="405" t="n"/>
      <c r="AJ26" s="405" t="n"/>
      <c r="AK26" s="405" t="n"/>
      <c r="AL26" s="405" t="n"/>
      <c r="AM26" s="405" t="n"/>
      <c r="AN26" s="405" t="n"/>
      <c r="AO26" s="405" t="n"/>
      <c r="AP26" s="405" t="n"/>
      <c r="AQ26" s="405" t="n"/>
      <c r="AR26" s="405" t="n"/>
      <c r="AS26" s="405" t="n"/>
      <c r="AT26" s="405" t="n"/>
      <c r="AU26" s="405" t="n"/>
      <c r="AV26" s="405" t="n"/>
      <c r="AW26" s="405" t="n"/>
      <c r="AX26" s="405" t="n"/>
      <c r="AY26" s="405" t="n"/>
      <c r="AZ26" s="405" t="n"/>
      <c r="BA26" s="405" t="n"/>
      <c r="BB26" s="405" t="n"/>
      <c r="BC26" s="405" t="n"/>
      <c r="BD26" s="405" t="n"/>
      <c r="BE26" s="405" t="n"/>
      <c r="BF26" s="405" t="n"/>
      <c r="BG26" s="405" t="n"/>
      <c r="BH26" s="405" t="n"/>
      <c r="BI26" s="405" t="n"/>
      <c r="BJ26" s="405" t="n"/>
      <c r="BK26" s="405" t="n"/>
      <c r="BL26" s="405" t="n"/>
      <c r="BM26" s="405" t="n"/>
      <c r="BN26" s="50" t="n"/>
      <c r="BO26" s="50" t="n"/>
      <c r="BP26" s="50" t="n"/>
      <c r="BQ26" s="50" t="n"/>
      <c r="BR26" s="50" t="n"/>
      <c r="BS26" s="50" t="n"/>
      <c r="BT26" s="50" t="n"/>
      <c r="BU26" s="50" t="n"/>
      <c r="BV26" s="50" t="n"/>
      <c r="BW26" s="50" t="n"/>
      <c r="BX26" s="50" t="n"/>
      <c r="BY26" s="50" t="n"/>
      <c r="BZ26" s="50" t="n"/>
      <c r="CA26" s="50" t="n"/>
      <c r="CB26" s="50" t="n"/>
      <c r="CC26" s="50" t="n"/>
      <c r="CD26" s="50" t="n"/>
      <c r="CE26" s="50" t="n"/>
      <c r="CF26" s="50" t="n"/>
      <c r="CG26" s="50" t="n"/>
      <c r="CH26" s="50" t="n"/>
      <c r="CI26" s="50" t="n"/>
      <c r="CJ26" s="50" t="n"/>
      <c r="CK26" s="50" t="n"/>
      <c r="CL26" s="50" t="n"/>
      <c r="CM26" s="50" t="n"/>
      <c r="CN26" s="50" t="n"/>
      <c r="CO26" s="50" t="n"/>
      <c r="CP26" s="50" t="n"/>
      <c r="CQ26" s="50" t="n"/>
      <c r="CR26" s="50" t="n"/>
      <c r="CS26" s="50" t="n"/>
      <c r="CT26" s="50" t="n"/>
      <c r="CU26" s="50" t="n"/>
      <c r="CV26" s="50" t="n"/>
      <c r="CW26" s="50" t="n"/>
      <c r="CX26" s="50" t="n"/>
      <c r="CY26" s="50" t="n"/>
      <c r="CZ26" s="50" t="n"/>
      <c r="DA26" s="50" t="n"/>
      <c r="DB26" s="50" t="n"/>
      <c r="DC26" s="50" t="n"/>
      <c r="DD26" s="50" t="n"/>
      <c r="DE26" s="50" t="n"/>
      <c r="DF26" s="50" t="n"/>
      <c r="DG26" s="50" t="n"/>
      <c r="DH26" s="50" t="n"/>
      <c r="DI26" s="50" t="n"/>
      <c r="DJ26" s="50" t="n"/>
      <c r="DK26" s="50" t="n"/>
      <c r="DL26" s="50" t="n"/>
      <c r="DM26" s="50" t="n"/>
      <c r="DN26" s="50" t="n"/>
      <c r="DO26" s="50" t="n"/>
      <c r="DP26" s="50" t="n"/>
      <c r="DQ26" s="50" t="n"/>
      <c r="DR26" s="50" t="n"/>
      <c r="DS26" s="50" t="n"/>
      <c r="DT26" s="50" t="n"/>
      <c r="DU26" s="50" t="n"/>
      <c r="DV26" s="50" t="n"/>
      <c r="DW26" s="50" t="n"/>
      <c r="DX26" s="68" t="n"/>
      <c r="DY26" s="405" t="n"/>
      <c r="DZ26" s="405" t="n"/>
      <c r="EA26" s="405" t="n"/>
      <c r="EB26" s="405" t="n"/>
      <c r="EC26" s="405" t="n"/>
      <c r="ED26" s="405" t="n"/>
      <c r="EE26" s="20" t="n"/>
      <c r="EF26" s="404" t="n"/>
      <c r="EG26" s="404" t="n"/>
      <c r="EH26" s="404" t="n"/>
      <c r="EI26" s="405" t="n"/>
    </row>
    <row r="27" ht="12.75" customFormat="1" customHeight="1" s="22">
      <c r="A27" s="20" t="n"/>
      <c r="B27" s="404" t="n"/>
      <c r="C27" s="404" t="n"/>
      <c r="D27" s="404" t="n"/>
      <c r="E27" s="405" t="n"/>
      <c r="F27" s="405" t="n"/>
      <c r="G27" s="405" t="n"/>
      <c r="H27" s="405" t="n"/>
      <c r="I27" s="404" t="n"/>
      <c r="J27" s="404" t="n"/>
      <c r="K27" s="405" t="n"/>
      <c r="L27" s="405" t="n"/>
      <c r="M27" s="405" t="n"/>
      <c r="N27" s="405" t="n"/>
      <c r="O27" s="405" t="n"/>
      <c r="P27" s="405" t="n"/>
      <c r="Q27" s="405" t="n"/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5" t="n"/>
      <c r="AG27" s="405" t="n"/>
      <c r="AH27" s="405" t="n"/>
      <c r="AI27" s="405" t="n"/>
      <c r="AJ27" s="405" t="n"/>
      <c r="AK27" s="405" t="n"/>
      <c r="AL27" s="405" t="n"/>
      <c r="AM27" s="405" t="n"/>
      <c r="AN27" s="405" t="n"/>
      <c r="AO27" s="405" t="n"/>
      <c r="AP27" s="405" t="n"/>
      <c r="AQ27" s="405" t="n"/>
      <c r="AR27" s="405" t="n"/>
      <c r="AS27" s="405" t="n"/>
      <c r="AT27" s="405" t="n"/>
      <c r="AU27" s="405" t="n"/>
      <c r="AV27" s="405" t="n"/>
      <c r="AW27" s="405" t="n"/>
      <c r="AX27" s="405" t="n"/>
      <c r="AY27" s="405" t="n"/>
      <c r="AZ27" s="405" t="n"/>
      <c r="BA27" s="405" t="n"/>
      <c r="BB27" s="405" t="n"/>
      <c r="BC27" s="405" t="n"/>
      <c r="BD27" s="405" t="n"/>
      <c r="BE27" s="405" t="n"/>
      <c r="BF27" s="405" t="n"/>
      <c r="BG27" s="405" t="n"/>
      <c r="BH27" s="405" t="n"/>
      <c r="BI27" s="405" t="n"/>
      <c r="BJ27" s="405" t="n"/>
      <c r="BK27" s="405" t="n"/>
      <c r="BL27" s="405" t="n"/>
      <c r="BM27" s="405" t="n"/>
      <c r="BN27" s="50" t="n"/>
      <c r="BO27" s="50" t="n"/>
      <c r="BP27" s="50" t="n"/>
      <c r="BQ27" s="50" t="n"/>
      <c r="BR27" s="50" t="n"/>
      <c r="BS27" s="50" t="n"/>
      <c r="BT27" s="50" t="n"/>
      <c r="BU27" s="50" t="n"/>
      <c r="BV27" s="50" t="n"/>
      <c r="BW27" s="50" t="n"/>
      <c r="BX27" s="50" t="n"/>
      <c r="BY27" s="50" t="n"/>
      <c r="BZ27" s="50" t="n"/>
      <c r="CA27" s="50" t="n"/>
      <c r="CB27" s="50" t="n"/>
      <c r="CC27" s="50" t="n"/>
      <c r="CD27" s="50" t="n"/>
      <c r="CE27" s="50" t="n"/>
      <c r="CF27" s="50" t="n"/>
      <c r="CG27" s="50" t="n"/>
      <c r="CH27" s="50" t="n"/>
      <c r="CI27" s="50" t="n"/>
      <c r="CJ27" s="50" t="n"/>
      <c r="CK27" s="50" t="n"/>
      <c r="CL27" s="50" t="n"/>
      <c r="CM27" s="50" t="n"/>
      <c r="CN27" s="50" t="n"/>
      <c r="CO27" s="50" t="n"/>
      <c r="CP27" s="50" t="n"/>
      <c r="CQ27" s="50" t="n"/>
      <c r="CR27" s="50" t="n"/>
      <c r="CS27" s="50" t="n"/>
      <c r="CT27" s="50" t="n"/>
      <c r="CU27" s="50" t="n"/>
      <c r="CV27" s="50" t="n"/>
      <c r="CW27" s="50" t="n"/>
      <c r="CX27" s="50" t="n"/>
      <c r="CY27" s="50" t="n"/>
      <c r="CZ27" s="50" t="n"/>
      <c r="DA27" s="50" t="n"/>
      <c r="DB27" s="50" t="n"/>
      <c r="DC27" s="50" t="n"/>
      <c r="DD27" s="50" t="n"/>
      <c r="DE27" s="50" t="n"/>
      <c r="DF27" s="50" t="n"/>
      <c r="DG27" s="50" t="n"/>
      <c r="DH27" s="50" t="n"/>
      <c r="DI27" s="50" t="n"/>
      <c r="DJ27" s="50" t="n"/>
      <c r="DK27" s="50" t="n"/>
      <c r="DL27" s="50" t="n"/>
      <c r="DM27" s="50" t="n"/>
      <c r="DN27" s="50" t="n"/>
      <c r="DO27" s="50" t="n"/>
      <c r="DP27" s="50" t="n"/>
      <c r="DQ27" s="50" t="n"/>
      <c r="DR27" s="50" t="n"/>
      <c r="DS27" s="50" t="n"/>
      <c r="DT27" s="50" t="n"/>
      <c r="DU27" s="50" t="n"/>
      <c r="DV27" s="50" t="n"/>
      <c r="DW27" s="50" t="n"/>
      <c r="DX27" s="68" t="n"/>
      <c r="DY27" s="405" t="n"/>
      <c r="DZ27" s="405" t="n"/>
      <c r="EA27" s="405" t="n"/>
      <c r="EB27" s="405" t="n"/>
      <c r="EC27" s="405" t="n"/>
      <c r="ED27" s="405" t="n"/>
      <c r="EE27" s="20" t="n"/>
      <c r="EF27" s="404" t="n"/>
      <c r="EG27" s="404" t="n"/>
      <c r="EH27" s="404" t="n"/>
      <c r="EI27" s="405" t="n"/>
    </row>
    <row r="28" ht="12.75" customFormat="1" customHeight="1" s="22">
      <c r="A28" s="20" t="n"/>
      <c r="B28" s="404" t="n"/>
      <c r="C28" s="404" t="n"/>
      <c r="D28" s="404" t="n"/>
      <c r="E28" s="405" t="n"/>
      <c r="F28" s="405" t="n"/>
      <c r="G28" s="405" t="n"/>
      <c r="H28" s="405" t="n"/>
      <c r="I28" s="404" t="n"/>
      <c r="J28" s="404" t="n"/>
      <c r="K28" s="405" t="n"/>
      <c r="L28" s="405" t="n"/>
      <c r="M28" s="405" t="n"/>
      <c r="N28" s="405" t="n"/>
      <c r="O28" s="405" t="n"/>
      <c r="P28" s="405" t="n"/>
      <c r="Q28" s="405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5" t="n"/>
      <c r="AG28" s="405" t="n"/>
      <c r="AH28" s="405" t="n"/>
      <c r="AI28" s="405" t="n"/>
      <c r="AJ28" s="405" t="n"/>
      <c r="AK28" s="405" t="n"/>
      <c r="AL28" s="405" t="n"/>
      <c r="AM28" s="405" t="n"/>
      <c r="AN28" s="405" t="n"/>
      <c r="AO28" s="405" t="n"/>
      <c r="AP28" s="405" t="n"/>
      <c r="AQ28" s="405" t="n"/>
      <c r="AR28" s="405" t="n"/>
      <c r="AS28" s="405" t="n"/>
      <c r="AT28" s="405" t="n"/>
      <c r="AU28" s="405" t="n"/>
      <c r="AV28" s="405" t="n"/>
      <c r="AW28" s="405" t="n"/>
      <c r="AX28" s="405" t="n"/>
      <c r="AY28" s="405" t="n"/>
      <c r="AZ28" s="405" t="n"/>
      <c r="BA28" s="405" t="n"/>
      <c r="BB28" s="405" t="n"/>
      <c r="BC28" s="405" t="n"/>
      <c r="BD28" s="405" t="n"/>
      <c r="BE28" s="405" t="n"/>
      <c r="BF28" s="405" t="n"/>
      <c r="BG28" s="405" t="n"/>
      <c r="BH28" s="405" t="n"/>
      <c r="BI28" s="405" t="n"/>
      <c r="BJ28" s="405" t="n"/>
      <c r="BK28" s="405" t="n"/>
      <c r="BL28" s="405" t="n"/>
      <c r="BM28" s="405" t="n"/>
      <c r="BN28" s="50" t="n"/>
      <c r="BO28" s="50" t="n"/>
      <c r="BP28" s="50" t="n"/>
      <c r="BQ28" s="50" t="n"/>
      <c r="BR28" s="50" t="n"/>
      <c r="BS28" s="50" t="n"/>
      <c r="BT28" s="50" t="n"/>
      <c r="BU28" s="50" t="n"/>
      <c r="BV28" s="50" t="n"/>
      <c r="BW28" s="50" t="n"/>
      <c r="BX28" s="50" t="n"/>
      <c r="BY28" s="50" t="n"/>
      <c r="BZ28" s="50" t="n"/>
      <c r="CA28" s="50" t="n"/>
      <c r="CB28" s="50" t="n"/>
      <c r="CC28" s="50" t="n"/>
      <c r="CD28" s="50" t="n"/>
      <c r="CE28" s="50" t="n"/>
      <c r="CF28" s="50" t="n"/>
      <c r="CG28" s="50" t="n"/>
      <c r="CH28" s="50" t="n"/>
      <c r="CI28" s="50" t="n"/>
      <c r="CJ28" s="50" t="n"/>
      <c r="CK28" s="50" t="n"/>
      <c r="CL28" s="50" t="n"/>
      <c r="CM28" s="50" t="n"/>
      <c r="CN28" s="50" t="n"/>
      <c r="CO28" s="50" t="n"/>
      <c r="CP28" s="50" t="n"/>
      <c r="CQ28" s="50" t="n"/>
      <c r="CR28" s="50" t="n"/>
      <c r="CS28" s="50" t="n"/>
      <c r="CT28" s="50" t="n"/>
      <c r="CU28" s="50" t="n"/>
      <c r="CV28" s="50" t="n"/>
      <c r="CW28" s="50" t="n"/>
      <c r="CX28" s="50" t="n"/>
      <c r="CY28" s="50" t="n"/>
      <c r="CZ28" s="50" t="n"/>
      <c r="DA28" s="50" t="n"/>
      <c r="DB28" s="50" t="n"/>
      <c r="DC28" s="50" t="n"/>
      <c r="DD28" s="50" t="n"/>
      <c r="DE28" s="50" t="n"/>
      <c r="DF28" s="50" t="n"/>
      <c r="DG28" s="50" t="n"/>
      <c r="DH28" s="50" t="n"/>
      <c r="DI28" s="50" t="n"/>
      <c r="DJ28" s="50" t="n"/>
      <c r="DK28" s="50" t="n"/>
      <c r="DL28" s="50" t="n"/>
      <c r="DM28" s="50" t="n"/>
      <c r="DN28" s="50" t="n"/>
      <c r="DO28" s="50" t="n"/>
      <c r="DP28" s="50" t="n"/>
      <c r="DQ28" s="50" t="n"/>
      <c r="DR28" s="50" t="n"/>
      <c r="DS28" s="50" t="n"/>
      <c r="DT28" s="50" t="n"/>
      <c r="DU28" s="50" t="n"/>
      <c r="DV28" s="50" t="n"/>
      <c r="DW28" s="50" t="n"/>
      <c r="DX28" s="68" t="n"/>
      <c r="DY28" s="405" t="n"/>
      <c r="DZ28" s="405" t="n"/>
      <c r="EA28" s="405" t="n"/>
      <c r="EB28" s="405" t="n"/>
      <c r="EC28" s="405" t="n"/>
      <c r="ED28" s="405" t="n"/>
      <c r="EE28" s="20" t="n"/>
      <c r="EF28" s="404" t="n"/>
      <c r="EG28" s="404" t="n"/>
      <c r="EH28" s="404" t="n"/>
      <c r="EI28" s="405" t="n"/>
    </row>
    <row r="29" ht="12.75" customFormat="1" customHeight="1" s="22">
      <c r="A29" s="20" t="n"/>
      <c r="B29" s="404" t="n"/>
      <c r="C29" s="404" t="n"/>
      <c r="D29" s="404" t="n"/>
      <c r="E29" s="405" t="n"/>
      <c r="F29" s="405" t="n"/>
      <c r="G29" s="405" t="n"/>
      <c r="H29" s="405" t="n"/>
      <c r="I29" s="404" t="n"/>
      <c r="J29" s="404" t="n"/>
      <c r="K29" s="405" t="n"/>
      <c r="L29" s="405" t="n"/>
      <c r="M29" s="405" t="n"/>
      <c r="N29" s="405" t="n"/>
      <c r="O29" s="405" t="n"/>
      <c r="P29" s="405" t="n"/>
      <c r="Q29" s="405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5" t="n"/>
      <c r="AG29" s="405" t="n"/>
      <c r="AH29" s="405" t="n"/>
      <c r="AI29" s="405" t="n"/>
      <c r="AJ29" s="405" t="n"/>
      <c r="AK29" s="405" t="n"/>
      <c r="AL29" s="405" t="n"/>
      <c r="AM29" s="405" t="n"/>
      <c r="AN29" s="405" t="n"/>
      <c r="AO29" s="405" t="n"/>
      <c r="AP29" s="405" t="n"/>
      <c r="AQ29" s="405" t="n"/>
      <c r="AR29" s="405" t="n"/>
      <c r="AS29" s="405" t="n"/>
      <c r="AT29" s="405" t="n"/>
      <c r="AU29" s="405" t="n"/>
      <c r="AV29" s="405" t="n"/>
      <c r="AW29" s="405" t="n"/>
      <c r="AX29" s="405" t="n"/>
      <c r="AY29" s="405" t="n"/>
      <c r="AZ29" s="405" t="n"/>
      <c r="BA29" s="405" t="n"/>
      <c r="BB29" s="405" t="n"/>
      <c r="BC29" s="405" t="n"/>
      <c r="BD29" s="405" t="n"/>
      <c r="BE29" s="405" t="n"/>
      <c r="BF29" s="405" t="n"/>
      <c r="BG29" s="405" t="n"/>
      <c r="BH29" s="405" t="n"/>
      <c r="BI29" s="405" t="n"/>
      <c r="BJ29" s="405" t="n"/>
      <c r="BK29" s="405" t="n"/>
      <c r="BL29" s="405" t="n"/>
      <c r="BM29" s="405" t="n"/>
      <c r="BN29" s="50" t="n"/>
      <c r="BO29" s="50" t="n"/>
      <c r="BP29" s="50" t="n"/>
      <c r="BQ29" s="50" t="n"/>
      <c r="BR29" s="50" t="n"/>
      <c r="BS29" s="50" t="n"/>
      <c r="BT29" s="50" t="n"/>
      <c r="BU29" s="50" t="n"/>
      <c r="BV29" s="50" t="n"/>
      <c r="BW29" s="50" t="n"/>
      <c r="BX29" s="50" t="n"/>
      <c r="BY29" s="50" t="n"/>
      <c r="BZ29" s="50" t="n"/>
      <c r="CA29" s="50" t="n"/>
      <c r="CB29" s="50" t="n"/>
      <c r="CC29" s="50" t="n"/>
      <c r="CD29" s="50" t="n"/>
      <c r="CE29" s="50" t="n"/>
      <c r="CF29" s="50" t="n"/>
      <c r="CG29" s="50" t="n"/>
      <c r="CH29" s="50" t="n"/>
      <c r="CI29" s="50" t="n"/>
      <c r="CJ29" s="50" t="n"/>
      <c r="CK29" s="50" t="n"/>
      <c r="CL29" s="50" t="n"/>
      <c r="CM29" s="50" t="n"/>
      <c r="CN29" s="50" t="n"/>
      <c r="CO29" s="50" t="n"/>
      <c r="CP29" s="50" t="n"/>
      <c r="CQ29" s="50" t="n"/>
      <c r="CR29" s="50" t="n"/>
      <c r="CS29" s="50" t="n"/>
      <c r="CT29" s="50" t="n"/>
      <c r="CU29" s="50" t="n"/>
      <c r="CV29" s="50" t="n"/>
      <c r="CW29" s="50" t="n"/>
      <c r="CX29" s="50" t="n"/>
      <c r="CY29" s="50" t="n"/>
      <c r="CZ29" s="50" t="n"/>
      <c r="DA29" s="50" t="n"/>
      <c r="DB29" s="50" t="n"/>
      <c r="DC29" s="50" t="n"/>
      <c r="DD29" s="50" t="n"/>
      <c r="DE29" s="50" t="n"/>
      <c r="DF29" s="50" t="n"/>
      <c r="DG29" s="50" t="n"/>
      <c r="DH29" s="50" t="n"/>
      <c r="DI29" s="50" t="n"/>
      <c r="DJ29" s="50" t="n"/>
      <c r="DK29" s="50" t="n"/>
      <c r="DL29" s="50" t="n"/>
      <c r="DM29" s="50" t="n"/>
      <c r="DN29" s="50" t="n"/>
      <c r="DO29" s="50" t="n"/>
      <c r="DP29" s="50" t="n"/>
      <c r="DQ29" s="50" t="n"/>
      <c r="DR29" s="50" t="n"/>
      <c r="DS29" s="50" t="n"/>
      <c r="DT29" s="50" t="n"/>
      <c r="DU29" s="50" t="n"/>
      <c r="DV29" s="50" t="n"/>
      <c r="DW29" s="50" t="n"/>
      <c r="DX29" s="68" t="n"/>
      <c r="DY29" s="405" t="n"/>
      <c r="DZ29" s="405" t="n"/>
      <c r="EA29" s="405" t="n"/>
      <c r="EB29" s="405" t="n"/>
      <c r="EC29" s="405" t="n"/>
      <c r="ED29" s="405" t="n"/>
      <c r="EE29" s="20" t="n"/>
      <c r="EF29" s="404" t="n"/>
      <c r="EG29" s="404" t="n"/>
      <c r="EH29" s="404" t="n"/>
      <c r="EI29" s="405" t="n"/>
    </row>
    <row r="30" ht="12.75" customFormat="1" customHeight="1" s="22">
      <c r="A30" s="20" t="n"/>
      <c r="B30" s="404" t="n"/>
      <c r="C30" s="404" t="n"/>
      <c r="D30" s="404" t="n"/>
      <c r="E30" s="405" t="n"/>
      <c r="F30" s="405" t="n"/>
      <c r="G30" s="405" t="n"/>
      <c r="H30" s="405" t="n"/>
      <c r="I30" s="404" t="n"/>
      <c r="J30" s="404" t="n"/>
      <c r="K30" s="405" t="n"/>
      <c r="L30" s="405" t="n"/>
      <c r="M30" s="405" t="n"/>
      <c r="N30" s="405" t="n"/>
      <c r="O30" s="405" t="n"/>
      <c r="P30" s="405" t="n"/>
      <c r="Q30" s="405" t="n"/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5" t="n"/>
      <c r="AG30" s="405" t="n"/>
      <c r="AH30" s="405" t="n"/>
      <c r="AI30" s="405" t="n"/>
      <c r="AJ30" s="405" t="n"/>
      <c r="AK30" s="405" t="n"/>
      <c r="AL30" s="405" t="n"/>
      <c r="AM30" s="405" t="n"/>
      <c r="AN30" s="405" t="n"/>
      <c r="AO30" s="405" t="n"/>
      <c r="AP30" s="405" t="n"/>
      <c r="AQ30" s="405" t="n"/>
      <c r="AR30" s="405" t="n"/>
      <c r="AS30" s="405" t="n"/>
      <c r="AT30" s="405" t="n"/>
      <c r="AU30" s="405" t="n"/>
      <c r="AV30" s="405" t="n"/>
      <c r="AW30" s="405" t="n"/>
      <c r="AX30" s="405" t="n"/>
      <c r="AY30" s="405" t="n"/>
      <c r="AZ30" s="405" t="n"/>
      <c r="BA30" s="405" t="n"/>
      <c r="BB30" s="405" t="n"/>
      <c r="BC30" s="405" t="n"/>
      <c r="BD30" s="405" t="n"/>
      <c r="BE30" s="405" t="n"/>
      <c r="BF30" s="405" t="n"/>
      <c r="BG30" s="405" t="n"/>
      <c r="BH30" s="405" t="n"/>
      <c r="BI30" s="405" t="n"/>
      <c r="BJ30" s="405" t="n"/>
      <c r="BK30" s="405" t="n"/>
      <c r="BL30" s="405" t="n"/>
      <c r="BM30" s="405" t="n"/>
      <c r="BN30" s="50" t="n"/>
      <c r="BO30" s="50" t="n"/>
      <c r="BP30" s="50" t="n"/>
      <c r="BQ30" s="50" t="n"/>
      <c r="BR30" s="50" t="n"/>
      <c r="BS30" s="50" t="n"/>
      <c r="BT30" s="50" t="n"/>
      <c r="BU30" s="50" t="n"/>
      <c r="BV30" s="50" t="n"/>
      <c r="BW30" s="50" t="n"/>
      <c r="BX30" s="50" t="n"/>
      <c r="BY30" s="50" t="n"/>
      <c r="BZ30" s="50" t="n"/>
      <c r="CA30" s="50" t="n"/>
      <c r="CB30" s="50" t="n"/>
      <c r="CC30" s="50" t="n"/>
      <c r="CD30" s="50" t="n"/>
      <c r="CE30" s="50" t="n"/>
      <c r="CF30" s="50" t="n"/>
      <c r="CG30" s="50" t="n"/>
      <c r="CH30" s="50" t="n"/>
      <c r="CI30" s="50" t="n"/>
      <c r="CJ30" s="50" t="n"/>
      <c r="CK30" s="50" t="n"/>
      <c r="CL30" s="50" t="n"/>
      <c r="CM30" s="50" t="n"/>
      <c r="CN30" s="50" t="n"/>
      <c r="CO30" s="50" t="n"/>
      <c r="CP30" s="50" t="n"/>
      <c r="CQ30" s="50" t="n"/>
      <c r="CR30" s="50" t="n"/>
      <c r="CS30" s="50" t="n"/>
      <c r="CT30" s="50" t="n"/>
      <c r="CU30" s="50" t="n"/>
      <c r="CV30" s="50" t="n"/>
      <c r="CW30" s="50" t="n"/>
      <c r="CX30" s="50" t="n"/>
      <c r="CY30" s="50" t="n"/>
      <c r="CZ30" s="50" t="n"/>
      <c r="DA30" s="50" t="n"/>
      <c r="DB30" s="50" t="n"/>
      <c r="DC30" s="50" t="n"/>
      <c r="DD30" s="50" t="n"/>
      <c r="DE30" s="50" t="n"/>
      <c r="DF30" s="50" t="n"/>
      <c r="DG30" s="50" t="n"/>
      <c r="DH30" s="50" t="n"/>
      <c r="DI30" s="50" t="n"/>
      <c r="DJ30" s="50" t="n"/>
      <c r="DK30" s="50" t="n"/>
      <c r="DL30" s="50" t="n"/>
      <c r="DM30" s="50" t="n"/>
      <c r="DN30" s="50" t="n"/>
      <c r="DO30" s="50" t="n"/>
      <c r="DP30" s="50" t="n"/>
      <c r="DQ30" s="50" t="n"/>
      <c r="DR30" s="50" t="n"/>
      <c r="DS30" s="50" t="n"/>
      <c r="DT30" s="50" t="n"/>
      <c r="DU30" s="50" t="n"/>
      <c r="DV30" s="50" t="n"/>
      <c r="DW30" s="50" t="n"/>
      <c r="DX30" s="68" t="n"/>
      <c r="DY30" s="405" t="n"/>
      <c r="DZ30" s="405" t="n"/>
      <c r="EA30" s="405" t="n"/>
      <c r="EB30" s="405" t="n"/>
      <c r="EC30" s="405" t="n"/>
      <c r="ED30" s="405" t="n"/>
      <c r="EE30" s="20" t="n"/>
      <c r="EF30" s="404" t="n"/>
      <c r="EG30" s="404" t="n"/>
      <c r="EH30" s="404" t="n"/>
      <c r="EI30" s="405" t="n"/>
    </row>
    <row r="31" ht="12.75" customFormat="1" customHeight="1" s="22">
      <c r="A31" s="20" t="n"/>
      <c r="B31" s="404" t="n"/>
      <c r="C31" s="404" t="n"/>
      <c r="D31" s="404" t="n"/>
      <c r="E31" s="405" t="n"/>
      <c r="F31" s="405" t="n"/>
      <c r="G31" s="405" t="n"/>
      <c r="H31" s="405" t="n"/>
      <c r="I31" s="404" t="n"/>
      <c r="J31" s="404" t="n"/>
      <c r="K31" s="405" t="n"/>
      <c r="L31" s="405" t="n"/>
      <c r="M31" s="405" t="n"/>
      <c r="N31" s="405" t="n"/>
      <c r="O31" s="405" t="n"/>
      <c r="P31" s="405" t="n"/>
      <c r="Q31" s="405" t="n"/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5" t="n"/>
      <c r="AG31" s="405" t="n"/>
      <c r="AH31" s="405" t="n"/>
      <c r="AI31" s="405" t="n"/>
      <c r="AJ31" s="405" t="n"/>
      <c r="AK31" s="405" t="n"/>
      <c r="AL31" s="405" t="n"/>
      <c r="AM31" s="405" t="n"/>
      <c r="AN31" s="405" t="n"/>
      <c r="AO31" s="405" t="n"/>
      <c r="AP31" s="405" t="n"/>
      <c r="AQ31" s="405" t="n"/>
      <c r="AR31" s="405" t="n"/>
      <c r="AS31" s="405" t="n"/>
      <c r="AT31" s="405" t="n"/>
      <c r="AU31" s="405" t="n"/>
      <c r="AV31" s="405" t="n"/>
      <c r="AW31" s="405" t="n"/>
      <c r="AX31" s="405" t="n"/>
      <c r="AY31" s="405" t="n"/>
      <c r="AZ31" s="405" t="n"/>
      <c r="BA31" s="405" t="n"/>
      <c r="BB31" s="405" t="n"/>
      <c r="BC31" s="405" t="n"/>
      <c r="BD31" s="405" t="n"/>
      <c r="BE31" s="405" t="n"/>
      <c r="BF31" s="405" t="n"/>
      <c r="BG31" s="405" t="n"/>
      <c r="BH31" s="405" t="n"/>
      <c r="BI31" s="405" t="n"/>
      <c r="BJ31" s="405" t="n"/>
      <c r="BK31" s="405" t="n"/>
      <c r="BL31" s="405" t="n"/>
      <c r="BM31" s="405" t="n"/>
      <c r="BN31" s="50" t="n"/>
      <c r="BO31" s="50" t="n"/>
      <c r="BP31" s="50" t="n"/>
      <c r="BQ31" s="50" t="n"/>
      <c r="BR31" s="50" t="n"/>
      <c r="BS31" s="50" t="n"/>
      <c r="BT31" s="50" t="n"/>
      <c r="BU31" s="50" t="n"/>
      <c r="BV31" s="50" t="n"/>
      <c r="BW31" s="50" t="n"/>
      <c r="BX31" s="50" t="n"/>
      <c r="BY31" s="50" t="n"/>
      <c r="BZ31" s="50" t="n"/>
      <c r="CA31" s="50" t="n"/>
      <c r="CB31" s="50" t="n"/>
      <c r="CC31" s="50" t="n"/>
      <c r="CD31" s="50" t="n"/>
      <c r="CE31" s="50" t="n"/>
      <c r="CF31" s="50" t="n"/>
      <c r="CG31" s="50" t="n"/>
      <c r="CH31" s="50" t="n"/>
      <c r="CI31" s="50" t="n"/>
      <c r="CJ31" s="50" t="n"/>
      <c r="CK31" s="50" t="n"/>
      <c r="CL31" s="50" t="n"/>
      <c r="CM31" s="50" t="n"/>
      <c r="CN31" s="50" t="n"/>
      <c r="CO31" s="50" t="n"/>
      <c r="CP31" s="50" t="n"/>
      <c r="CQ31" s="50" t="n"/>
      <c r="CR31" s="50" t="n"/>
      <c r="CS31" s="50" t="n"/>
      <c r="CT31" s="50" t="n"/>
      <c r="CU31" s="50" t="n"/>
      <c r="CV31" s="50" t="n"/>
      <c r="CW31" s="50" t="n"/>
      <c r="CX31" s="50" t="n"/>
      <c r="CY31" s="50" t="n"/>
      <c r="CZ31" s="50" t="n"/>
      <c r="DA31" s="50" t="n"/>
      <c r="DB31" s="50" t="n"/>
      <c r="DC31" s="50" t="n"/>
      <c r="DD31" s="50" t="n"/>
      <c r="DE31" s="50" t="n"/>
      <c r="DF31" s="50" t="n"/>
      <c r="DG31" s="50" t="n"/>
      <c r="DH31" s="50" t="n"/>
      <c r="DI31" s="50" t="n"/>
      <c r="DJ31" s="50" t="n"/>
      <c r="DK31" s="50" t="n"/>
      <c r="DL31" s="50" t="n"/>
      <c r="DM31" s="50" t="n"/>
      <c r="DN31" s="50" t="n"/>
      <c r="DO31" s="50" t="n"/>
      <c r="DP31" s="50" t="n"/>
      <c r="DQ31" s="50" t="n"/>
      <c r="DR31" s="50" t="n"/>
      <c r="DS31" s="50" t="n"/>
      <c r="DT31" s="50" t="n"/>
      <c r="DU31" s="50" t="n"/>
      <c r="DV31" s="50" t="n"/>
      <c r="DW31" s="50" t="n"/>
      <c r="DX31" s="68" t="n"/>
      <c r="DY31" s="405" t="n"/>
      <c r="DZ31" s="405" t="n"/>
      <c r="EA31" s="405" t="n"/>
      <c r="EB31" s="405" t="n"/>
      <c r="EC31" s="405" t="n"/>
      <c r="ED31" s="405" t="n"/>
      <c r="EE31" s="20" t="n"/>
      <c r="EF31" s="404" t="n"/>
      <c r="EG31" s="404" t="n"/>
      <c r="EH31" s="404" t="n"/>
      <c r="EI31" s="405" t="n"/>
    </row>
    <row r="32" ht="24" customFormat="1" customHeight="1" s="22">
      <c r="A32" s="20" t="n"/>
      <c r="B32" s="404" t="n"/>
      <c r="C32" s="404" t="n"/>
      <c r="D32" s="404" t="n"/>
      <c r="E32" s="405" t="n"/>
      <c r="F32" s="405" t="n"/>
      <c r="G32" s="405" t="n"/>
      <c r="H32" s="405" t="n"/>
      <c r="I32" s="404" t="n"/>
      <c r="J32" s="404" t="n"/>
      <c r="K32" s="405" t="n"/>
      <c r="L32" s="405" t="n"/>
      <c r="M32" s="405" t="n"/>
      <c r="N32" s="405" t="n"/>
      <c r="O32" s="405" t="n"/>
      <c r="P32" s="405" t="n"/>
      <c r="Q32" s="405" t="n"/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5" t="n"/>
      <c r="AG32" s="405" t="n"/>
      <c r="AH32" s="405" t="n"/>
      <c r="AI32" s="405" t="n"/>
      <c r="AJ32" s="405" t="n"/>
      <c r="AK32" s="405" t="n"/>
      <c r="AL32" s="405" t="n"/>
      <c r="AM32" s="405" t="n"/>
      <c r="AN32" s="405" t="n"/>
      <c r="AO32" s="405" t="n"/>
      <c r="AP32" s="405" t="n"/>
      <c r="AQ32" s="405" t="n"/>
      <c r="AR32" s="405" t="n"/>
      <c r="AS32" s="405" t="n"/>
      <c r="AT32" s="405" t="n"/>
      <c r="AU32" s="405" t="n"/>
      <c r="AV32" s="405" t="n"/>
      <c r="AW32" s="405" t="n"/>
      <c r="AX32" s="405" t="n"/>
      <c r="AY32" s="405" t="n"/>
      <c r="AZ32" s="405" t="n"/>
      <c r="BA32" s="405" t="n"/>
      <c r="BB32" s="405" t="n"/>
      <c r="BC32" s="405" t="n"/>
      <c r="BD32" s="405" t="n"/>
      <c r="BE32" s="405" t="n"/>
      <c r="BF32" s="405" t="n"/>
      <c r="BG32" s="405" t="n"/>
      <c r="BH32" s="405" t="n"/>
      <c r="BI32" s="405" t="n"/>
      <c r="BJ32" s="405" t="n"/>
      <c r="BK32" s="405" t="n"/>
      <c r="BL32" s="405" t="n"/>
      <c r="BM32" s="405" t="n"/>
      <c r="BN32" s="50" t="n"/>
      <c r="BO32" s="50" t="n"/>
      <c r="BP32" s="50" t="n"/>
      <c r="BQ32" s="50" t="n"/>
      <c r="BR32" s="50" t="n"/>
      <c r="BS32" s="50" t="n"/>
      <c r="BT32" s="50" t="n"/>
      <c r="BU32" s="50" t="n"/>
      <c r="BV32" s="50" t="n"/>
      <c r="BW32" s="50" t="n"/>
      <c r="BX32" s="50" t="n"/>
      <c r="BY32" s="50" t="n"/>
      <c r="BZ32" s="50" t="n"/>
      <c r="CA32" s="50" t="n"/>
      <c r="CB32" s="50" t="n"/>
      <c r="CC32" s="50" t="n"/>
      <c r="CD32" s="50" t="n"/>
      <c r="CE32" s="50" t="n"/>
      <c r="CF32" s="50" t="n"/>
      <c r="CG32" s="50" t="n"/>
      <c r="CH32" s="50" t="n"/>
      <c r="CI32" s="50" t="n"/>
      <c r="CJ32" s="50" t="n"/>
      <c r="CK32" s="50" t="n"/>
      <c r="CL32" s="50" t="n"/>
      <c r="CM32" s="50" t="n"/>
      <c r="CN32" s="50" t="n"/>
      <c r="CO32" s="50" t="n"/>
      <c r="CP32" s="50" t="n"/>
      <c r="CQ32" s="50" t="n"/>
      <c r="CR32" s="50" t="n"/>
      <c r="CS32" s="50" t="n"/>
      <c r="CT32" s="50" t="n"/>
      <c r="CU32" s="50" t="n"/>
      <c r="CV32" s="50" t="n"/>
      <c r="CW32" s="50" t="n"/>
      <c r="CX32" s="50" t="n"/>
      <c r="CY32" s="50" t="n"/>
      <c r="CZ32" s="50" t="n"/>
      <c r="DA32" s="50" t="n"/>
      <c r="DB32" s="50" t="n"/>
      <c r="DC32" s="50" t="n"/>
      <c r="DD32" s="50" t="n"/>
      <c r="DE32" s="50" t="n"/>
      <c r="DF32" s="50" t="n"/>
      <c r="DG32" s="50" t="n"/>
      <c r="DH32" s="50" t="n"/>
      <c r="DI32" s="50" t="n"/>
      <c r="DJ32" s="50" t="n"/>
      <c r="DK32" s="50" t="n"/>
      <c r="DL32" s="50" t="n"/>
      <c r="DM32" s="50" t="n"/>
      <c r="DN32" s="50" t="n"/>
      <c r="DO32" s="50" t="n"/>
      <c r="DP32" s="50" t="n"/>
      <c r="DQ32" s="50" t="n"/>
      <c r="DR32" s="50" t="n"/>
      <c r="DS32" s="50" t="n"/>
      <c r="DT32" s="50" t="n"/>
      <c r="DU32" s="50" t="n"/>
      <c r="DV32" s="50" t="n"/>
      <c r="DW32" s="50" t="n"/>
      <c r="DX32" s="68" t="n"/>
      <c r="DY32" s="405" t="n"/>
      <c r="DZ32" s="405" t="n"/>
      <c r="EA32" s="405" t="n"/>
      <c r="EB32" s="405" t="n"/>
      <c r="EC32" s="405" t="n"/>
      <c r="ED32" s="405" t="n"/>
      <c r="EE32" s="20" t="n"/>
      <c r="EF32" s="404" t="n"/>
      <c r="EG32" s="404" t="n"/>
      <c r="EH32" s="404" t="n"/>
      <c r="EI32" s="405" t="n"/>
    </row>
    <row r="33" ht="12.75" customFormat="1" customHeight="1" s="22">
      <c r="A33" s="20" t="n"/>
      <c r="B33" s="404" t="n"/>
      <c r="C33" s="404" t="n"/>
      <c r="D33" s="404" t="n"/>
      <c r="E33" s="405" t="n"/>
      <c r="F33" s="405" t="n"/>
      <c r="G33" s="405" t="n"/>
      <c r="H33" s="405" t="n"/>
      <c r="I33" s="404" t="n"/>
      <c r="J33" s="404" t="n"/>
      <c r="K33" s="405" t="n"/>
      <c r="L33" s="405" t="n"/>
      <c r="M33" s="405" t="n"/>
      <c r="N33" s="405" t="n"/>
      <c r="O33" s="405" t="n"/>
      <c r="P33" s="405" t="n"/>
      <c r="Q33" s="405" t="n"/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5" t="n"/>
      <c r="AG33" s="405" t="n"/>
      <c r="AH33" s="405" t="n"/>
      <c r="AI33" s="405" t="n"/>
      <c r="AJ33" s="405" t="n"/>
      <c r="AK33" s="405" t="n"/>
      <c r="AL33" s="405" t="n"/>
      <c r="AM33" s="405" t="n"/>
      <c r="AN33" s="405" t="n"/>
      <c r="AO33" s="405" t="n"/>
      <c r="AP33" s="405" t="n"/>
      <c r="AQ33" s="405" t="n"/>
      <c r="AR33" s="405" t="n"/>
      <c r="AS33" s="405" t="n"/>
      <c r="AT33" s="405" t="n"/>
      <c r="AU33" s="405" t="n"/>
      <c r="AV33" s="405" t="n"/>
      <c r="AW33" s="405" t="n"/>
      <c r="AX33" s="405" t="n"/>
      <c r="AY33" s="405" t="n"/>
      <c r="AZ33" s="405" t="n"/>
      <c r="BA33" s="405" t="n"/>
      <c r="BB33" s="405" t="n"/>
      <c r="BC33" s="405" t="n"/>
      <c r="BD33" s="405" t="n"/>
      <c r="BE33" s="405" t="n"/>
      <c r="BF33" s="405" t="n"/>
      <c r="BG33" s="405" t="n"/>
      <c r="BH33" s="405" t="n"/>
      <c r="BI33" s="405" t="n"/>
      <c r="BJ33" s="405" t="n"/>
      <c r="BK33" s="405" t="n"/>
      <c r="BL33" s="405" t="n"/>
      <c r="BM33" s="405" t="n"/>
      <c r="BN33" s="50" t="n"/>
      <c r="BO33" s="50" t="n"/>
      <c r="BP33" s="50" t="n"/>
      <c r="BQ33" s="50" t="n"/>
      <c r="BR33" s="50" t="n"/>
      <c r="BS33" s="50" t="n"/>
      <c r="BT33" s="50" t="n"/>
      <c r="BU33" s="50" t="n"/>
      <c r="BV33" s="50" t="n"/>
      <c r="BW33" s="50" t="n"/>
      <c r="BX33" s="50" t="n"/>
      <c r="BY33" s="50" t="n"/>
      <c r="BZ33" s="50" t="n"/>
      <c r="CA33" s="50" t="n"/>
      <c r="CB33" s="50" t="n"/>
      <c r="CC33" s="50" t="n"/>
      <c r="CD33" s="50" t="n"/>
      <c r="CE33" s="50" t="n"/>
      <c r="CF33" s="50" t="n"/>
      <c r="CG33" s="50" t="n"/>
      <c r="CH33" s="50" t="n"/>
      <c r="CI33" s="50" t="n"/>
      <c r="CJ33" s="50" t="n"/>
      <c r="CK33" s="50" t="n"/>
      <c r="CL33" s="50" t="n"/>
      <c r="CM33" s="50" t="n"/>
      <c r="CN33" s="50" t="n"/>
      <c r="CO33" s="50" t="n"/>
      <c r="CP33" s="50" t="n"/>
      <c r="CQ33" s="50" t="n"/>
      <c r="CR33" s="50" t="n"/>
      <c r="CS33" s="50" t="n"/>
      <c r="CT33" s="50" t="n"/>
      <c r="CU33" s="50" t="n"/>
      <c r="CV33" s="50" t="n"/>
      <c r="CW33" s="50" t="n"/>
      <c r="CX33" s="50" t="n"/>
      <c r="CY33" s="50" t="n"/>
      <c r="CZ33" s="50" t="n"/>
      <c r="DA33" s="50" t="n"/>
      <c r="DB33" s="50" t="n"/>
      <c r="DC33" s="50" t="n"/>
      <c r="DD33" s="50" t="n"/>
      <c r="DE33" s="50" t="n"/>
      <c r="DF33" s="50" t="n"/>
      <c r="DG33" s="50" t="n"/>
      <c r="DH33" s="50" t="n"/>
      <c r="DI33" s="50" t="n"/>
      <c r="DJ33" s="50" t="n"/>
      <c r="DK33" s="50" t="n"/>
      <c r="DL33" s="50" t="n"/>
      <c r="DM33" s="50" t="n"/>
      <c r="DN33" s="50" t="n"/>
      <c r="DO33" s="50" t="n"/>
      <c r="DP33" s="50" t="n"/>
      <c r="DQ33" s="50" t="n"/>
      <c r="DR33" s="50" t="n"/>
      <c r="DS33" s="50" t="n"/>
      <c r="DT33" s="50" t="n"/>
      <c r="DU33" s="50" t="n"/>
      <c r="DV33" s="50" t="n"/>
      <c r="DW33" s="50" t="n"/>
      <c r="DX33" s="68" t="n"/>
      <c r="DY33" s="405" t="n"/>
      <c r="DZ33" s="405" t="n"/>
      <c r="EA33" s="405" t="n"/>
      <c r="EB33" s="405" t="n"/>
      <c r="EC33" s="405" t="n"/>
      <c r="ED33" s="405" t="n"/>
      <c r="EE33" s="20" t="n"/>
      <c r="EF33" s="404" t="n"/>
      <c r="EG33" s="404" t="n"/>
      <c r="EH33" s="404" t="n"/>
      <c r="EI33" s="405" t="n"/>
    </row>
    <row r="34" ht="13.5" customHeight="1" s="338">
      <c r="EE34" s="20" t="n"/>
      <c r="EF34" s="404" t="n"/>
      <c r="EG34" s="404" t="n"/>
      <c r="EH34" s="404" t="n"/>
      <c r="EJ34" s="22" t="n"/>
      <c r="EK34" s="22" t="n"/>
      <c r="EL34" s="22" t="n"/>
      <c r="EM34" s="22" t="n"/>
    </row>
    <row r="35" ht="36.75" customHeight="1" s="338">
      <c r="EE35" s="20" t="n"/>
      <c r="EF35" s="404" t="n"/>
      <c r="EG35" s="404" t="n"/>
      <c r="EH35" s="404" t="n"/>
    </row>
    <row r="36" ht="13.5" customHeight="1" s="338">
      <c r="EE36" s="20" t="n"/>
      <c r="EF36" s="404" t="n"/>
      <c r="EG36" s="404" t="n"/>
      <c r="EH36" s="404" t="n"/>
    </row>
    <row r="37" ht="13.5" customHeight="1" s="338">
      <c r="EE37" s="20" t="n"/>
      <c r="EF37" s="404" t="n"/>
      <c r="EG37" s="404" t="n"/>
      <c r="EH37" s="404" t="n"/>
    </row>
    <row r="38" ht="13.5" customHeight="1" s="338">
      <c r="EE38" s="20" t="n"/>
      <c r="EF38" s="404" t="n"/>
      <c r="EG38" s="404" t="n"/>
      <c r="EH38" s="404" t="n"/>
    </row>
    <row r="39">
      <c r="EE39" s="20" t="n"/>
      <c r="EF39" s="404" t="n"/>
      <c r="EG39" s="404" t="n"/>
      <c r="EH39" s="404" t="n"/>
    </row>
    <row r="40" ht="13.5" customHeight="1" s="338">
      <c r="EE40" s="20" t="n"/>
      <c r="EF40" s="404" t="n"/>
      <c r="EG40" s="404" t="n"/>
      <c r="EH40" s="404" t="n"/>
    </row>
    <row r="41" ht="13.5" customHeight="1" s="338">
      <c r="EE41" s="20" t="n"/>
      <c r="EF41" s="404" t="n"/>
      <c r="EG41" s="404" t="n"/>
      <c r="EH41" s="404" t="n"/>
    </row>
    <row r="42" ht="13.5" customHeight="1" s="338">
      <c r="EE42" s="20" t="n"/>
      <c r="EF42" s="404" t="n"/>
      <c r="EG42" s="404" t="n"/>
      <c r="EH42" s="404" t="n"/>
    </row>
    <row r="43" ht="13.5" customHeight="1" s="338">
      <c r="EE43" s="20" t="n"/>
      <c r="EF43" s="404" t="n"/>
      <c r="EG43" s="404" t="n"/>
      <c r="EH43" s="404" t="n"/>
    </row>
    <row r="44" ht="13.5" customHeight="1" s="338">
      <c r="EE44" s="20" t="n"/>
      <c r="EF44" s="404" t="n"/>
      <c r="EG44" s="404" t="n"/>
      <c r="EH44" s="404" t="n"/>
    </row>
    <row r="45" ht="13.5" customHeight="1" s="338">
      <c r="EE45" s="20" t="n"/>
      <c r="EF45" s="404" t="n"/>
      <c r="EG45" s="404" t="n"/>
      <c r="EH45" s="404" t="n"/>
    </row>
    <row r="46" ht="13.5" customHeight="1" s="338">
      <c r="EE46" s="20" t="n"/>
      <c r="EF46" s="404" t="n"/>
      <c r="EG46" s="404" t="n"/>
      <c r="EH46" s="404" t="n"/>
    </row>
    <row r="47" ht="13.5" customHeight="1" s="338">
      <c r="EE47" s="20" t="n"/>
      <c r="EF47" s="404" t="n"/>
      <c r="EG47" s="404" t="n"/>
      <c r="EH47" s="404" t="n"/>
    </row>
    <row r="48" ht="13.5" customHeight="1" s="338">
      <c r="EE48" s="20" t="n"/>
      <c r="EF48" s="404" t="n"/>
      <c r="EG48" s="404" t="n"/>
      <c r="EH48" s="404" t="n"/>
    </row>
    <row r="49" ht="13.5" customHeight="1" s="338">
      <c r="EE49" s="20" t="n"/>
      <c r="EF49" s="404" t="n"/>
      <c r="EG49" s="404" t="n"/>
      <c r="EH49" s="404" t="n"/>
    </row>
    <row r="50" ht="13.5" customHeight="1" s="338">
      <c r="EE50" s="20" t="n"/>
      <c r="EF50" s="404" t="n"/>
      <c r="EG50" s="404" t="n"/>
      <c r="EH50" s="404" t="n"/>
    </row>
    <row r="51" ht="13.5" customHeight="1" s="338">
      <c r="EE51" s="20" t="n"/>
      <c r="EF51" s="404" t="n"/>
      <c r="EG51" s="404" t="n"/>
      <c r="EH51" s="404" t="n"/>
    </row>
    <row r="52" ht="13.5" customHeight="1" s="338">
      <c r="EE52" s="20" t="n"/>
      <c r="EF52" s="404" t="n"/>
      <c r="EG52" s="404" t="n"/>
      <c r="EH52" s="404" t="n"/>
    </row>
    <row r="53" ht="13.5" customHeight="1" s="338">
      <c r="EE53" s="20" t="n"/>
      <c r="EF53" s="404" t="n"/>
      <c r="EG53" s="404" t="n"/>
      <c r="EH53" s="404" t="n"/>
    </row>
    <row r="54" ht="13.5" customHeight="1" s="338">
      <c r="EE54" s="20" t="n"/>
      <c r="EF54" s="404" t="n"/>
      <c r="EG54" s="404" t="n"/>
      <c r="EH54" s="404" t="n"/>
    </row>
    <row r="55" ht="13.5" customHeight="1" s="338">
      <c r="EE55" s="20" t="n"/>
      <c r="EF55" s="404" t="n"/>
      <c r="EG55" s="404" t="n"/>
      <c r="EH55" s="404" t="n"/>
    </row>
    <row r="56" ht="13.5" customHeight="1" s="338">
      <c r="EE56" s="20" t="n"/>
      <c r="EF56" s="404" t="n"/>
      <c r="EG56" s="404" t="n"/>
      <c r="EH56" s="404" t="n"/>
    </row>
    <row r="57" ht="13.5" customHeight="1" s="338">
      <c r="EE57" s="20" t="n"/>
      <c r="EF57" s="404" t="n"/>
      <c r="EG57" s="404" t="n"/>
      <c r="EH57" s="404" t="n"/>
    </row>
    <row r="58" ht="13.5" customHeight="1" s="338">
      <c r="EE58" s="20" t="n"/>
      <c r="EF58" s="404" t="n"/>
      <c r="EG58" s="404" t="n"/>
      <c r="EH58" s="404" t="n"/>
    </row>
    <row r="59" ht="13.5" customHeight="1" s="338">
      <c r="EE59" s="20" t="n"/>
      <c r="EF59" s="404" t="n"/>
      <c r="EG59" s="404" t="n"/>
      <c r="EH59" s="404" t="n"/>
    </row>
    <row r="60" ht="13.5" customHeight="1" s="338">
      <c r="EE60" s="20" t="n"/>
      <c r="EF60" s="404" t="n"/>
      <c r="EG60" s="404" t="n"/>
      <c r="EH60" s="404" t="n"/>
    </row>
    <row r="61" ht="13.5" customHeight="1" s="338">
      <c r="EE61" s="20" t="n"/>
      <c r="EF61" s="404" t="n"/>
      <c r="EG61" s="404" t="n"/>
      <c r="EH61" s="404" t="n"/>
    </row>
    <row r="62" ht="13.5" customHeight="1" s="338">
      <c r="EE62" s="20" t="n"/>
      <c r="EF62" s="404" t="n"/>
      <c r="EG62" s="404" t="n"/>
      <c r="EH62" s="404" t="n"/>
    </row>
    <row r="63" ht="13.5" customHeight="1" s="338">
      <c r="EE63" s="20" t="n"/>
      <c r="EF63" s="404" t="n"/>
      <c r="EG63" s="404" t="n"/>
      <c r="EH63" s="404" t="n"/>
    </row>
    <row r="64" ht="13.5" customHeight="1" s="338">
      <c r="EE64" s="20" t="n"/>
      <c r="EF64" s="404" t="n"/>
      <c r="EG64" s="404" t="n"/>
      <c r="EH64" s="404" t="n"/>
    </row>
    <row r="65" ht="13.5" customHeight="1" s="338">
      <c r="EE65" s="20" t="n"/>
      <c r="EF65" s="404" t="n"/>
      <c r="EG65" s="404" t="n"/>
      <c r="EH65" s="404" t="n"/>
    </row>
    <row r="66" ht="13.5" customHeight="1" s="338">
      <c r="EE66" s="20" t="n"/>
      <c r="EF66" s="404" t="n"/>
      <c r="EG66" s="404" t="n"/>
      <c r="EH66" s="404" t="n"/>
    </row>
    <row r="67" ht="13.5" customHeight="1" s="338">
      <c r="EE67" s="20" t="n"/>
      <c r="EF67" s="404" t="n"/>
      <c r="EG67" s="404" t="n"/>
      <c r="EH67" s="404" t="n"/>
    </row>
    <row r="68" ht="13.5" customHeight="1" s="338">
      <c r="EE68" s="20" t="n"/>
      <c r="EF68" s="404" t="n"/>
      <c r="EG68" s="404" t="n"/>
      <c r="EH68" s="404" t="n"/>
    </row>
    <row r="69" ht="13.5" customHeight="1" s="338">
      <c r="EE69" s="20" t="n"/>
      <c r="EF69" s="404" t="n"/>
      <c r="EG69" s="404" t="n"/>
      <c r="EH69" s="404" t="n"/>
    </row>
    <row r="70" ht="13.5" customHeight="1" s="338">
      <c r="EE70" s="20" t="n"/>
      <c r="EF70" s="404" t="n"/>
      <c r="EG70" s="404" t="n"/>
      <c r="EH70" s="404" t="n"/>
    </row>
    <row r="71" ht="13.5" customHeight="1" s="338">
      <c r="EE71" s="20" t="n"/>
      <c r="EF71" s="404" t="n"/>
      <c r="EG71" s="404" t="n"/>
      <c r="EH71" s="404" t="n"/>
    </row>
    <row r="72" ht="13.5" customHeight="1" s="338">
      <c r="EE72" s="20" t="n"/>
      <c r="EF72" s="404" t="n"/>
      <c r="EG72" s="404" t="n"/>
      <c r="EH72" s="404" t="n"/>
    </row>
    <row r="73" ht="13.5" customHeight="1" s="338">
      <c r="EE73" s="20" t="n"/>
      <c r="EF73" s="404" t="n"/>
      <c r="EG73" s="404" t="n"/>
      <c r="EH73" s="404" t="n"/>
    </row>
    <row r="74" ht="13.5" customHeight="1" s="338">
      <c r="EE74" s="20" t="n"/>
      <c r="EF74" s="404" t="n"/>
      <c r="EG74" s="404" t="n"/>
      <c r="EH74" s="404" t="n"/>
    </row>
    <row r="75" ht="13.5" customHeight="1" s="338">
      <c r="EE75" s="20" t="n"/>
      <c r="EF75" s="404" t="n"/>
      <c r="EG75" s="404" t="n"/>
      <c r="EH75" s="404" t="n"/>
    </row>
    <row r="76" ht="13.5" customHeight="1" s="338">
      <c r="EE76" s="20" t="n"/>
      <c r="EF76" s="404" t="n"/>
      <c r="EG76" s="404" t="n"/>
      <c r="EH76" s="404" t="n"/>
    </row>
    <row r="77" ht="13.5" customHeight="1" s="338">
      <c r="EE77" s="20" t="n"/>
      <c r="EF77" s="404" t="n"/>
      <c r="EG77" s="404" t="n"/>
      <c r="EH77" s="404" t="n"/>
    </row>
    <row r="78" ht="13.5" customHeight="1" s="338">
      <c r="EE78" s="20" t="n"/>
      <c r="EF78" s="404" t="n"/>
      <c r="EG78" s="404" t="n"/>
      <c r="EH78" s="404" t="n"/>
    </row>
    <row r="79" ht="13.5" customHeight="1" s="338">
      <c r="EE79" s="20" t="n"/>
      <c r="EF79" s="404" t="n"/>
      <c r="EG79" s="404" t="n"/>
      <c r="EH79" s="404" t="n"/>
    </row>
    <row r="80" ht="13.5" customHeight="1" s="338">
      <c r="EE80" s="20" t="n"/>
      <c r="EF80" s="404" t="n"/>
      <c r="EG80" s="404" t="n"/>
      <c r="EH80" s="404" t="n"/>
    </row>
    <row r="81" ht="13.5" customHeight="1" s="338">
      <c r="EE81" s="20" t="n"/>
      <c r="EF81" s="404" t="n"/>
      <c r="EG81" s="404" t="n"/>
      <c r="EH81" s="404" t="n"/>
    </row>
    <row r="82" ht="13.5" customHeight="1" s="338">
      <c r="EE82" s="20" t="n"/>
      <c r="EF82" s="404" t="n"/>
      <c r="EG82" s="404" t="n"/>
      <c r="EH82" s="404" t="n"/>
    </row>
    <row r="83" ht="13.5" customHeight="1" s="338">
      <c r="EE83" s="20" t="n"/>
      <c r="EF83" s="404" t="n"/>
      <c r="EG83" s="404" t="n"/>
      <c r="EH83" s="404" t="n"/>
    </row>
    <row r="84" ht="13.5" customHeight="1" s="338">
      <c r="EE84" s="20" t="n"/>
      <c r="EF84" s="404" t="n"/>
      <c r="EG84" s="404" t="n"/>
      <c r="EH84" s="404" t="n"/>
    </row>
    <row r="85" ht="13.5" customHeight="1" s="338">
      <c r="EE85" s="20" t="n"/>
      <c r="EF85" s="404" t="n"/>
      <c r="EG85" s="404" t="n"/>
      <c r="EH85" s="404" t="n"/>
    </row>
    <row r="86" ht="13.5" customHeight="1" s="338">
      <c r="EE86" s="20" t="n"/>
      <c r="EF86" s="404" t="n"/>
      <c r="EG86" s="404" t="n"/>
      <c r="EH86" s="404" t="n"/>
    </row>
    <row r="87" ht="13.5" customHeight="1" s="338">
      <c r="EE87" s="20" t="n"/>
      <c r="EF87" s="404" t="n"/>
      <c r="EG87" s="404" t="n"/>
      <c r="EH87" s="404" t="n"/>
    </row>
    <row r="88" ht="13.5" customHeight="1" s="338">
      <c r="EE88" s="20" t="n"/>
      <c r="EF88" s="404" t="n"/>
      <c r="EG88" s="404" t="n"/>
      <c r="EH88" s="404" t="n"/>
    </row>
    <row r="89" ht="13.5" customHeight="1" s="338">
      <c r="EE89" s="20" t="n"/>
      <c r="EF89" s="404" t="n"/>
      <c r="EG89" s="404" t="n"/>
      <c r="EH89" s="404" t="n"/>
    </row>
    <row r="90" ht="13.5" customHeight="1" s="338">
      <c r="EE90" s="20" t="n"/>
      <c r="EF90" s="404" t="n"/>
      <c r="EG90" s="404" t="n"/>
      <c r="EH90" s="404" t="n"/>
    </row>
    <row r="91" ht="13.5" customHeight="1" s="338">
      <c r="EE91" s="20" t="n"/>
      <c r="EF91" s="404" t="n"/>
      <c r="EG91" s="404" t="n"/>
      <c r="EH91" s="404" t="n"/>
    </row>
    <row r="92" ht="13.5" customHeight="1" s="338">
      <c r="EE92" s="20" t="n"/>
      <c r="EF92" s="404" t="n"/>
      <c r="EG92" s="404" t="n"/>
      <c r="EH92" s="404" t="n"/>
    </row>
    <row r="93" ht="13.5" customHeight="1" s="338">
      <c r="EE93" s="20" t="n"/>
      <c r="EF93" s="404" t="n"/>
      <c r="EG93" s="404" t="n"/>
      <c r="EH93" s="404" t="n"/>
    </row>
    <row r="94" ht="13.5" customHeight="1" s="338">
      <c r="EE94" s="20" t="n"/>
      <c r="EF94" s="404" t="n"/>
      <c r="EG94" s="404" t="n"/>
      <c r="EH94" s="404" t="n"/>
    </row>
    <row r="95" ht="13.5" customHeight="1" s="338">
      <c r="EE95" s="20" t="n"/>
      <c r="EF95" s="404" t="n"/>
      <c r="EG95" s="404" t="n"/>
      <c r="EH95" s="404" t="n"/>
    </row>
    <row r="96" ht="13.5" customHeight="1" s="338">
      <c r="EE96" s="20" t="n"/>
      <c r="EF96" s="404" t="n"/>
      <c r="EG96" s="404" t="n"/>
      <c r="EH96" s="404" t="n"/>
    </row>
    <row r="97" ht="13.5" customHeight="1" s="338">
      <c r="EE97" s="20" t="n"/>
      <c r="EF97" s="404" t="n"/>
      <c r="EG97" s="404" t="n"/>
      <c r="EH97" s="404" t="n"/>
    </row>
    <row r="98" ht="13.5" customHeight="1" s="338">
      <c r="EE98" s="20" t="n"/>
      <c r="EF98" s="404" t="n"/>
      <c r="EG98" s="404" t="n"/>
      <c r="EH98" s="404" t="n"/>
    </row>
    <row r="99" ht="13.5" customHeight="1" s="338">
      <c r="EE99" s="20" t="n"/>
      <c r="EF99" s="404" t="n"/>
      <c r="EG99" s="404" t="n"/>
      <c r="EH99" s="404" t="n"/>
    </row>
    <row r="100" ht="13.5" customHeight="1" s="338">
      <c r="EE100" s="20" t="n"/>
      <c r="EF100" s="404" t="n"/>
      <c r="EG100" s="404" t="n"/>
      <c r="EH100" s="404" t="n"/>
    </row>
    <row r="101">
      <c r="EE101" s="20" t="n"/>
      <c r="EF101" s="404" t="n"/>
      <c r="EG101" s="404" t="n"/>
      <c r="EH101" s="404" t="n"/>
    </row>
    <row r="102">
      <c r="EE102" s="20" t="n"/>
      <c r="EF102" s="404" t="n"/>
      <c r="EG102" s="404" t="n"/>
      <c r="EH102" s="404" t="n"/>
    </row>
    <row r="103">
      <c r="EE103" s="20" t="n"/>
      <c r="EF103" s="404" t="n"/>
      <c r="EG103" s="404" t="n"/>
      <c r="EH103" s="404" t="n"/>
    </row>
    <row r="104">
      <c r="EE104" s="20" t="n"/>
      <c r="EF104" s="404" t="n"/>
      <c r="EG104" s="404" t="n"/>
      <c r="EH104" s="404" t="n"/>
    </row>
    <row r="105">
      <c r="EE105" s="20" t="n"/>
      <c r="EF105" s="404" t="n"/>
      <c r="EG105" s="404" t="n"/>
      <c r="EH105" s="404" t="n"/>
    </row>
    <row r="106">
      <c r="EE106" s="20" t="n"/>
      <c r="EF106" s="404" t="n"/>
      <c r="EG106" s="404" t="n"/>
      <c r="EH106" s="404" t="n"/>
    </row>
    <row r="107">
      <c r="EE107" s="20" t="n"/>
      <c r="EF107" s="404" t="n"/>
      <c r="EG107" s="404" t="n"/>
      <c r="EH107" s="404" t="n"/>
    </row>
    <row r="108">
      <c r="EE108" s="20" t="n"/>
      <c r="EF108" s="404" t="n"/>
      <c r="EG108" s="404" t="n"/>
      <c r="EH108" s="404" t="n"/>
    </row>
    <row r="109">
      <c r="EE109" s="20" t="n"/>
      <c r="EF109" s="404" t="n"/>
      <c r="EG109" s="404" t="n"/>
      <c r="EH109" s="404" t="n"/>
    </row>
    <row r="110">
      <c r="EE110" s="20" t="n"/>
      <c r="EF110" s="404" t="n"/>
      <c r="EG110" s="404" t="n"/>
      <c r="EH110" s="404" t="n"/>
    </row>
    <row r="111">
      <c r="EE111" s="20" t="n"/>
      <c r="EF111" s="404" t="n"/>
      <c r="EG111" s="404" t="n"/>
      <c r="EH111" s="404" t="n"/>
    </row>
    <row r="112">
      <c r="EE112" s="20" t="n"/>
      <c r="EF112" s="404" t="n"/>
      <c r="EG112" s="404" t="n"/>
      <c r="EH112" s="404" t="n"/>
    </row>
    <row r="113">
      <c r="EE113" s="20" t="n"/>
      <c r="EF113" s="404" t="n"/>
      <c r="EG113" s="404" t="n"/>
      <c r="EH113" s="404" t="n"/>
    </row>
    <row r="114">
      <c r="EE114" s="20" t="n"/>
      <c r="EF114" s="404" t="n"/>
      <c r="EG114" s="404" t="n"/>
      <c r="EH114" s="404" t="n"/>
    </row>
    <row r="115">
      <c r="EE115" s="20" t="n"/>
      <c r="EF115" s="404" t="n"/>
      <c r="EG115" s="404" t="n"/>
      <c r="EH115" s="404" t="n"/>
    </row>
    <row r="116">
      <c r="EE116" s="20" t="n"/>
      <c r="EF116" s="404" t="n"/>
      <c r="EG116" s="404" t="n"/>
      <c r="EH116" s="404" t="n"/>
    </row>
    <row r="117">
      <c r="EE117" s="20" t="n"/>
      <c r="EF117" s="404" t="n"/>
      <c r="EG117" s="404" t="n"/>
      <c r="EH117" s="404" t="n"/>
    </row>
    <row r="118">
      <c r="EE118" s="20" t="n"/>
      <c r="EF118" s="404" t="n"/>
      <c r="EG118" s="404" t="n"/>
      <c r="EH118" s="404" t="n"/>
    </row>
    <row r="119">
      <c r="EE119" s="20" t="n"/>
      <c r="EF119" s="404" t="n"/>
      <c r="EG119" s="404" t="n"/>
      <c r="EH119" s="404" t="n"/>
    </row>
    <row r="120">
      <c r="EE120" s="20" t="n"/>
      <c r="EF120" s="404" t="n"/>
      <c r="EG120" s="404" t="n"/>
      <c r="EH120" s="404" t="n"/>
    </row>
    <row r="121">
      <c r="EE121" s="20" t="n"/>
      <c r="EF121" s="404" t="n"/>
      <c r="EG121" s="404" t="n"/>
      <c r="EH121" s="404" t="n"/>
    </row>
    <row r="122">
      <c r="EE122" s="20" t="n"/>
      <c r="EF122" s="404" t="n"/>
      <c r="EG122" s="404" t="n"/>
      <c r="EH122" s="404" t="n"/>
    </row>
    <row r="123">
      <c r="EE123" s="20" t="n"/>
      <c r="EF123" s="404" t="n"/>
      <c r="EG123" s="404" t="n"/>
      <c r="EH123" s="404" t="n"/>
    </row>
    <row r="124">
      <c r="EE124" s="20" t="n"/>
      <c r="EF124" s="404" t="n"/>
      <c r="EG124" s="404" t="n"/>
      <c r="EH124" s="404" t="n"/>
    </row>
    <row r="125">
      <c r="EE125" s="20" t="n"/>
      <c r="EF125" s="404" t="n"/>
      <c r="EG125" s="404" t="n"/>
      <c r="EH125" s="404" t="n"/>
    </row>
    <row r="126">
      <c r="EE126" s="20" t="n"/>
      <c r="EF126" s="404" t="n"/>
      <c r="EG126" s="404" t="n"/>
      <c r="EH126" s="404" t="n"/>
    </row>
    <row r="127">
      <c r="EE127" s="20" t="n"/>
      <c r="EF127" s="404" t="n"/>
      <c r="EG127" s="404" t="n"/>
      <c r="EH127" s="404" t="n"/>
    </row>
    <row r="128">
      <c r="EE128" s="20" t="n"/>
      <c r="EF128" s="404" t="n"/>
      <c r="EG128" s="404" t="n"/>
      <c r="EH128" s="404" t="n"/>
    </row>
    <row r="129">
      <c r="EE129" s="20" t="n"/>
      <c r="EF129" s="404" t="n"/>
      <c r="EG129" s="404" t="n"/>
      <c r="EH129" s="404" t="n"/>
    </row>
    <row r="130">
      <c r="EE130" s="20" t="n"/>
      <c r="EF130" s="404" t="n"/>
      <c r="EG130" s="404" t="n"/>
      <c r="EH130" s="404" t="n"/>
    </row>
    <row r="131">
      <c r="EE131" s="20" t="n"/>
      <c r="EF131" s="404" t="n"/>
      <c r="EG131" s="404" t="n"/>
      <c r="EH131" s="404" t="n"/>
    </row>
    <row r="132">
      <c r="EE132" s="20" t="n"/>
      <c r="EF132" s="404" t="n"/>
      <c r="EG132" s="404" t="n"/>
      <c r="EH132" s="404" t="n"/>
    </row>
    <row r="133">
      <c r="EE133" s="20" t="n"/>
      <c r="EF133" s="404" t="n"/>
      <c r="EG133" s="404" t="n"/>
      <c r="EH133" s="404" t="n"/>
    </row>
    <row r="134">
      <c r="EE134" s="20" t="n"/>
      <c r="EF134" s="404" t="n"/>
      <c r="EG134" s="404" t="n"/>
      <c r="EH134" s="404" t="n"/>
    </row>
    <row r="135">
      <c r="EE135" s="20" t="n"/>
      <c r="EF135" s="404" t="n"/>
      <c r="EG135" s="404" t="n"/>
      <c r="EH135" s="404" t="n"/>
    </row>
    <row r="136">
      <c r="EE136" s="20" t="n"/>
      <c r="EF136" s="404" t="n"/>
      <c r="EG136" s="404" t="n"/>
      <c r="EH136" s="404" t="n"/>
    </row>
    <row r="137">
      <c r="EE137" s="20" t="n"/>
      <c r="EF137" s="404" t="n"/>
      <c r="EG137" s="404" t="n"/>
      <c r="EH137" s="404" t="n"/>
    </row>
    <row r="138">
      <c r="B138" s="255" t="inlineStr">
        <is>
          <t>dfr</t>
        </is>
      </c>
      <c r="C138" s="255" t="inlineStr">
        <is>
          <t>fg</t>
        </is>
      </c>
      <c r="D138" s="255" t="inlineStr">
        <is>
          <t>fg</t>
        </is>
      </c>
      <c r="E138" s="255" t="inlineStr">
        <is>
          <t>fg</t>
        </is>
      </c>
      <c r="F138" s="255" t="inlineStr">
        <is>
          <t>fg</t>
        </is>
      </c>
      <c r="G138" s="255" t="inlineStr">
        <is>
          <t>fg</t>
        </is>
      </c>
      <c r="H138" s="255" t="inlineStr">
        <is>
          <t>fg</t>
        </is>
      </c>
      <c r="I138" s="255" t="inlineStr">
        <is>
          <t>fg</t>
        </is>
      </c>
      <c r="J138" s="255" t="inlineStr">
        <is>
          <t>fg</t>
        </is>
      </c>
      <c r="K138" s="255" t="inlineStr">
        <is>
          <t>fg</t>
        </is>
      </c>
      <c r="L138" s="255" t="inlineStr">
        <is>
          <t>fg</t>
        </is>
      </c>
      <c r="M138" s="255" t="inlineStr">
        <is>
          <t>fg</t>
        </is>
      </c>
      <c r="N138" s="255" t="inlineStr">
        <is>
          <t>fg</t>
        </is>
      </c>
      <c r="O138" s="255" t="inlineStr">
        <is>
          <t>fg</t>
        </is>
      </c>
      <c r="P138" s="255" t="inlineStr">
        <is>
          <t>fg</t>
        </is>
      </c>
      <c r="Q138" s="255" t="inlineStr">
        <is>
          <t>fg</t>
        </is>
      </c>
      <c r="R138" s="255" t="inlineStr">
        <is>
          <t>fg</t>
        </is>
      </c>
      <c r="S138" s="255" t="inlineStr">
        <is>
          <t>fg</t>
        </is>
      </c>
      <c r="T138" s="255" t="inlineStr">
        <is>
          <t>fg</t>
        </is>
      </c>
      <c r="U138" s="255" t="inlineStr">
        <is>
          <t>fg</t>
        </is>
      </c>
      <c r="V138" s="255" t="inlineStr">
        <is>
          <t>fg</t>
        </is>
      </c>
      <c r="W138" s="255" t="inlineStr">
        <is>
          <t>fg</t>
        </is>
      </c>
      <c r="X138" s="255" t="inlineStr">
        <is>
          <t>fg</t>
        </is>
      </c>
      <c r="Y138" s="255" t="inlineStr">
        <is>
          <t>fg</t>
        </is>
      </c>
      <c r="Z138" s="255" t="inlineStr">
        <is>
          <t>fg</t>
        </is>
      </c>
      <c r="AA138" s="255" t="inlineStr">
        <is>
          <t>fg</t>
        </is>
      </c>
      <c r="AB138" s="255" t="inlineStr">
        <is>
          <t>fg</t>
        </is>
      </c>
      <c r="AC138" s="255" t="inlineStr">
        <is>
          <t>fg</t>
        </is>
      </c>
      <c r="AD138" s="255" t="inlineStr">
        <is>
          <t>fg</t>
        </is>
      </c>
      <c r="AE138" s="255" t="inlineStr">
        <is>
          <t>fg</t>
        </is>
      </c>
      <c r="AF138" s="255" t="inlineStr">
        <is>
          <t>fg</t>
        </is>
      </c>
      <c r="AG138" s="255" t="inlineStr">
        <is>
          <t>fg</t>
        </is>
      </c>
      <c r="AH138" s="255" t="inlineStr">
        <is>
          <t>fg</t>
        </is>
      </c>
      <c r="AI138" s="255" t="inlineStr">
        <is>
          <t>fg</t>
        </is>
      </c>
      <c r="AJ138" s="255" t="inlineStr">
        <is>
          <t>fg</t>
        </is>
      </c>
      <c r="AK138" s="255" t="inlineStr">
        <is>
          <t>fg</t>
        </is>
      </c>
      <c r="AL138" s="255" t="inlineStr">
        <is>
          <t>fg</t>
        </is>
      </c>
      <c r="AM138" s="255" t="inlineStr">
        <is>
          <t>fg</t>
        </is>
      </c>
      <c r="AN138" s="255" t="inlineStr">
        <is>
          <t>fg</t>
        </is>
      </c>
      <c r="AO138" s="255" t="inlineStr">
        <is>
          <t>fg</t>
        </is>
      </c>
      <c r="AP138" s="255" t="inlineStr">
        <is>
          <t>fg</t>
        </is>
      </c>
      <c r="AQ138" s="255" t="inlineStr">
        <is>
          <t>fg</t>
        </is>
      </c>
      <c r="AR138" s="255" t="inlineStr">
        <is>
          <t>fg</t>
        </is>
      </c>
      <c r="AS138" s="255" t="inlineStr">
        <is>
          <t>fg</t>
        </is>
      </c>
      <c r="AT138" s="255" t="inlineStr">
        <is>
          <t>fg</t>
        </is>
      </c>
      <c r="AU138" s="255" t="inlineStr">
        <is>
          <t>fg</t>
        </is>
      </c>
      <c r="AV138" s="255" t="inlineStr">
        <is>
          <t>fg</t>
        </is>
      </c>
      <c r="AW138" s="255" t="inlineStr">
        <is>
          <t>fg</t>
        </is>
      </c>
      <c r="AX138" s="255" t="inlineStr">
        <is>
          <t>fg</t>
        </is>
      </c>
      <c r="AY138" s="255" t="inlineStr">
        <is>
          <t>fg</t>
        </is>
      </c>
      <c r="AZ138" s="255" t="inlineStr">
        <is>
          <t>fg</t>
        </is>
      </c>
      <c r="BA138" s="255" t="inlineStr">
        <is>
          <t>fg</t>
        </is>
      </c>
      <c r="BB138" s="255" t="inlineStr">
        <is>
          <t>fg</t>
        </is>
      </c>
      <c r="BC138" s="255" t="inlineStr">
        <is>
          <t>fg</t>
        </is>
      </c>
      <c r="BD138" s="255" t="inlineStr">
        <is>
          <t>fg</t>
        </is>
      </c>
      <c r="BE138" s="255" t="inlineStr">
        <is>
          <t>fg</t>
        </is>
      </c>
      <c r="BF138" s="255" t="inlineStr">
        <is>
          <t>fg</t>
        </is>
      </c>
      <c r="BG138" s="255" t="inlineStr">
        <is>
          <t>fg</t>
        </is>
      </c>
      <c r="BH138" s="255" t="inlineStr">
        <is>
          <t>fg</t>
        </is>
      </c>
      <c r="BI138" s="255" t="inlineStr">
        <is>
          <t>fg</t>
        </is>
      </c>
      <c r="BJ138" s="255" t="inlineStr">
        <is>
          <t>fg</t>
        </is>
      </c>
      <c r="BK138" s="255" t="inlineStr">
        <is>
          <t>fg</t>
        </is>
      </c>
      <c r="BL138" s="255" t="inlineStr">
        <is>
          <t>fg</t>
        </is>
      </c>
      <c r="BM138" s="255" t="inlineStr">
        <is>
          <t>fg</t>
        </is>
      </c>
      <c r="BN138" s="255" t="inlineStr">
        <is>
          <t>fg</t>
        </is>
      </c>
      <c r="BO138" s="255" t="inlineStr">
        <is>
          <t>fg</t>
        </is>
      </c>
      <c r="BP138" s="255" t="inlineStr">
        <is>
          <t>fg</t>
        </is>
      </c>
      <c r="BQ138" s="255" t="inlineStr">
        <is>
          <t>fg</t>
        </is>
      </c>
      <c r="BR138" s="255" t="inlineStr">
        <is>
          <t>fg</t>
        </is>
      </c>
      <c r="BS138" s="255" t="inlineStr">
        <is>
          <t>fg</t>
        </is>
      </c>
      <c r="BT138" s="255" t="inlineStr">
        <is>
          <t>fg</t>
        </is>
      </c>
      <c r="BU138" s="255" t="inlineStr">
        <is>
          <t>fg</t>
        </is>
      </c>
      <c r="BV138" s="255" t="inlineStr">
        <is>
          <t>fg</t>
        </is>
      </c>
      <c r="BW138" s="255" t="inlineStr">
        <is>
          <t>fg</t>
        </is>
      </c>
      <c r="BX138" s="255" t="inlineStr">
        <is>
          <t>fg</t>
        </is>
      </c>
      <c r="BY138" s="255" t="inlineStr">
        <is>
          <t>fg</t>
        </is>
      </c>
      <c r="BZ138" s="255" t="inlineStr">
        <is>
          <t>fg</t>
        </is>
      </c>
      <c r="CA138" s="255" t="inlineStr">
        <is>
          <t>fg</t>
        </is>
      </c>
      <c r="CB138" s="255" t="inlineStr">
        <is>
          <t>fg</t>
        </is>
      </c>
      <c r="CC138" s="255" t="inlineStr">
        <is>
          <t>fg</t>
        </is>
      </c>
      <c r="CD138" s="255" t="inlineStr">
        <is>
          <t>fg</t>
        </is>
      </c>
      <c r="CE138" s="255" t="inlineStr">
        <is>
          <t>fg</t>
        </is>
      </c>
      <c r="CF138" s="255" t="inlineStr">
        <is>
          <t>fg</t>
        </is>
      </c>
      <c r="CG138" s="255" t="inlineStr">
        <is>
          <t>fg</t>
        </is>
      </c>
      <c r="CH138" s="255" t="inlineStr">
        <is>
          <t>fg</t>
        </is>
      </c>
      <c r="CI138" s="255" t="inlineStr">
        <is>
          <t>fg</t>
        </is>
      </c>
      <c r="CJ138" s="255" t="inlineStr">
        <is>
          <t>fg</t>
        </is>
      </c>
      <c r="CK138" s="255" t="inlineStr">
        <is>
          <t>fg</t>
        </is>
      </c>
      <c r="CL138" s="255" t="inlineStr">
        <is>
          <t>fg</t>
        </is>
      </c>
      <c r="CM138" s="255" t="inlineStr">
        <is>
          <t>fg</t>
        </is>
      </c>
      <c r="CN138" s="255" t="inlineStr">
        <is>
          <t>fg</t>
        </is>
      </c>
      <c r="CO138" s="255" t="inlineStr">
        <is>
          <t>fg</t>
        </is>
      </c>
      <c r="CP138" s="255" t="inlineStr">
        <is>
          <t>fg</t>
        </is>
      </c>
      <c r="CQ138" s="255" t="inlineStr">
        <is>
          <t>fg</t>
        </is>
      </c>
      <c r="CR138" s="255" t="inlineStr">
        <is>
          <t>fg</t>
        </is>
      </c>
      <c r="CS138" s="255" t="inlineStr">
        <is>
          <t>fg</t>
        </is>
      </c>
      <c r="CT138" s="255" t="inlineStr">
        <is>
          <t>fg</t>
        </is>
      </c>
      <c r="CU138" s="255" t="inlineStr">
        <is>
          <t>fg</t>
        </is>
      </c>
      <c r="CV138" s="255" t="inlineStr">
        <is>
          <t>fg</t>
        </is>
      </c>
      <c r="CW138" s="255" t="inlineStr">
        <is>
          <t>fg</t>
        </is>
      </c>
      <c r="DW138" s="255" t="n">
        <v>0</v>
      </c>
      <c r="DX138" s="255" t="n">
        <v>0</v>
      </c>
    </row>
    <row r="139">
      <c r="DW139" s="255" t="n">
        <v>0</v>
      </c>
      <c r="DX139" s="255" t="n">
        <v>0</v>
      </c>
    </row>
    <row r="140">
      <c r="DW140" s="255" t="n">
        <v>0</v>
      </c>
      <c r="DX140" s="255" t="n">
        <v>0</v>
      </c>
    </row>
    <row r="141">
      <c r="DW141" s="255" t="n">
        <v>0</v>
      </c>
      <c r="DX141" s="255" t="n">
        <v>0</v>
      </c>
    </row>
    <row r="142">
      <c r="DW142" s="255" t="n">
        <v>0</v>
      </c>
      <c r="DX142" s="255" t="n">
        <v>0</v>
      </c>
    </row>
    <row r="146">
      <c r="A146" s="255" t="n"/>
      <c r="B146" s="255" t="inlineStr">
        <is>
          <t>dfr</t>
        </is>
      </c>
      <c r="C146" s="255" t="inlineStr">
        <is>
          <t>fg</t>
        </is>
      </c>
      <c r="D146" s="255" t="inlineStr">
        <is>
          <t>fg</t>
        </is>
      </c>
      <c r="E146" s="255" t="inlineStr">
        <is>
          <t>fg</t>
        </is>
      </c>
      <c r="F146" s="255" t="inlineStr">
        <is>
          <t>fg</t>
        </is>
      </c>
      <c r="G146" s="255" t="inlineStr">
        <is>
          <t>fg</t>
        </is>
      </c>
      <c r="H146" s="255" t="inlineStr">
        <is>
          <t>fg</t>
        </is>
      </c>
      <c r="I146" s="255" t="inlineStr">
        <is>
          <t>fg</t>
        </is>
      </c>
      <c r="J146" s="255" t="inlineStr">
        <is>
          <t>fg</t>
        </is>
      </c>
      <c r="K146" s="255" t="inlineStr">
        <is>
          <t>fg</t>
        </is>
      </c>
      <c r="L146" s="255" t="inlineStr">
        <is>
          <t>fg</t>
        </is>
      </c>
      <c r="M146" s="255" t="inlineStr">
        <is>
          <t>fg</t>
        </is>
      </c>
      <c r="N146" s="255" t="inlineStr">
        <is>
          <t>fg</t>
        </is>
      </c>
      <c r="O146" s="255" t="inlineStr">
        <is>
          <t>fg</t>
        </is>
      </c>
      <c r="P146" s="255" t="inlineStr">
        <is>
          <t>fg</t>
        </is>
      </c>
      <c r="Q146" s="255" t="inlineStr">
        <is>
          <t>fg</t>
        </is>
      </c>
      <c r="R146" s="255" t="inlineStr">
        <is>
          <t>fg</t>
        </is>
      </c>
      <c r="S146" s="255" t="inlineStr">
        <is>
          <t>fg</t>
        </is>
      </c>
      <c r="T146" s="255" t="inlineStr">
        <is>
          <t>fg</t>
        </is>
      </c>
      <c r="U146" s="255" t="inlineStr">
        <is>
          <t>fg</t>
        </is>
      </c>
      <c r="V146" s="255" t="inlineStr">
        <is>
          <t>fg</t>
        </is>
      </c>
      <c r="W146" s="255" t="inlineStr">
        <is>
          <t>fg</t>
        </is>
      </c>
      <c r="X146" s="255" t="inlineStr">
        <is>
          <t>fg</t>
        </is>
      </c>
      <c r="Y146" s="255" t="inlineStr">
        <is>
          <t>fg</t>
        </is>
      </c>
      <c r="Z146" s="255" t="inlineStr">
        <is>
          <t>fg</t>
        </is>
      </c>
      <c r="AA146" s="255" t="inlineStr">
        <is>
          <t>fg</t>
        </is>
      </c>
      <c r="AB146" s="255" t="inlineStr">
        <is>
          <t>fg</t>
        </is>
      </c>
      <c r="AC146" s="255" t="inlineStr">
        <is>
          <t>fg</t>
        </is>
      </c>
      <c r="AD146" s="255" t="inlineStr">
        <is>
          <t>fg</t>
        </is>
      </c>
      <c r="AE146" s="255" t="inlineStr">
        <is>
          <t>fg</t>
        </is>
      </c>
      <c r="AF146" s="255" t="inlineStr">
        <is>
          <t>fg</t>
        </is>
      </c>
      <c r="AG146" s="255" t="inlineStr">
        <is>
          <t>fg</t>
        </is>
      </c>
      <c r="AH146" s="255" t="inlineStr">
        <is>
          <t>fg</t>
        </is>
      </c>
      <c r="AI146" s="255" t="inlineStr">
        <is>
          <t>fg</t>
        </is>
      </c>
      <c r="AJ146" s="255" t="inlineStr">
        <is>
          <t>fg</t>
        </is>
      </c>
      <c r="AK146" s="255" t="inlineStr">
        <is>
          <t>fg</t>
        </is>
      </c>
      <c r="AL146" s="255" t="inlineStr">
        <is>
          <t>fg</t>
        </is>
      </c>
      <c r="AM146" s="255" t="inlineStr">
        <is>
          <t>fg</t>
        </is>
      </c>
      <c r="AN146" s="255" t="inlineStr">
        <is>
          <t>fg</t>
        </is>
      </c>
      <c r="AO146" s="255" t="inlineStr">
        <is>
          <t>fg</t>
        </is>
      </c>
      <c r="AP146" s="255" t="inlineStr">
        <is>
          <t>fg</t>
        </is>
      </c>
      <c r="AQ146" s="255" t="inlineStr">
        <is>
          <t>fg</t>
        </is>
      </c>
      <c r="AR146" s="255" t="inlineStr">
        <is>
          <t>fg</t>
        </is>
      </c>
      <c r="AS146" s="255" t="inlineStr">
        <is>
          <t>fg</t>
        </is>
      </c>
      <c r="AT146" s="255" t="inlineStr">
        <is>
          <t>fg</t>
        </is>
      </c>
      <c r="AU146" s="255" t="inlineStr">
        <is>
          <t>fg</t>
        </is>
      </c>
      <c r="AV146" s="255" t="inlineStr">
        <is>
          <t>fg</t>
        </is>
      </c>
      <c r="AW146" s="255" t="inlineStr">
        <is>
          <t>fg</t>
        </is>
      </c>
      <c r="AX146" s="255" t="inlineStr">
        <is>
          <t>fg</t>
        </is>
      </c>
      <c r="AY146" s="255" t="inlineStr">
        <is>
          <t>fg</t>
        </is>
      </c>
      <c r="AZ146" s="255" t="inlineStr">
        <is>
          <t>fg</t>
        </is>
      </c>
      <c r="BA146" s="255" t="inlineStr">
        <is>
          <t>fg</t>
        </is>
      </c>
      <c r="BB146" s="255" t="inlineStr">
        <is>
          <t>fg</t>
        </is>
      </c>
      <c r="BC146" s="255" t="inlineStr">
        <is>
          <t>fg</t>
        </is>
      </c>
      <c r="BD146" s="255" t="inlineStr">
        <is>
          <t>fg</t>
        </is>
      </c>
      <c r="BE146" s="255" t="inlineStr">
        <is>
          <t>fg</t>
        </is>
      </c>
      <c r="BF146" s="255" t="inlineStr">
        <is>
          <t>fg</t>
        </is>
      </c>
      <c r="BG146" s="255" t="inlineStr">
        <is>
          <t>fg</t>
        </is>
      </c>
      <c r="BH146" s="255" t="inlineStr">
        <is>
          <t>fg</t>
        </is>
      </c>
      <c r="BI146" s="255" t="inlineStr">
        <is>
          <t>fg</t>
        </is>
      </c>
      <c r="BJ146" s="255" t="inlineStr">
        <is>
          <t>fg</t>
        </is>
      </c>
      <c r="BK146" s="255" t="inlineStr">
        <is>
          <t>fg</t>
        </is>
      </c>
      <c r="BL146" s="255" t="inlineStr">
        <is>
          <t>fg</t>
        </is>
      </c>
      <c r="BM146" s="255" t="inlineStr">
        <is>
          <t>fg</t>
        </is>
      </c>
      <c r="BN146" s="255" t="inlineStr">
        <is>
          <t>fg</t>
        </is>
      </c>
      <c r="BO146" s="255" t="inlineStr">
        <is>
          <t>fg</t>
        </is>
      </c>
      <c r="BP146" s="255" t="inlineStr">
        <is>
          <t>fg</t>
        </is>
      </c>
      <c r="BQ146" s="255" t="inlineStr">
        <is>
          <t>fg</t>
        </is>
      </c>
      <c r="BR146" s="255" t="inlineStr">
        <is>
          <t>fg</t>
        </is>
      </c>
      <c r="BS146" s="255" t="inlineStr">
        <is>
          <t>fg</t>
        </is>
      </c>
      <c r="BT146" s="255" t="inlineStr">
        <is>
          <t>fg</t>
        </is>
      </c>
      <c r="BU146" s="255" t="inlineStr">
        <is>
          <t>fg</t>
        </is>
      </c>
      <c r="BV146" s="255" t="inlineStr">
        <is>
          <t>fg</t>
        </is>
      </c>
      <c r="BW146" s="255" t="inlineStr">
        <is>
          <t>fg</t>
        </is>
      </c>
      <c r="BX146" s="255" t="inlineStr">
        <is>
          <t>fg</t>
        </is>
      </c>
      <c r="BY146" s="255" t="inlineStr">
        <is>
          <t>fg</t>
        </is>
      </c>
      <c r="BZ146" s="255" t="inlineStr">
        <is>
          <t>fg</t>
        </is>
      </c>
      <c r="CA146" s="255" t="inlineStr">
        <is>
          <t>fg</t>
        </is>
      </c>
      <c r="CB146" s="255" t="inlineStr">
        <is>
          <t>fg</t>
        </is>
      </c>
      <c r="CC146" s="255" t="inlineStr">
        <is>
          <t>fg</t>
        </is>
      </c>
      <c r="CD146" s="255" t="inlineStr">
        <is>
          <t>fg</t>
        </is>
      </c>
      <c r="CE146" s="255" t="inlineStr">
        <is>
          <t>fg</t>
        </is>
      </c>
      <c r="CF146" s="255" t="inlineStr">
        <is>
          <t>fg</t>
        </is>
      </c>
      <c r="CG146" s="255" t="inlineStr">
        <is>
          <t>fg</t>
        </is>
      </c>
      <c r="CH146" s="255" t="inlineStr">
        <is>
          <t>fg</t>
        </is>
      </c>
      <c r="CI146" s="255" t="inlineStr">
        <is>
          <t>fg</t>
        </is>
      </c>
      <c r="CJ146" s="255" t="inlineStr">
        <is>
          <t>fg</t>
        </is>
      </c>
      <c r="CK146" s="255" t="inlineStr">
        <is>
          <t>fg</t>
        </is>
      </c>
      <c r="CL146" s="255" t="inlineStr">
        <is>
          <t>fg</t>
        </is>
      </c>
      <c r="CM146" s="255" t="inlineStr">
        <is>
          <t>fg</t>
        </is>
      </c>
      <c r="CN146" s="255" t="inlineStr">
        <is>
          <t>fg</t>
        </is>
      </c>
      <c r="CO146" s="255" t="inlineStr">
        <is>
          <t>fg</t>
        </is>
      </c>
      <c r="CP146" s="255" t="inlineStr">
        <is>
          <t>fg</t>
        </is>
      </c>
      <c r="CQ146" s="255" t="inlineStr">
        <is>
          <t>fg</t>
        </is>
      </c>
      <c r="CR146" s="255" t="inlineStr">
        <is>
          <t>fg</t>
        </is>
      </c>
      <c r="CS146" s="255" t="inlineStr">
        <is>
          <t>fg</t>
        </is>
      </c>
      <c r="CT146" s="255" t="inlineStr">
        <is>
          <t>fg</t>
        </is>
      </c>
      <c r="CU146" s="255" t="inlineStr">
        <is>
          <t>fg</t>
        </is>
      </c>
      <c r="CV146" s="255" t="inlineStr">
        <is>
          <t>fg</t>
        </is>
      </c>
      <c r="CW146" s="255" t="inlineStr">
        <is>
          <t>fg</t>
        </is>
      </c>
      <c r="CX146" s="255" t="n"/>
      <c r="CY146" s="255" t="n"/>
      <c r="CZ146" s="255" t="n"/>
      <c r="DA146" s="255" t="n"/>
      <c r="DB146" s="255" t="n"/>
      <c r="DC146" s="255" t="n"/>
      <c r="DD146" s="255" t="n"/>
      <c r="DE146" s="255" t="n"/>
      <c r="DF146" s="255" t="n"/>
      <c r="DG146" s="255" t="n"/>
      <c r="DH146" s="255" t="n"/>
      <c r="DI146" s="255" t="n"/>
      <c r="DJ146" s="255" t="n"/>
      <c r="DK146" s="255" t="n"/>
      <c r="DL146" s="255" t="n"/>
      <c r="DM146" s="255" t="n"/>
      <c r="DN146" s="255" t="n"/>
      <c r="DO146" s="255" t="n"/>
      <c r="DP146" s="255" t="n"/>
      <c r="DQ146" s="255" t="n"/>
      <c r="DR146" s="255" t="n"/>
      <c r="DS146" s="255" t="n"/>
      <c r="DT146" s="255" t="n"/>
      <c r="DU146" s="255" t="n"/>
      <c r="DV146" s="255" t="n"/>
      <c r="DW146" s="255" t="n">
        <v>0</v>
      </c>
      <c r="DX146" s="255" t="n">
        <v>0</v>
      </c>
    </row>
    <row r="147">
      <c r="A147" s="255" t="n"/>
      <c r="B147" s="255" t="n"/>
      <c r="C147" s="255" t="n"/>
      <c r="D147" s="255" t="n"/>
      <c r="E147" s="255" t="n"/>
      <c r="F147" s="255" t="n"/>
      <c r="G147" s="255" t="n"/>
      <c r="H147" s="255" t="n"/>
      <c r="I147" s="255" t="n"/>
      <c r="J147" s="255" t="n"/>
      <c r="K147" s="255" t="n"/>
      <c r="L147" s="255" t="n"/>
      <c r="M147" s="255" t="n"/>
      <c r="N147" s="255" t="n"/>
      <c r="O147" s="255" t="n"/>
      <c r="P147" s="255" t="n"/>
      <c r="Q147" s="255" t="n"/>
      <c r="R147" s="255" t="n"/>
      <c r="S147" s="255" t="n"/>
      <c r="T147" s="255" t="n"/>
      <c r="U147" s="255" t="n"/>
      <c r="V147" s="255" t="n"/>
      <c r="W147" s="255" t="n"/>
      <c r="X147" s="255" t="n"/>
      <c r="Y147" s="255" t="n"/>
      <c r="Z147" s="255" t="n"/>
      <c r="AA147" s="255" t="n"/>
      <c r="AB147" s="255" t="n"/>
      <c r="AC147" s="255" t="n"/>
      <c r="AD147" s="255" t="n"/>
      <c r="AE147" s="255" t="n"/>
      <c r="AF147" s="255" t="n"/>
      <c r="AG147" s="255" t="n"/>
      <c r="AH147" s="255" t="n"/>
      <c r="AI147" s="255" t="n"/>
      <c r="AJ147" s="255" t="n"/>
      <c r="AK147" s="255" t="n"/>
      <c r="AL147" s="255" t="n"/>
      <c r="AM147" s="255" t="n"/>
      <c r="AN147" s="255" t="n"/>
      <c r="AO147" s="255" t="n"/>
      <c r="AP147" s="255" t="n"/>
      <c r="AQ147" s="255" t="n"/>
      <c r="AR147" s="255" t="n"/>
      <c r="AS147" s="255" t="n"/>
      <c r="AT147" s="255" t="n"/>
      <c r="AU147" s="255" t="n"/>
      <c r="AV147" s="255" t="n"/>
      <c r="AW147" s="255" t="n"/>
      <c r="AX147" s="255" t="n"/>
      <c r="AY147" s="255" t="n"/>
      <c r="AZ147" s="255" t="n"/>
      <c r="BA147" s="255" t="n"/>
      <c r="BB147" s="255" t="n"/>
      <c r="BC147" s="255" t="n"/>
      <c r="BD147" s="255" t="n"/>
      <c r="BE147" s="255" t="n"/>
      <c r="BF147" s="255" t="n"/>
      <c r="BG147" s="255" t="n"/>
      <c r="BH147" s="255" t="n"/>
      <c r="BI147" s="255" t="n"/>
      <c r="BJ147" s="255" t="n"/>
      <c r="BK147" s="255" t="n"/>
      <c r="BL147" s="255" t="n"/>
      <c r="BM147" s="255" t="n"/>
      <c r="BN147" s="255" t="n"/>
      <c r="BO147" s="255" t="n"/>
      <c r="BP147" s="255" t="n"/>
      <c r="BQ147" s="255" t="n"/>
      <c r="BR147" s="255" t="n"/>
      <c r="BS147" s="255" t="n"/>
      <c r="BT147" s="255" t="n"/>
      <c r="BU147" s="255" t="n"/>
      <c r="BV147" s="255" t="n"/>
      <c r="BW147" s="255" t="n"/>
      <c r="BX147" s="255" t="n"/>
      <c r="BY147" s="255" t="n"/>
      <c r="BZ147" s="255" t="n"/>
      <c r="CA147" s="255" t="n"/>
      <c r="CB147" s="255" t="n"/>
      <c r="CC147" s="255" t="n"/>
      <c r="CD147" s="255" t="n"/>
      <c r="CE147" s="255" t="n"/>
      <c r="CF147" s="255" t="n"/>
      <c r="CG147" s="255" t="n"/>
      <c r="CH147" s="255" t="n"/>
      <c r="CI147" s="255" t="n"/>
      <c r="CJ147" s="255" t="n"/>
      <c r="CK147" s="255" t="n"/>
      <c r="CL147" s="255" t="n"/>
      <c r="CM147" s="255" t="n"/>
      <c r="CN147" s="255" t="n"/>
      <c r="CO147" s="255" t="n"/>
      <c r="CP147" s="255" t="n"/>
      <c r="CQ147" s="255" t="n"/>
      <c r="CR147" s="255" t="n"/>
      <c r="CS147" s="255" t="n"/>
      <c r="CT147" s="255" t="n"/>
      <c r="CU147" s="255" t="n"/>
      <c r="CV147" s="255" t="n"/>
      <c r="CW147" s="255" t="n"/>
      <c r="CX147" s="255" t="n"/>
      <c r="CY147" s="255" t="n"/>
      <c r="CZ147" s="255" t="n"/>
      <c r="DA147" s="255" t="n"/>
      <c r="DB147" s="255" t="n"/>
      <c r="DC147" s="255" t="n"/>
      <c r="DD147" s="255" t="n"/>
      <c r="DE147" s="255" t="n"/>
      <c r="DF147" s="255" t="n"/>
      <c r="DG147" s="255" t="n"/>
      <c r="DH147" s="255" t="n"/>
      <c r="DI147" s="255" t="n"/>
      <c r="DJ147" s="255" t="n"/>
      <c r="DK147" s="255" t="n"/>
      <c r="DL147" s="255" t="n"/>
      <c r="DM147" s="255" t="n"/>
      <c r="DN147" s="255" t="n"/>
      <c r="DO147" s="255" t="n"/>
      <c r="DP147" s="255" t="n"/>
      <c r="DQ147" s="255" t="n"/>
      <c r="DR147" s="255" t="n"/>
      <c r="DS147" s="255" t="n"/>
      <c r="DT147" s="255" t="n"/>
      <c r="DU147" s="255" t="n"/>
      <c r="DV147" s="255" t="n"/>
      <c r="DW147" s="255" t="n">
        <v>0</v>
      </c>
      <c r="DX147" s="255" t="n">
        <v>0</v>
      </c>
    </row>
    <row r="148">
      <c r="A148" s="255" t="n"/>
      <c r="B148" s="255" t="n"/>
      <c r="C148" s="255" t="n"/>
      <c r="D148" s="255" t="n"/>
      <c r="E148" s="255" t="n"/>
      <c r="F148" s="255" t="n"/>
      <c r="G148" s="255" t="n"/>
      <c r="H148" s="255" t="n"/>
      <c r="I148" s="255" t="n"/>
      <c r="J148" s="255" t="n"/>
      <c r="K148" s="255" t="n"/>
      <c r="L148" s="255" t="n"/>
      <c r="M148" s="255" t="n"/>
      <c r="N148" s="255" t="n"/>
      <c r="O148" s="255" t="n"/>
      <c r="P148" s="255" t="n"/>
      <c r="Q148" s="255" t="n"/>
      <c r="R148" s="255" t="n"/>
      <c r="S148" s="255" t="n"/>
      <c r="T148" s="255" t="n"/>
      <c r="U148" s="255" t="n"/>
      <c r="V148" s="255" t="n"/>
      <c r="W148" s="255" t="n"/>
      <c r="X148" s="255" t="n"/>
      <c r="Y148" s="255" t="n"/>
      <c r="Z148" s="255" t="n"/>
      <c r="AA148" s="255" t="n"/>
      <c r="AB148" s="255" t="n"/>
      <c r="AC148" s="255" t="n"/>
      <c r="AD148" s="255" t="n"/>
      <c r="AE148" s="255" t="n"/>
      <c r="AF148" s="255" t="n"/>
      <c r="AG148" s="255" t="n"/>
      <c r="AH148" s="255" t="n"/>
      <c r="AI148" s="255" t="n"/>
      <c r="AJ148" s="255" t="n"/>
      <c r="AK148" s="255" t="n"/>
      <c r="AL148" s="255" t="n"/>
      <c r="AM148" s="255" t="n"/>
      <c r="AN148" s="255" t="n"/>
      <c r="AO148" s="255" t="n"/>
      <c r="AP148" s="255" t="n"/>
      <c r="AQ148" s="255" t="n"/>
      <c r="AR148" s="255" t="n"/>
      <c r="AS148" s="255" t="n"/>
      <c r="AT148" s="255" t="n"/>
      <c r="AU148" s="255" t="n"/>
      <c r="AV148" s="255" t="n"/>
      <c r="AW148" s="255" t="n"/>
      <c r="AX148" s="255" t="n"/>
      <c r="AY148" s="255" t="n"/>
      <c r="AZ148" s="255" t="n"/>
      <c r="BA148" s="255" t="n"/>
      <c r="BB148" s="255" t="n"/>
      <c r="BC148" s="255" t="n"/>
      <c r="BD148" s="255" t="n"/>
      <c r="BE148" s="255" t="n"/>
      <c r="BF148" s="255" t="n"/>
      <c r="BG148" s="255" t="n"/>
      <c r="BH148" s="255" t="n"/>
      <c r="BI148" s="255" t="n"/>
      <c r="BJ148" s="255" t="n"/>
      <c r="BK148" s="255" t="n"/>
      <c r="BL148" s="255" t="n"/>
      <c r="BM148" s="255" t="n"/>
      <c r="BN148" s="255" t="n"/>
      <c r="BO148" s="255" t="n"/>
      <c r="BP148" s="255" t="n"/>
      <c r="BQ148" s="255" t="n"/>
      <c r="BR148" s="255" t="n"/>
      <c r="BS148" s="255" t="n"/>
      <c r="BT148" s="255" t="n"/>
      <c r="BU148" s="255" t="n"/>
      <c r="BV148" s="255" t="n"/>
      <c r="BW148" s="255" t="n"/>
      <c r="BX148" s="255" t="n"/>
      <c r="BY148" s="255" t="n"/>
      <c r="BZ148" s="255" t="n"/>
      <c r="CA148" s="255" t="n"/>
      <c r="CB148" s="255" t="n"/>
      <c r="CC148" s="255" t="n"/>
      <c r="CD148" s="255" t="n"/>
      <c r="CE148" s="255" t="n"/>
      <c r="CF148" s="255" t="n"/>
      <c r="CG148" s="255" t="n"/>
      <c r="CH148" s="255" t="n"/>
      <c r="CI148" s="255" t="n"/>
      <c r="CJ148" s="255" t="n"/>
      <c r="CK148" s="255" t="n"/>
      <c r="CL148" s="255" t="n"/>
      <c r="CM148" s="255" t="n"/>
      <c r="CN148" s="255" t="n"/>
      <c r="CO148" s="255" t="n"/>
      <c r="CP148" s="255" t="n"/>
      <c r="CQ148" s="255" t="n"/>
      <c r="CR148" s="255" t="n"/>
      <c r="CS148" s="255" t="n"/>
      <c r="CT148" s="255" t="n"/>
      <c r="CU148" s="255" t="n"/>
      <c r="CV148" s="255" t="n"/>
      <c r="CW148" s="255" t="n"/>
      <c r="CX148" s="255" t="n"/>
      <c r="CY148" s="255" t="n"/>
      <c r="CZ148" s="255" t="n"/>
      <c r="DA148" s="255" t="n"/>
      <c r="DB148" s="255" t="n"/>
      <c r="DC148" s="255" t="n"/>
      <c r="DD148" s="255" t="n"/>
      <c r="DE148" s="255" t="n"/>
      <c r="DF148" s="255" t="n"/>
      <c r="DG148" s="255" t="n"/>
      <c r="DH148" s="255" t="n"/>
      <c r="DI148" s="255" t="n"/>
      <c r="DJ148" s="255" t="n"/>
      <c r="DK148" s="255" t="n"/>
      <c r="DL148" s="255" t="n"/>
      <c r="DM148" s="255" t="n"/>
      <c r="DN148" s="255" t="n"/>
      <c r="DO148" s="255" t="n"/>
      <c r="DP148" s="255" t="n"/>
      <c r="DQ148" s="255" t="n"/>
      <c r="DR148" s="255" t="n"/>
      <c r="DS148" s="255" t="n"/>
      <c r="DT148" s="255" t="n"/>
      <c r="DU148" s="255" t="n"/>
      <c r="DV148" s="255" t="n"/>
      <c r="DW148" s="255" t="n">
        <v>0</v>
      </c>
      <c r="DX148" s="255" t="n">
        <v>0</v>
      </c>
    </row>
    <row r="149">
      <c r="A149" s="255" t="n"/>
      <c r="B149" s="255" t="n"/>
      <c r="C149" s="255" t="n"/>
      <c r="D149" s="255" t="n"/>
      <c r="E149" s="255" t="n"/>
      <c r="F149" s="255" t="n"/>
      <c r="G149" s="255" t="n"/>
      <c r="H149" s="255" t="n"/>
      <c r="I149" s="255" t="n"/>
      <c r="J149" s="255" t="n"/>
      <c r="K149" s="255" t="n"/>
      <c r="L149" s="255" t="n"/>
      <c r="M149" s="255" t="n"/>
      <c r="N149" s="255" t="n"/>
      <c r="O149" s="255" t="n"/>
      <c r="P149" s="255" t="n"/>
      <c r="Q149" s="255" t="n"/>
      <c r="R149" s="255" t="n"/>
      <c r="S149" s="255" t="n"/>
      <c r="T149" s="255" t="n"/>
      <c r="U149" s="255" t="n"/>
      <c r="V149" s="255" t="n"/>
      <c r="W149" s="255" t="n"/>
      <c r="X149" s="255" t="n"/>
      <c r="Y149" s="255" t="n"/>
      <c r="Z149" s="255" t="n"/>
      <c r="AA149" s="255" t="n"/>
      <c r="AB149" s="255" t="n"/>
      <c r="AC149" s="255" t="n"/>
      <c r="AD149" s="255" t="n"/>
      <c r="AE149" s="255" t="n"/>
      <c r="AF149" s="255" t="n"/>
      <c r="AG149" s="255" t="n"/>
      <c r="AH149" s="255" t="n"/>
      <c r="AI149" s="255" t="n"/>
      <c r="AJ149" s="255" t="n"/>
      <c r="AK149" s="255" t="n"/>
      <c r="AL149" s="255" t="n"/>
      <c r="AM149" s="255" t="n"/>
      <c r="AN149" s="255" t="n"/>
      <c r="AO149" s="255" t="n"/>
      <c r="AP149" s="255" t="n"/>
      <c r="AQ149" s="255" t="n"/>
      <c r="AR149" s="255" t="n"/>
      <c r="AS149" s="255" t="n"/>
      <c r="AT149" s="255" t="n"/>
      <c r="AU149" s="255" t="n"/>
      <c r="AV149" s="255" t="n"/>
      <c r="AW149" s="255" t="n"/>
      <c r="AX149" s="255" t="n"/>
      <c r="AY149" s="255" t="n"/>
      <c r="AZ149" s="255" t="n"/>
      <c r="BA149" s="255" t="n"/>
      <c r="BB149" s="255" t="n"/>
      <c r="BC149" s="255" t="n"/>
      <c r="BD149" s="255" t="n"/>
      <c r="BE149" s="255" t="n"/>
      <c r="BF149" s="255" t="n"/>
      <c r="BG149" s="255" t="n"/>
      <c r="BH149" s="255" t="n"/>
      <c r="BI149" s="255" t="n"/>
      <c r="BJ149" s="255" t="n"/>
      <c r="BK149" s="255" t="n"/>
      <c r="BL149" s="255" t="n"/>
      <c r="BM149" s="255" t="n"/>
      <c r="BN149" s="255" t="n"/>
      <c r="BO149" s="255" t="n"/>
      <c r="BP149" s="255" t="n"/>
      <c r="BQ149" s="255" t="n"/>
      <c r="BR149" s="255" t="n"/>
      <c r="BS149" s="255" t="n"/>
      <c r="BT149" s="255" t="n"/>
      <c r="BU149" s="255" t="n"/>
      <c r="BV149" s="255" t="n"/>
      <c r="BW149" s="255" t="n"/>
      <c r="BX149" s="255" t="n"/>
      <c r="BY149" s="255" t="n"/>
      <c r="BZ149" s="255" t="n"/>
      <c r="CA149" s="255" t="n"/>
      <c r="CB149" s="255" t="n"/>
      <c r="CC149" s="255" t="n"/>
      <c r="CD149" s="255" t="n"/>
      <c r="CE149" s="255" t="n"/>
      <c r="CF149" s="255" t="n"/>
      <c r="CG149" s="255" t="n"/>
      <c r="CH149" s="255" t="n"/>
      <c r="CI149" s="255" t="n"/>
      <c r="CJ149" s="255" t="n"/>
      <c r="CK149" s="255" t="n"/>
      <c r="CL149" s="255" t="n"/>
      <c r="CM149" s="255" t="n"/>
      <c r="CN149" s="255" t="n"/>
      <c r="CO149" s="255" t="n"/>
      <c r="CP149" s="255" t="n"/>
      <c r="CQ149" s="255" t="n"/>
      <c r="CR149" s="255" t="n"/>
      <c r="CS149" s="255" t="n"/>
      <c r="CT149" s="255" t="n"/>
      <c r="CU149" s="255" t="n"/>
      <c r="CV149" s="255" t="n"/>
      <c r="CW149" s="255" t="n"/>
      <c r="CX149" s="255" t="n"/>
      <c r="CY149" s="255" t="n"/>
      <c r="CZ149" s="255" t="n"/>
      <c r="DA149" s="255" t="n"/>
      <c r="DB149" s="255" t="n"/>
      <c r="DC149" s="255" t="n"/>
      <c r="DD149" s="255" t="n"/>
      <c r="DE149" s="255" t="n"/>
      <c r="DF149" s="255" t="n"/>
      <c r="DG149" s="255" t="n"/>
      <c r="DH149" s="255" t="n"/>
      <c r="DI149" s="255" t="n"/>
      <c r="DJ149" s="255" t="n"/>
      <c r="DK149" s="255" t="n"/>
      <c r="DL149" s="255" t="n"/>
      <c r="DM149" s="255" t="n"/>
      <c r="DN149" s="255" t="n"/>
      <c r="DO149" s="255" t="n"/>
      <c r="DP149" s="255" t="n"/>
      <c r="DQ149" s="255" t="n"/>
      <c r="DR149" s="255" t="n"/>
      <c r="DS149" s="255" t="n"/>
      <c r="DT149" s="255" t="n"/>
      <c r="DU149" s="255" t="n"/>
      <c r="DV149" s="255" t="n"/>
      <c r="DW149" s="255" t="n">
        <v>0</v>
      </c>
      <c r="DX149" s="255" t="n">
        <v>0</v>
      </c>
    </row>
    <row r="150">
      <c r="A150" s="255" t="n"/>
      <c r="B150" s="255" t="n"/>
      <c r="C150" s="255" t="n"/>
      <c r="D150" s="255" t="n"/>
      <c r="E150" s="255" t="n"/>
      <c r="F150" s="255" t="n"/>
      <c r="G150" s="255" t="n"/>
      <c r="H150" s="255" t="n"/>
      <c r="I150" s="255" t="n"/>
      <c r="J150" s="255" t="n"/>
      <c r="K150" s="255" t="n"/>
      <c r="L150" s="255" t="n"/>
      <c r="M150" s="255" t="n"/>
      <c r="N150" s="255" t="n"/>
      <c r="O150" s="255" t="n"/>
      <c r="P150" s="255" t="n"/>
      <c r="Q150" s="255" t="n"/>
      <c r="R150" s="255" t="n"/>
      <c r="S150" s="255" t="n"/>
      <c r="T150" s="255" t="n"/>
      <c r="U150" s="255" t="n"/>
      <c r="V150" s="255" t="n"/>
      <c r="W150" s="255" t="n"/>
      <c r="X150" s="255" t="n"/>
      <c r="Y150" s="255" t="n"/>
      <c r="Z150" s="255" t="n"/>
      <c r="AA150" s="255" t="n"/>
      <c r="AB150" s="255" t="n"/>
      <c r="AC150" s="255" t="n"/>
      <c r="AD150" s="255" t="n"/>
      <c r="AE150" s="255" t="n"/>
      <c r="AF150" s="255" t="n"/>
      <c r="AG150" s="255" t="n"/>
      <c r="AH150" s="255" t="n"/>
      <c r="AI150" s="255" t="n"/>
      <c r="AJ150" s="255" t="n"/>
      <c r="AK150" s="255" t="n"/>
      <c r="AL150" s="255" t="n"/>
      <c r="AM150" s="255" t="n"/>
      <c r="AN150" s="255" t="n"/>
      <c r="AO150" s="255" t="n"/>
      <c r="AP150" s="255" t="n"/>
      <c r="AQ150" s="255" t="n"/>
      <c r="AR150" s="255" t="n"/>
      <c r="AS150" s="255" t="n"/>
      <c r="AT150" s="255" t="n"/>
      <c r="AU150" s="255" t="n"/>
      <c r="AV150" s="255" t="n"/>
      <c r="AW150" s="255" t="n"/>
      <c r="AX150" s="255" t="n"/>
      <c r="AY150" s="255" t="n"/>
      <c r="AZ150" s="255" t="n"/>
      <c r="BA150" s="255" t="n"/>
      <c r="BB150" s="255" t="n"/>
      <c r="BC150" s="255" t="n"/>
      <c r="BD150" s="255" t="n"/>
      <c r="BE150" s="255" t="n"/>
      <c r="BF150" s="255" t="n"/>
      <c r="BG150" s="255" t="n"/>
      <c r="BH150" s="255" t="n"/>
      <c r="BI150" s="255" t="n"/>
      <c r="BJ150" s="255" t="n"/>
      <c r="BK150" s="255" t="n"/>
      <c r="BL150" s="255" t="n"/>
      <c r="BM150" s="255" t="n"/>
      <c r="BN150" s="255" t="n"/>
      <c r="BO150" s="255" t="n"/>
      <c r="BP150" s="255" t="n"/>
      <c r="BQ150" s="255" t="n"/>
      <c r="BR150" s="255" t="n"/>
      <c r="BS150" s="255" t="n"/>
      <c r="BT150" s="255" t="n"/>
      <c r="BU150" s="255" t="n"/>
      <c r="BV150" s="255" t="n"/>
      <c r="BW150" s="255" t="n"/>
      <c r="BX150" s="255" t="n"/>
      <c r="BY150" s="255" t="n"/>
      <c r="BZ150" s="255" t="n"/>
      <c r="CA150" s="255" t="n"/>
      <c r="CB150" s="255" t="n"/>
      <c r="CC150" s="255" t="n"/>
      <c r="CD150" s="255" t="n"/>
      <c r="CE150" s="255" t="n"/>
      <c r="CF150" s="255" t="n"/>
      <c r="CG150" s="255" t="n"/>
      <c r="CH150" s="255" t="n"/>
      <c r="CI150" s="255" t="n"/>
      <c r="CJ150" s="255" t="n"/>
      <c r="CK150" s="255" t="n"/>
      <c r="CL150" s="255" t="n"/>
      <c r="CM150" s="255" t="n"/>
      <c r="CN150" s="255" t="n"/>
      <c r="CO150" s="255" t="n"/>
      <c r="CP150" s="255" t="n"/>
      <c r="CQ150" s="255" t="n"/>
      <c r="CR150" s="255" t="n"/>
      <c r="CS150" s="255" t="n"/>
      <c r="CT150" s="255" t="n"/>
      <c r="CU150" s="255" t="n"/>
      <c r="CV150" s="255" t="n"/>
      <c r="CW150" s="255" t="n"/>
      <c r="CX150" s="255" t="n"/>
      <c r="CY150" s="255" t="n"/>
      <c r="CZ150" s="255" t="n"/>
      <c r="DA150" s="255" t="n"/>
      <c r="DB150" s="255" t="n"/>
      <c r="DC150" s="255" t="n"/>
      <c r="DD150" s="255" t="n"/>
      <c r="DE150" s="255" t="n"/>
      <c r="DF150" s="255" t="n"/>
      <c r="DG150" s="255" t="n"/>
      <c r="DH150" s="255" t="n"/>
      <c r="DI150" s="255" t="n"/>
      <c r="DJ150" s="255" t="n"/>
      <c r="DK150" s="255" t="n"/>
      <c r="DL150" s="255" t="n"/>
      <c r="DM150" s="255" t="n"/>
      <c r="DN150" s="255" t="n"/>
      <c r="DO150" s="255" t="n"/>
      <c r="DP150" s="255" t="n"/>
      <c r="DQ150" s="255" t="n"/>
      <c r="DR150" s="255" t="n"/>
      <c r="DS150" s="255" t="n"/>
      <c r="DT150" s="255" t="n"/>
      <c r="DU150" s="255" t="n"/>
      <c r="DV150" s="255" t="n"/>
      <c r="DW150" s="255" t="n">
        <v>0</v>
      </c>
      <c r="DX150" s="255" t="n">
        <v>0</v>
      </c>
    </row>
    <row r="168">
      <c r="D168" s="415" t="n"/>
      <c r="G168" s="404" t="n"/>
      <c r="H168" s="404" t="n"/>
      <c r="I168" s="405" t="n"/>
      <c r="J168" s="405" t="n"/>
      <c r="BL168" s="50" t="n"/>
      <c r="BM168" s="50" t="n"/>
      <c r="DV168" s="68" t="n"/>
      <c r="DW168" s="405" t="n"/>
      <c r="DX168" s="405" t="n"/>
    </row>
    <row r="169">
      <c r="A169" t="n">
        <v/>
      </c>
      <c r="B169" t="inlineStr">
        <is>
          <t>dfr</t>
        </is>
      </c>
      <c r="C169" t="inlineStr">
        <is>
          <t>fg</t>
        </is>
      </c>
      <c r="D169" t="inlineStr">
        <is>
          <t>fg</t>
        </is>
      </c>
      <c r="E169" t="inlineStr">
        <is>
          <t>fg</t>
        </is>
      </c>
      <c r="F169" t="inlineStr">
        <is>
          <t>fg</t>
        </is>
      </c>
      <c r="G169" t="inlineStr">
        <is>
          <t>fg</t>
        </is>
      </c>
      <c r="H169" t="inlineStr">
        <is>
          <t>fg</t>
        </is>
      </c>
      <c r="I169" t="inlineStr">
        <is>
          <t>fg</t>
        </is>
      </c>
      <c r="J169" t="inlineStr">
        <is>
          <t>fg</t>
        </is>
      </c>
      <c r="K169" t="inlineStr">
        <is>
          <t>fg</t>
        </is>
      </c>
      <c r="L169" t="inlineStr">
        <is>
          <t>fg</t>
        </is>
      </c>
      <c r="M169" t="inlineStr">
        <is>
          <t>fg</t>
        </is>
      </c>
      <c r="N169" t="inlineStr">
        <is>
          <t>fg</t>
        </is>
      </c>
      <c r="O169" t="inlineStr">
        <is>
          <t>fg</t>
        </is>
      </c>
      <c r="P169" t="inlineStr">
        <is>
          <t>fg</t>
        </is>
      </c>
      <c r="Q169" t="inlineStr">
        <is>
          <t>fg</t>
        </is>
      </c>
      <c r="R169" t="inlineStr">
        <is>
          <t>fg</t>
        </is>
      </c>
      <c r="S169" t="inlineStr">
        <is>
          <t>fg</t>
        </is>
      </c>
      <c r="T169" t="inlineStr">
        <is>
          <t>fg</t>
        </is>
      </c>
      <c r="U169" t="inlineStr">
        <is>
          <t>fg</t>
        </is>
      </c>
      <c r="V169" t="inlineStr">
        <is>
          <t>fg</t>
        </is>
      </c>
      <c r="W169" t="inlineStr">
        <is>
          <t>fg</t>
        </is>
      </c>
      <c r="X169" t="inlineStr">
        <is>
          <t>fg</t>
        </is>
      </c>
      <c r="Y169" t="inlineStr">
        <is>
          <t>fg</t>
        </is>
      </c>
      <c r="Z169" t="inlineStr">
        <is>
          <t>fg</t>
        </is>
      </c>
      <c r="AA169" t="inlineStr">
        <is>
          <t>fg</t>
        </is>
      </c>
      <c r="AB169" t="inlineStr">
        <is>
          <t>fg</t>
        </is>
      </c>
      <c r="AC169" t="inlineStr">
        <is>
          <t>fg</t>
        </is>
      </c>
      <c r="AD169" t="inlineStr">
        <is>
          <t>fg</t>
        </is>
      </c>
      <c r="AE169" t="inlineStr">
        <is>
          <t>fg</t>
        </is>
      </c>
      <c r="AF169" t="inlineStr">
        <is>
          <t>fg</t>
        </is>
      </c>
      <c r="AG169" t="inlineStr">
        <is>
          <t>fg</t>
        </is>
      </c>
      <c r="AH169" t="inlineStr">
        <is>
          <t>fg</t>
        </is>
      </c>
      <c r="AI169" t="inlineStr">
        <is>
          <t>fg</t>
        </is>
      </c>
      <c r="AJ169" t="inlineStr">
        <is>
          <t>fg</t>
        </is>
      </c>
      <c r="AK169" t="inlineStr">
        <is>
          <t>fg</t>
        </is>
      </c>
      <c r="AL169" t="inlineStr">
        <is>
          <t>fg</t>
        </is>
      </c>
      <c r="AM169" t="inlineStr">
        <is>
          <t>fg</t>
        </is>
      </c>
      <c r="AN169" t="inlineStr">
        <is>
          <t>fg</t>
        </is>
      </c>
      <c r="AO169" t="inlineStr">
        <is>
          <t>fg</t>
        </is>
      </c>
      <c r="AP169" t="inlineStr">
        <is>
          <t>fg</t>
        </is>
      </c>
      <c r="AQ169" t="inlineStr">
        <is>
          <t>fg</t>
        </is>
      </c>
      <c r="AR169" t="inlineStr">
        <is>
          <t>fg</t>
        </is>
      </c>
      <c r="AS169" t="inlineStr">
        <is>
          <t>fg</t>
        </is>
      </c>
      <c r="AT169" t="inlineStr">
        <is>
          <t>fg</t>
        </is>
      </c>
      <c r="AU169" t="inlineStr">
        <is>
          <t>fg</t>
        </is>
      </c>
      <c r="AV169" t="inlineStr">
        <is>
          <t>fg</t>
        </is>
      </c>
      <c r="AW169" t="inlineStr">
        <is>
          <t>fg</t>
        </is>
      </c>
      <c r="AX169" t="inlineStr">
        <is>
          <t>fg</t>
        </is>
      </c>
      <c r="AY169" t="inlineStr">
        <is>
          <t>fg</t>
        </is>
      </c>
      <c r="AZ169" t="inlineStr">
        <is>
          <t>fg</t>
        </is>
      </c>
      <c r="BA169" t="inlineStr">
        <is>
          <t>fg</t>
        </is>
      </c>
      <c r="BB169" t="inlineStr">
        <is>
          <t>fg</t>
        </is>
      </c>
      <c r="BC169" t="inlineStr">
        <is>
          <t>fg</t>
        </is>
      </c>
      <c r="BD169" t="inlineStr">
        <is>
          <t>fg</t>
        </is>
      </c>
      <c r="BE169" t="inlineStr">
        <is>
          <t>fg</t>
        </is>
      </c>
      <c r="BF169" t="inlineStr">
        <is>
          <t>fg</t>
        </is>
      </c>
      <c r="BG169" t="inlineStr">
        <is>
          <t>fg</t>
        </is>
      </c>
      <c r="BH169" t="inlineStr">
        <is>
          <t>fg</t>
        </is>
      </c>
      <c r="BI169" t="inlineStr">
        <is>
          <t>fg</t>
        </is>
      </c>
      <c r="BJ169" t="inlineStr">
        <is>
          <t>fg</t>
        </is>
      </c>
      <c r="BK169" t="inlineStr">
        <is>
          <t>fg</t>
        </is>
      </c>
      <c r="BL169" t="inlineStr">
        <is>
          <t>fg</t>
        </is>
      </c>
      <c r="BM169" t="inlineStr">
        <is>
          <t>fg</t>
        </is>
      </c>
      <c r="BN169" t="inlineStr">
        <is>
          <t>fg</t>
        </is>
      </c>
      <c r="BO169" t="inlineStr">
        <is>
          <t>fg</t>
        </is>
      </c>
      <c r="BP169" t="inlineStr">
        <is>
          <t>fg</t>
        </is>
      </c>
      <c r="BQ169" t="inlineStr">
        <is>
          <t>fg</t>
        </is>
      </c>
      <c r="BR169" t="inlineStr">
        <is>
          <t>fg</t>
        </is>
      </c>
      <c r="BS169" t="inlineStr">
        <is>
          <t>fg</t>
        </is>
      </c>
      <c r="BT169" t="inlineStr">
        <is>
          <t>fg</t>
        </is>
      </c>
      <c r="BU169" t="inlineStr">
        <is>
          <t>fg</t>
        </is>
      </c>
      <c r="BV169" t="inlineStr">
        <is>
          <t>fg</t>
        </is>
      </c>
      <c r="BW169" t="inlineStr">
        <is>
          <t>fg</t>
        </is>
      </c>
      <c r="BX169" t="inlineStr">
        <is>
          <t>fg</t>
        </is>
      </c>
      <c r="BY169" t="inlineStr">
        <is>
          <t>fg</t>
        </is>
      </c>
      <c r="BZ169" t="inlineStr">
        <is>
          <t>fg</t>
        </is>
      </c>
      <c r="CA169" t="inlineStr">
        <is>
          <t>fg</t>
        </is>
      </c>
      <c r="CB169" t="inlineStr">
        <is>
          <t>fg</t>
        </is>
      </c>
      <c r="CC169" t="inlineStr">
        <is>
          <t>fg</t>
        </is>
      </c>
      <c r="CD169" t="inlineStr">
        <is>
          <t>fg</t>
        </is>
      </c>
      <c r="CE169" t="inlineStr">
        <is>
          <t>fg</t>
        </is>
      </c>
      <c r="CF169" t="inlineStr">
        <is>
          <t>fg</t>
        </is>
      </c>
      <c r="CG169" t="inlineStr">
        <is>
          <t>fg</t>
        </is>
      </c>
      <c r="CH169" t="inlineStr">
        <is>
          <t>fg</t>
        </is>
      </c>
      <c r="CI169" t="inlineStr">
        <is>
          <t>fg</t>
        </is>
      </c>
      <c r="CJ169" t="inlineStr">
        <is>
          <t>fg</t>
        </is>
      </c>
      <c r="CK169" t="inlineStr">
        <is>
          <t>fg</t>
        </is>
      </c>
      <c r="CL169" t="inlineStr">
        <is>
          <t>fg</t>
        </is>
      </c>
      <c r="CM169" t="inlineStr">
        <is>
          <t>fg</t>
        </is>
      </c>
      <c r="CN169" t="inlineStr">
        <is>
          <t>fg</t>
        </is>
      </c>
      <c r="CO169" t="inlineStr">
        <is>
          <t>fg</t>
        </is>
      </c>
      <c r="CP169" t="inlineStr">
        <is>
          <t>fg</t>
        </is>
      </c>
      <c r="CQ169" t="inlineStr">
        <is>
          <t>fg</t>
        </is>
      </c>
      <c r="CR169" t="inlineStr">
        <is>
          <t>fg</t>
        </is>
      </c>
      <c r="CS169" t="inlineStr">
        <is>
          <t>fg</t>
        </is>
      </c>
      <c r="CT169" t="inlineStr">
        <is>
          <t>fg</t>
        </is>
      </c>
      <c r="CU169" t="inlineStr">
        <is>
          <t>fg</t>
        </is>
      </c>
      <c r="CV169" t="inlineStr">
        <is>
          <t>fg</t>
        </is>
      </c>
      <c r="CW169" t="inlineStr">
        <is>
          <t>fg</t>
        </is>
      </c>
      <c r="CX169" t="n">
        <v/>
      </c>
      <c r="CY169" t="n">
        <v/>
      </c>
      <c r="CZ169" t="n">
        <v/>
      </c>
      <c r="DA169" t="n">
        <v/>
      </c>
      <c r="DB169" t="n">
        <v/>
      </c>
      <c r="DC169" t="n">
        <v/>
      </c>
      <c r="DD169" t="n">
        <v/>
      </c>
      <c r="DE169" t="n">
        <v/>
      </c>
      <c r="DF169" t="n">
        <v/>
      </c>
      <c r="DG169" t="n">
        <v/>
      </c>
      <c r="DH169" t="n">
        <v/>
      </c>
      <c r="DI169" t="n">
        <v/>
      </c>
      <c r="DJ169" t="n">
        <v/>
      </c>
      <c r="DK169" t="n">
        <v/>
      </c>
      <c r="DL169" t="n">
        <v/>
      </c>
      <c r="DM169" t="n">
        <v/>
      </c>
      <c r="DN169" t="n">
        <v/>
      </c>
      <c r="DO169" t="n">
        <v/>
      </c>
      <c r="DP169" t="n">
        <v/>
      </c>
      <c r="DQ169" t="n">
        <v/>
      </c>
      <c r="DR169" t="n">
        <v/>
      </c>
      <c r="DS169" t="n">
        <v/>
      </c>
      <c r="DT169" t="n">
        <v/>
      </c>
      <c r="DU169" t="n">
        <v/>
      </c>
      <c r="DV169" t="n">
        <v/>
      </c>
      <c r="DW169" t="n">
        <v>0</v>
      </c>
      <c r="DX169" t="n">
        <v>0</v>
      </c>
    </row>
    <row r="170">
      <c r="A170" t="n">
        <v/>
      </c>
      <c r="B170" t="n">
        <v/>
      </c>
      <c r="C170" t="n">
        <v/>
      </c>
      <c r="D170" t="n">
        <v/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  <c r="M170" t="n">
        <v/>
      </c>
      <c r="N170" t="n">
        <v/>
      </c>
      <c r="O170" t="n">
        <v/>
      </c>
      <c r="P170" t="n">
        <v/>
      </c>
      <c r="Q170" t="n">
        <v/>
      </c>
      <c r="R170" t="n">
        <v/>
      </c>
      <c r="S170" t="n">
        <v/>
      </c>
      <c r="T170" t="n">
        <v/>
      </c>
      <c r="U170" t="n">
        <v/>
      </c>
      <c r="V170" t="n">
        <v/>
      </c>
      <c r="W170" t="n">
        <v/>
      </c>
      <c r="X170" t="n">
        <v/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n">
        <v/>
      </c>
      <c r="AF170" t="n">
        <v/>
      </c>
      <c r="AG170" t="n">
        <v/>
      </c>
      <c r="AH170" t="n">
        <v/>
      </c>
      <c r="AI170" t="n">
        <v/>
      </c>
      <c r="AJ170" t="n">
        <v/>
      </c>
      <c r="AK170" t="n">
        <v/>
      </c>
      <c r="AL170" t="n">
        <v/>
      </c>
      <c r="AM170" t="n">
        <v/>
      </c>
      <c r="AN170" t="n">
        <v/>
      </c>
      <c r="AO170" t="n">
        <v/>
      </c>
      <c r="AP170" t="n">
        <v/>
      </c>
      <c r="AQ170" t="n">
        <v/>
      </c>
      <c r="AR170" t="n">
        <v/>
      </c>
      <c r="AS170" t="n">
        <v/>
      </c>
      <c r="AT170" t="n">
        <v/>
      </c>
      <c r="AU170" t="n">
        <v/>
      </c>
      <c r="AV170" t="n">
        <v/>
      </c>
      <c r="AW170" t="n">
        <v/>
      </c>
      <c r="AX170" t="n">
        <v/>
      </c>
      <c r="AY170" t="n">
        <v/>
      </c>
      <c r="AZ170" t="n">
        <v/>
      </c>
      <c r="BA170" t="n">
        <v/>
      </c>
      <c r="BB170" t="n">
        <v/>
      </c>
      <c r="BC170" t="n">
        <v/>
      </c>
      <c r="BD170" t="n">
        <v/>
      </c>
      <c r="BE170" t="n">
        <v/>
      </c>
      <c r="BF170" t="n">
        <v/>
      </c>
      <c r="BG170" t="n">
        <v/>
      </c>
      <c r="BH170" t="n">
        <v/>
      </c>
      <c r="BI170" t="n">
        <v/>
      </c>
      <c r="BJ170" t="n">
        <v/>
      </c>
      <c r="BK170" t="n">
        <v/>
      </c>
      <c r="BL170" t="n">
        <v/>
      </c>
      <c r="BM170" t="n">
        <v/>
      </c>
      <c r="BN170" t="n">
        <v/>
      </c>
      <c r="BO170" t="n">
        <v/>
      </c>
      <c r="BP170" t="n">
        <v/>
      </c>
      <c r="BQ170" t="n">
        <v/>
      </c>
      <c r="BR170" t="n">
        <v/>
      </c>
      <c r="BS170" t="n">
        <v/>
      </c>
      <c r="BT170" t="n">
        <v/>
      </c>
      <c r="BU170" t="n">
        <v/>
      </c>
      <c r="BV170" t="n">
        <v/>
      </c>
      <c r="BW170" t="n">
        <v/>
      </c>
      <c r="BX170" t="n">
        <v/>
      </c>
      <c r="BY170" t="n">
        <v/>
      </c>
      <c r="BZ170" t="n">
        <v/>
      </c>
      <c r="CA170" t="n">
        <v/>
      </c>
      <c r="CB170" t="n">
        <v/>
      </c>
      <c r="CC170" t="n">
        <v/>
      </c>
      <c r="CD170" t="n">
        <v/>
      </c>
      <c r="CE170" t="n">
        <v/>
      </c>
      <c r="CF170" t="n">
        <v/>
      </c>
      <c r="CG170" t="n">
        <v/>
      </c>
      <c r="CH170" t="n">
        <v/>
      </c>
      <c r="CI170" t="n">
        <v/>
      </c>
      <c r="CJ170" t="n">
        <v/>
      </c>
      <c r="CK170" t="n">
        <v/>
      </c>
      <c r="CL170" t="n">
        <v/>
      </c>
      <c r="CM170" t="n">
        <v/>
      </c>
      <c r="CN170" t="n">
        <v/>
      </c>
      <c r="CO170" t="n">
        <v/>
      </c>
      <c r="CP170" t="n">
        <v/>
      </c>
      <c r="CQ170" t="n">
        <v/>
      </c>
      <c r="CR170" t="n">
        <v/>
      </c>
      <c r="CS170" t="n">
        <v/>
      </c>
      <c r="CT170" t="n">
        <v/>
      </c>
      <c r="CU170" t="n">
        <v/>
      </c>
      <c r="CV170" t="n">
        <v/>
      </c>
      <c r="CW170" t="n">
        <v/>
      </c>
      <c r="CX170" t="n">
        <v/>
      </c>
      <c r="CY170" t="n">
        <v/>
      </c>
      <c r="CZ170" t="n">
        <v/>
      </c>
      <c r="DA170" t="n">
        <v/>
      </c>
      <c r="DB170" t="n">
        <v/>
      </c>
      <c r="DC170" t="n">
        <v/>
      </c>
      <c r="DD170" t="n">
        <v/>
      </c>
      <c r="DE170" t="n">
        <v/>
      </c>
      <c r="DF170" t="n">
        <v/>
      </c>
      <c r="DG170" t="n">
        <v/>
      </c>
      <c r="DH170" t="n">
        <v/>
      </c>
      <c r="DI170" t="n">
        <v/>
      </c>
      <c r="DJ170" t="n">
        <v/>
      </c>
      <c r="DK170" t="n">
        <v/>
      </c>
      <c r="DL170" t="n">
        <v/>
      </c>
      <c r="DM170" t="n">
        <v/>
      </c>
      <c r="DN170" t="n">
        <v/>
      </c>
      <c r="DO170" t="n">
        <v/>
      </c>
      <c r="DP170" t="n">
        <v/>
      </c>
      <c r="DQ170" t="n">
        <v/>
      </c>
      <c r="DR170" t="n">
        <v/>
      </c>
      <c r="DS170" t="n">
        <v/>
      </c>
      <c r="DT170" t="n">
        <v/>
      </c>
      <c r="DU170" t="n">
        <v/>
      </c>
      <c r="DV170" t="n">
        <v/>
      </c>
      <c r="DW170" t="n">
        <v>0</v>
      </c>
      <c r="DX170" t="n">
        <v>0</v>
      </c>
    </row>
    <row r="171">
      <c r="A171" t="n">
        <v/>
      </c>
      <c r="B171" t="n">
        <v/>
      </c>
      <c r="C171" t="n">
        <v/>
      </c>
      <c r="D171" t="n">
        <v/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  <c r="N171" t="n">
        <v/>
      </c>
      <c r="O171" t="n">
        <v/>
      </c>
      <c r="P171" t="n">
        <v/>
      </c>
      <c r="Q171" t="n">
        <v/>
      </c>
      <c r="R171" t="n">
        <v/>
      </c>
      <c r="S171" t="n">
        <v/>
      </c>
      <c r="T171" t="n">
        <v/>
      </c>
      <c r="U171" t="n">
        <v/>
      </c>
      <c r="V171" t="n">
        <v/>
      </c>
      <c r="W171" t="n">
        <v/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n">
        <v/>
      </c>
      <c r="AF171" t="n">
        <v/>
      </c>
      <c r="AG171" t="n">
        <v/>
      </c>
      <c r="AH171" t="n">
        <v/>
      </c>
      <c r="AI171" t="n">
        <v/>
      </c>
      <c r="AJ171" t="n">
        <v/>
      </c>
      <c r="AK171" t="n">
        <v/>
      </c>
      <c r="AL171" t="n">
        <v/>
      </c>
      <c r="AM171" t="n">
        <v/>
      </c>
      <c r="AN171" t="n">
        <v/>
      </c>
      <c r="AO171" t="n">
        <v/>
      </c>
      <c r="AP171" t="n">
        <v/>
      </c>
      <c r="AQ171" t="n">
        <v/>
      </c>
      <c r="AR171" t="n">
        <v/>
      </c>
      <c r="AS171" t="n">
        <v/>
      </c>
      <c r="AT171" t="n">
        <v/>
      </c>
      <c r="AU171" t="n">
        <v/>
      </c>
      <c r="AV171" t="n">
        <v/>
      </c>
      <c r="AW171" t="n">
        <v/>
      </c>
      <c r="AX171" t="n">
        <v/>
      </c>
      <c r="AY171" t="n">
        <v/>
      </c>
      <c r="AZ171" t="n">
        <v/>
      </c>
      <c r="BA171" t="n">
        <v/>
      </c>
      <c r="BB171" t="n">
        <v/>
      </c>
      <c r="BC171" t="n">
        <v/>
      </c>
      <c r="BD171" t="n">
        <v/>
      </c>
      <c r="BE171" t="n">
        <v/>
      </c>
      <c r="BF171" t="n">
        <v/>
      </c>
      <c r="BG171" t="n">
        <v/>
      </c>
      <c r="BH171" t="n">
        <v/>
      </c>
      <c r="BI171" t="n">
        <v/>
      </c>
      <c r="BJ171" t="n">
        <v/>
      </c>
      <c r="BK171" t="n">
        <v/>
      </c>
      <c r="BL171" t="n">
        <v/>
      </c>
      <c r="BM171" t="n">
        <v/>
      </c>
      <c r="BN171" t="n">
        <v/>
      </c>
      <c r="BO171" t="n">
        <v/>
      </c>
      <c r="BP171" t="n">
        <v/>
      </c>
      <c r="BQ171" t="n">
        <v/>
      </c>
      <c r="BR171" t="n">
        <v/>
      </c>
      <c r="BS171" t="n">
        <v/>
      </c>
      <c r="BT171" t="n">
        <v/>
      </c>
      <c r="BU171" t="n">
        <v/>
      </c>
      <c r="BV171" t="n">
        <v/>
      </c>
      <c r="BW171" t="n">
        <v/>
      </c>
      <c r="BX171" t="n">
        <v/>
      </c>
      <c r="BY171" t="n">
        <v/>
      </c>
      <c r="BZ171" t="n">
        <v/>
      </c>
      <c r="CA171" t="n">
        <v/>
      </c>
      <c r="CB171" t="n">
        <v/>
      </c>
      <c r="CC171" t="n">
        <v/>
      </c>
      <c r="CD171" t="n">
        <v/>
      </c>
      <c r="CE171" t="n">
        <v/>
      </c>
      <c r="CF171" t="n">
        <v/>
      </c>
      <c r="CG171" t="n">
        <v/>
      </c>
      <c r="CH171" t="n">
        <v/>
      </c>
      <c r="CI171" t="n">
        <v/>
      </c>
      <c r="CJ171" t="n">
        <v/>
      </c>
      <c r="CK171" t="n">
        <v/>
      </c>
      <c r="CL171" t="n">
        <v/>
      </c>
      <c r="CM171" t="n">
        <v/>
      </c>
      <c r="CN171" t="n">
        <v/>
      </c>
      <c r="CO171" t="n">
        <v/>
      </c>
      <c r="CP171" t="n">
        <v/>
      </c>
      <c r="CQ171" t="n">
        <v/>
      </c>
      <c r="CR171" t="n">
        <v/>
      </c>
      <c r="CS171" t="n">
        <v/>
      </c>
      <c r="CT171" t="n">
        <v/>
      </c>
      <c r="CU171" t="n">
        <v/>
      </c>
      <c r="CV171" t="n">
        <v/>
      </c>
      <c r="CW171" t="n">
        <v/>
      </c>
      <c r="CX171" t="n">
        <v/>
      </c>
      <c r="CY171" t="n">
        <v/>
      </c>
      <c r="CZ171" t="n">
        <v/>
      </c>
      <c r="DA171" t="n">
        <v/>
      </c>
      <c r="DB171" t="n">
        <v/>
      </c>
      <c r="DC171" t="n">
        <v/>
      </c>
      <c r="DD171" t="n">
        <v/>
      </c>
      <c r="DE171" t="n">
        <v/>
      </c>
      <c r="DF171" t="n">
        <v/>
      </c>
      <c r="DG171" t="n">
        <v/>
      </c>
      <c r="DH171" t="n">
        <v/>
      </c>
      <c r="DI171" t="n">
        <v/>
      </c>
      <c r="DJ171" t="n">
        <v/>
      </c>
      <c r="DK171" t="n">
        <v/>
      </c>
      <c r="DL171" t="n">
        <v/>
      </c>
      <c r="DM171" t="n">
        <v/>
      </c>
      <c r="DN171" t="n">
        <v/>
      </c>
      <c r="DO171" t="n">
        <v/>
      </c>
      <c r="DP171" t="n">
        <v/>
      </c>
      <c r="DQ171" t="n">
        <v/>
      </c>
      <c r="DR171" t="n">
        <v/>
      </c>
      <c r="DS171" t="n">
        <v/>
      </c>
      <c r="DT171" t="n">
        <v/>
      </c>
      <c r="DU171" t="n">
        <v/>
      </c>
      <c r="DV171" t="n">
        <v/>
      </c>
      <c r="DW171" t="n">
        <v>0</v>
      </c>
      <c r="DX171" t="n">
        <v>0</v>
      </c>
    </row>
    <row r="172">
      <c r="A172" t="n">
        <v/>
      </c>
      <c r="B172" t="n">
        <v/>
      </c>
      <c r="C172" t="n">
        <v/>
      </c>
      <c r="D172" t="n">
        <v/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  <c r="M172" t="n">
        <v/>
      </c>
      <c r="N172" t="n">
        <v/>
      </c>
      <c r="O172" t="n">
        <v/>
      </c>
      <c r="P172" t="n">
        <v/>
      </c>
      <c r="Q172" t="n">
        <v/>
      </c>
      <c r="R172" t="n">
        <v/>
      </c>
      <c r="S172" t="n">
        <v/>
      </c>
      <c r="T172" t="n">
        <v/>
      </c>
      <c r="U172" t="n">
        <v/>
      </c>
      <c r="V172" t="n">
        <v/>
      </c>
      <c r="W172" t="n">
        <v/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n">
        <v/>
      </c>
      <c r="AF172" t="n">
        <v/>
      </c>
      <c r="AG172" t="n">
        <v/>
      </c>
      <c r="AH172" t="n">
        <v/>
      </c>
      <c r="AI172" t="n">
        <v/>
      </c>
      <c r="AJ172" t="n">
        <v/>
      </c>
      <c r="AK172" t="n">
        <v/>
      </c>
      <c r="AL172" t="n">
        <v/>
      </c>
      <c r="AM172" t="n">
        <v/>
      </c>
      <c r="AN172" t="n">
        <v/>
      </c>
      <c r="AO172" t="n">
        <v/>
      </c>
      <c r="AP172" t="n">
        <v/>
      </c>
      <c r="AQ172" t="n">
        <v/>
      </c>
      <c r="AR172" t="n">
        <v/>
      </c>
      <c r="AS172" t="n">
        <v/>
      </c>
      <c r="AT172" t="n">
        <v/>
      </c>
      <c r="AU172" t="n">
        <v/>
      </c>
      <c r="AV172" t="n">
        <v/>
      </c>
      <c r="AW172" t="n">
        <v/>
      </c>
      <c r="AX172" t="n">
        <v/>
      </c>
      <c r="AY172" t="n">
        <v/>
      </c>
      <c r="AZ172" t="n">
        <v/>
      </c>
      <c r="BA172" t="n">
        <v/>
      </c>
      <c r="BB172" t="n">
        <v/>
      </c>
      <c r="BC172" t="n">
        <v/>
      </c>
      <c r="BD172" t="n">
        <v/>
      </c>
      <c r="BE172" t="n">
        <v/>
      </c>
      <c r="BF172" t="n">
        <v/>
      </c>
      <c r="BG172" t="n">
        <v/>
      </c>
      <c r="BH172" t="n">
        <v/>
      </c>
      <c r="BI172" t="n">
        <v/>
      </c>
      <c r="BJ172" t="n">
        <v/>
      </c>
      <c r="BK172" t="n">
        <v/>
      </c>
      <c r="BL172" t="n">
        <v/>
      </c>
      <c r="BM172" t="n">
        <v/>
      </c>
      <c r="BN172" t="n">
        <v/>
      </c>
      <c r="BO172" t="n">
        <v/>
      </c>
      <c r="BP172" t="n">
        <v/>
      </c>
      <c r="BQ172" t="n">
        <v/>
      </c>
      <c r="BR172" t="n">
        <v/>
      </c>
      <c r="BS172" t="n">
        <v/>
      </c>
      <c r="BT172" t="n">
        <v/>
      </c>
      <c r="BU172" t="n">
        <v/>
      </c>
      <c r="BV172" t="n">
        <v/>
      </c>
      <c r="BW172" t="n">
        <v/>
      </c>
      <c r="BX172" t="n">
        <v/>
      </c>
      <c r="BY172" t="n">
        <v/>
      </c>
      <c r="BZ172" t="n">
        <v/>
      </c>
      <c r="CA172" t="n">
        <v/>
      </c>
      <c r="CB172" t="n">
        <v/>
      </c>
      <c r="CC172" t="n">
        <v/>
      </c>
      <c r="CD172" t="n">
        <v/>
      </c>
      <c r="CE172" t="n">
        <v/>
      </c>
      <c r="CF172" t="n">
        <v/>
      </c>
      <c r="CG172" t="n">
        <v/>
      </c>
      <c r="CH172" t="n">
        <v/>
      </c>
      <c r="CI172" t="n">
        <v/>
      </c>
      <c r="CJ172" t="n">
        <v/>
      </c>
      <c r="CK172" t="n">
        <v/>
      </c>
      <c r="CL172" t="n">
        <v/>
      </c>
      <c r="CM172" t="n">
        <v/>
      </c>
      <c r="CN172" t="n">
        <v/>
      </c>
      <c r="CO172" t="n">
        <v/>
      </c>
      <c r="CP172" t="n">
        <v/>
      </c>
      <c r="CQ172" t="n">
        <v/>
      </c>
      <c r="CR172" t="n">
        <v/>
      </c>
      <c r="CS172" t="n">
        <v/>
      </c>
      <c r="CT172" t="n">
        <v/>
      </c>
      <c r="CU172" t="n">
        <v/>
      </c>
      <c r="CV172" t="n">
        <v/>
      </c>
      <c r="CW172" t="n">
        <v/>
      </c>
      <c r="CX172" t="n">
        <v/>
      </c>
      <c r="CY172" t="n">
        <v/>
      </c>
      <c r="CZ172" t="n">
        <v/>
      </c>
      <c r="DA172" t="n">
        <v/>
      </c>
      <c r="DB172" t="n">
        <v/>
      </c>
      <c r="DC172" t="n">
        <v/>
      </c>
      <c r="DD172" t="n">
        <v/>
      </c>
      <c r="DE172" t="n">
        <v/>
      </c>
      <c r="DF172" t="n">
        <v/>
      </c>
      <c r="DG172" t="n">
        <v/>
      </c>
      <c r="DH172" t="n">
        <v/>
      </c>
      <c r="DI172" t="n">
        <v/>
      </c>
      <c r="DJ172" t="n">
        <v/>
      </c>
      <c r="DK172" t="n">
        <v/>
      </c>
      <c r="DL172" t="n">
        <v/>
      </c>
      <c r="DM172" t="n">
        <v/>
      </c>
      <c r="DN172" t="n">
        <v/>
      </c>
      <c r="DO172" t="n">
        <v/>
      </c>
      <c r="DP172" t="n">
        <v/>
      </c>
      <c r="DQ172" t="n">
        <v/>
      </c>
      <c r="DR172" t="n">
        <v/>
      </c>
      <c r="DS172" t="n">
        <v/>
      </c>
      <c r="DT172" t="n">
        <v/>
      </c>
      <c r="DU172" t="n">
        <v/>
      </c>
      <c r="DV172" t="n">
        <v/>
      </c>
      <c r="DW172" t="n">
        <v>0</v>
      </c>
      <c r="DX172" t="n">
        <v>0</v>
      </c>
    </row>
    <row r="173">
      <c r="A173" t="n">
        <v/>
      </c>
      <c r="B173" t="n">
        <v/>
      </c>
      <c r="C173" t="n">
        <v/>
      </c>
      <c r="D173" t="n">
        <v/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  <c r="L173" t="n">
        <v/>
      </c>
      <c r="M173" t="n">
        <v/>
      </c>
      <c r="N173" t="n">
        <v/>
      </c>
      <c r="O173" t="n">
        <v/>
      </c>
      <c r="P173" t="n">
        <v/>
      </c>
      <c r="Q173" t="n">
        <v/>
      </c>
      <c r="R173" t="n">
        <v/>
      </c>
      <c r="S173" t="n">
        <v/>
      </c>
      <c r="T173" t="n">
        <v/>
      </c>
      <c r="U173" t="n">
        <v/>
      </c>
      <c r="V173" t="n">
        <v/>
      </c>
      <c r="W173" t="n">
        <v/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n">
        <v/>
      </c>
      <c r="AF173" t="n">
        <v/>
      </c>
      <c r="AG173" t="n">
        <v/>
      </c>
      <c r="AH173" t="n">
        <v/>
      </c>
      <c r="AI173" t="n">
        <v/>
      </c>
      <c r="AJ173" t="n">
        <v/>
      </c>
      <c r="AK173" t="n">
        <v/>
      </c>
      <c r="AL173" t="n">
        <v/>
      </c>
      <c r="AM173" t="n">
        <v/>
      </c>
      <c r="AN173" t="n">
        <v/>
      </c>
      <c r="AO173" t="n">
        <v/>
      </c>
      <c r="AP173" t="n">
        <v/>
      </c>
      <c r="AQ173" t="n">
        <v/>
      </c>
      <c r="AR173" t="n">
        <v/>
      </c>
      <c r="AS173" t="n">
        <v/>
      </c>
      <c r="AT173" t="n">
        <v/>
      </c>
      <c r="AU173" t="n">
        <v/>
      </c>
      <c r="AV173" t="n">
        <v/>
      </c>
      <c r="AW173" t="n">
        <v/>
      </c>
      <c r="AX173" t="n">
        <v/>
      </c>
      <c r="AY173" t="n">
        <v/>
      </c>
      <c r="AZ173" t="n">
        <v/>
      </c>
      <c r="BA173" t="n">
        <v/>
      </c>
      <c r="BB173" t="n">
        <v/>
      </c>
      <c r="BC173" t="n">
        <v/>
      </c>
      <c r="BD173" t="n">
        <v/>
      </c>
      <c r="BE173" t="n">
        <v/>
      </c>
      <c r="BF173" t="n">
        <v/>
      </c>
      <c r="BG173" t="n">
        <v/>
      </c>
      <c r="BH173" t="n">
        <v/>
      </c>
      <c r="BI173" t="n">
        <v/>
      </c>
      <c r="BJ173" t="n">
        <v/>
      </c>
      <c r="BK173" t="n">
        <v/>
      </c>
      <c r="BL173" t="n">
        <v/>
      </c>
      <c r="BM173" t="n">
        <v/>
      </c>
      <c r="BN173" t="n">
        <v/>
      </c>
      <c r="BO173" t="n">
        <v/>
      </c>
      <c r="BP173" t="n">
        <v/>
      </c>
      <c r="BQ173" t="n">
        <v/>
      </c>
      <c r="BR173" t="n">
        <v/>
      </c>
      <c r="BS173" t="n">
        <v/>
      </c>
      <c r="BT173" t="n">
        <v/>
      </c>
      <c r="BU173" t="n">
        <v/>
      </c>
      <c r="BV173" t="n">
        <v/>
      </c>
      <c r="BW173" t="n">
        <v/>
      </c>
      <c r="BX173" t="n">
        <v/>
      </c>
      <c r="BY173" t="n">
        <v/>
      </c>
      <c r="BZ173" t="n">
        <v/>
      </c>
      <c r="CA173" t="n">
        <v/>
      </c>
      <c r="CB173" t="n">
        <v/>
      </c>
      <c r="CC173" t="n">
        <v/>
      </c>
      <c r="CD173" t="n">
        <v/>
      </c>
      <c r="CE173" t="n">
        <v/>
      </c>
      <c r="CF173" t="n">
        <v/>
      </c>
      <c r="CG173" t="n">
        <v/>
      </c>
      <c r="CH173" t="n">
        <v/>
      </c>
      <c r="CI173" t="n">
        <v/>
      </c>
      <c r="CJ173" t="n">
        <v/>
      </c>
      <c r="CK173" t="n">
        <v/>
      </c>
      <c r="CL173" t="n">
        <v/>
      </c>
      <c r="CM173" t="n">
        <v/>
      </c>
      <c r="CN173" t="n">
        <v/>
      </c>
      <c r="CO173" t="n">
        <v/>
      </c>
      <c r="CP173" t="n">
        <v/>
      </c>
      <c r="CQ173" t="n">
        <v/>
      </c>
      <c r="CR173" t="n">
        <v/>
      </c>
      <c r="CS173" t="n">
        <v/>
      </c>
      <c r="CT173" t="n">
        <v/>
      </c>
      <c r="CU173" t="n">
        <v/>
      </c>
      <c r="CV173" t="n">
        <v/>
      </c>
      <c r="CW173" t="n">
        <v/>
      </c>
      <c r="CX173" t="n">
        <v/>
      </c>
      <c r="CY173" t="n">
        <v/>
      </c>
      <c r="CZ173" t="n">
        <v/>
      </c>
      <c r="DA173" t="n">
        <v/>
      </c>
      <c r="DB173" t="n">
        <v/>
      </c>
      <c r="DC173" t="n">
        <v/>
      </c>
      <c r="DD173" t="n">
        <v/>
      </c>
      <c r="DE173" t="n">
        <v/>
      </c>
      <c r="DF173" t="n">
        <v/>
      </c>
      <c r="DG173" t="n">
        <v/>
      </c>
      <c r="DH173" t="n">
        <v/>
      </c>
      <c r="DI173" t="n">
        <v/>
      </c>
      <c r="DJ173" t="n">
        <v/>
      </c>
      <c r="DK173" t="n">
        <v/>
      </c>
      <c r="DL173" t="n">
        <v/>
      </c>
      <c r="DM173" t="n">
        <v/>
      </c>
      <c r="DN173" t="n">
        <v/>
      </c>
      <c r="DO173" t="n">
        <v/>
      </c>
      <c r="DP173" t="n">
        <v/>
      </c>
      <c r="DQ173" t="n">
        <v/>
      </c>
      <c r="DR173" t="n">
        <v/>
      </c>
      <c r="DS173" t="n">
        <v/>
      </c>
      <c r="DT173" t="n">
        <v/>
      </c>
      <c r="DU173" t="n">
        <v/>
      </c>
      <c r="DV173" t="n">
        <v/>
      </c>
      <c r="DW173" t="n">
        <v>0</v>
      </c>
      <c r="DX173" t="n">
        <v>0</v>
      </c>
    </row>
  </sheetData>
  <autoFilter ref="B4:DX20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1" showButton="0"/>
    <filterColumn colId="62" showButton="0"/>
    <filterColumn colId="64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8" showButton="0"/>
    <filterColumn colId="90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6" showButton="0"/>
    <filterColumn colId="117" showButton="0"/>
    <filterColumn colId="118" showButton="0"/>
    <filterColumn colId="119" showButton="0"/>
    <filterColumn colId="121" showButton="0"/>
    <filterColumn colId="122" showButton="0"/>
    <filterColumn colId="123" showButton="0"/>
  </autoFilter>
  <mergeCells count="91">
    <mergeCell ref="Y5:Y6"/>
    <mergeCell ref="Z5:Z6"/>
    <mergeCell ref="X4:Z4"/>
    <mergeCell ref="U4:W4"/>
    <mergeCell ref="U5:U6"/>
    <mergeCell ref="V5:V6"/>
    <mergeCell ref="X5:X6"/>
    <mergeCell ref="W5:W6"/>
    <mergeCell ref="BC5:BC6"/>
    <mergeCell ref="BD5:BD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BB4:BD4"/>
    <mergeCell ref="BE4:BG4"/>
    <mergeCell ref="BF5:BF6"/>
    <mergeCell ref="BG5:BG6"/>
    <mergeCell ref="DS4:DV4"/>
    <mergeCell ref="DN4:DR4"/>
    <mergeCell ref="CH4:CM4"/>
    <mergeCell ref="CN4:CR4"/>
    <mergeCell ref="CS4:CW4"/>
    <mergeCell ref="CX4:DC4"/>
    <mergeCell ref="DD4:DH4"/>
    <mergeCell ref="DI4:DM4"/>
    <mergeCell ref="BH4:BJ4"/>
    <mergeCell ref="BX4:CB4"/>
    <mergeCell ref="BH5:BH6"/>
    <mergeCell ref="BI5:BI6"/>
    <mergeCell ref="AA4:AC4"/>
    <mergeCell ref="AE5:AE6"/>
    <mergeCell ref="AF5:AF6"/>
    <mergeCell ref="AD4:AF4"/>
    <mergeCell ref="AG4:AI4"/>
    <mergeCell ref="AH5:AH6"/>
    <mergeCell ref="AI5:AI6"/>
    <mergeCell ref="AG5:AG6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F4:F6"/>
    <mergeCell ref="BK4:BM4"/>
    <mergeCell ref="BK5:BK6"/>
    <mergeCell ref="BL5:BL6"/>
    <mergeCell ref="BM5:BM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AN5:AN6"/>
    <mergeCell ref="DX4:DX6"/>
    <mergeCell ref="J4:J6"/>
    <mergeCell ref="AW5:AW6"/>
    <mergeCell ref="AX5:AX6"/>
    <mergeCell ref="AS5:AS6"/>
    <mergeCell ref="AA5:AA6"/>
    <mergeCell ref="CC4:CG4"/>
    <mergeCell ref="AV5:AV6"/>
    <mergeCell ref="BN4:BR4"/>
    <mergeCell ref="BS4:BW4"/>
    <mergeCell ref="AJ4:AL4"/>
    <mergeCell ref="AK5:AK6"/>
    <mergeCell ref="AL5:AL6"/>
    <mergeCell ref="AM4:AO4"/>
    <mergeCell ref="AB5:AB6"/>
    <mergeCell ref="AC5:AC6"/>
  </mergeCells>
  <conditionalFormatting sqref="BS8:BW11">
    <cfRule type="cellIs" priority="203" operator="greaterThan" dxfId="50">
      <formula>0</formula>
    </cfRule>
    <cfRule type="cellIs" priority="204" operator="greaterThan" dxfId="50">
      <formula>0</formula>
    </cfRule>
    <cfRule type="cellIs" priority="205" operator="greaterThan" dxfId="50">
      <formula>0</formula>
    </cfRule>
    <cfRule type="cellIs" priority="206" operator="greaterThan" dxfId="50">
      <formula>0</formula>
    </cfRule>
    <cfRule type="cellIs" priority="207" operator="greaterThan" dxfId="50">
      <formula>0</formula>
    </cfRule>
    <cfRule type="cellIs" priority="208" operator="greaterThan" dxfId="50">
      <formula>0</formula>
    </cfRule>
  </conditionalFormatting>
  <conditionalFormatting sqref="BR7:BV7">
    <cfRule type="cellIs" priority="181" operator="greaterThan" dxfId="50">
      <formula>0</formula>
    </cfRule>
    <cfRule type="cellIs" priority="182" operator="greaterThan" dxfId="50">
      <formula>0</formula>
    </cfRule>
    <cfRule type="cellIs" priority="183" operator="greaterThan" dxfId="50">
      <formula>0</formula>
    </cfRule>
    <cfRule type="cellIs" priority="184" operator="greaterThan" dxfId="50">
      <formula>0</formula>
    </cfRule>
    <cfRule type="cellIs" priority="185" operator="greaterThan" dxfId="50">
      <formula>0</formula>
    </cfRule>
    <cfRule type="cellIs" priority="186" operator="greaterThan" dxfId="50">
      <formula>0</formula>
    </cfRule>
  </conditionalFormatting>
  <conditionalFormatting sqref="BW7">
    <cfRule type="cellIs" priority="166" operator="greaterThan" dxfId="50">
      <formula>0</formula>
    </cfRule>
    <cfRule type="cellIs" priority="167" operator="greaterThan" dxfId="50">
      <formula>0</formula>
    </cfRule>
    <cfRule type="cellIs" priority="168" operator="greaterThan" dxfId="50">
      <formula>0</formula>
    </cfRule>
    <cfRule type="cellIs" priority="169" operator="greaterThan" dxfId="50">
      <formula>0</formula>
    </cfRule>
    <cfRule type="cellIs" priority="170" operator="greaterThan" dxfId="50">
      <formula>0</formula>
    </cfRule>
    <cfRule type="cellIs" priority="171" operator="greaterThan" dxfId="50">
      <formula>0</formula>
    </cfRule>
  </conditionalFormatting>
  <conditionalFormatting sqref="W7:W11">
    <cfRule type="cellIs" priority="159" operator="lessThan" dxfId="77">
      <formula>0</formula>
    </cfRule>
  </conditionalFormatting>
  <conditionalFormatting sqref="AC7:AC11">
    <cfRule type="cellIs" priority="158" operator="lessThan" dxfId="77">
      <formula>0</formula>
    </cfRule>
  </conditionalFormatting>
  <conditionalFormatting sqref="AF7:AF11">
    <cfRule type="cellIs" priority="157" operator="lessThan" dxfId="77">
      <formula>0</formula>
    </cfRule>
  </conditionalFormatting>
  <conditionalFormatting sqref="AI7:AI11">
    <cfRule type="cellIs" priority="156" operator="lessThan" dxfId="77">
      <formula>0</formula>
    </cfRule>
  </conditionalFormatting>
  <conditionalFormatting sqref="AL7:AL11">
    <cfRule type="cellIs" priority="155" operator="lessThan" dxfId="77">
      <formula>0</formula>
    </cfRule>
  </conditionalFormatting>
  <conditionalFormatting sqref="AO7:AO11">
    <cfRule type="cellIs" priority="154" operator="lessThan" dxfId="77">
      <formula>0</formula>
    </cfRule>
  </conditionalFormatting>
  <conditionalFormatting sqref="AR7:AR11">
    <cfRule type="cellIs" priority="153" operator="lessThan" dxfId="77">
      <formula>0</formula>
    </cfRule>
  </conditionalFormatting>
  <conditionalFormatting sqref="AU7">
    <cfRule type="cellIs" priority="150" operator="greaterThan" dxfId="77">
      <formula>0</formula>
    </cfRule>
  </conditionalFormatting>
  <conditionalFormatting sqref="AU8:AU11">
    <cfRule type="cellIs" priority="149" operator="greaterThan" dxfId="77">
      <formula>0</formula>
    </cfRule>
  </conditionalFormatting>
  <conditionalFormatting sqref="AX7">
    <cfRule type="cellIs" priority="148" operator="greaterThan" dxfId="77">
      <formula>0</formula>
    </cfRule>
  </conditionalFormatting>
  <conditionalFormatting sqref="AX8:AX11">
    <cfRule type="cellIs" priority="147" operator="greaterThan" dxfId="77">
      <formula>0</formula>
    </cfRule>
  </conditionalFormatting>
  <conditionalFormatting sqref="BJ7">
    <cfRule type="cellIs" priority="146" operator="greaterThan" dxfId="77">
      <formula>0</formula>
    </cfRule>
  </conditionalFormatting>
  <conditionalFormatting sqref="BJ8:BJ11">
    <cfRule type="cellIs" priority="145" operator="greaterThan" dxfId="77">
      <formula>0</formula>
    </cfRule>
  </conditionalFormatting>
  <conditionalFormatting sqref="BA7">
    <cfRule type="cellIs" priority="144" operator="greaterThan" dxfId="77">
      <formula>0</formula>
    </cfRule>
  </conditionalFormatting>
  <conditionalFormatting sqref="BA8 BA11">
    <cfRule type="cellIs" priority="143" operator="greaterThan" dxfId="77">
      <formula>0</formula>
    </cfRule>
  </conditionalFormatting>
  <conditionalFormatting sqref="BD7">
    <cfRule type="cellIs" priority="142" operator="greaterThan" dxfId="77">
      <formula>0</formula>
    </cfRule>
  </conditionalFormatting>
  <conditionalFormatting sqref="BD8:BD11">
    <cfRule type="cellIs" priority="141" operator="greaterThan" dxfId="77">
      <formula>0</formula>
    </cfRule>
  </conditionalFormatting>
  <conditionalFormatting sqref="BG7:BG11">
    <cfRule type="cellIs" priority="140" operator="lessThan" dxfId="77">
      <formula>0</formula>
    </cfRule>
  </conditionalFormatting>
  <conditionalFormatting sqref="BS12:BW12">
    <cfRule type="cellIs" priority="109" operator="greaterThan" dxfId="50">
      <formula>0</formula>
    </cfRule>
    <cfRule type="cellIs" priority="110" operator="greaterThan" dxfId="50">
      <formula>0</formula>
    </cfRule>
    <cfRule type="cellIs" priority="111" operator="greaterThan" dxfId="50">
      <formula>0</formula>
    </cfRule>
    <cfRule type="cellIs" priority="112" operator="greaterThan" dxfId="50">
      <formula>0</formula>
    </cfRule>
    <cfRule type="cellIs" priority="113" operator="greaterThan" dxfId="50">
      <formula>0</formula>
    </cfRule>
    <cfRule type="cellIs" priority="114" operator="greaterThan" dxfId="50">
      <formula>0</formula>
    </cfRule>
  </conditionalFormatting>
  <conditionalFormatting sqref="W12">
    <cfRule type="cellIs" priority="108" operator="lessThan" dxfId="77">
      <formula>0</formula>
    </cfRule>
  </conditionalFormatting>
  <conditionalFormatting sqref="AC12">
    <cfRule type="cellIs" priority="107" operator="lessThan" dxfId="77">
      <formula>0</formula>
    </cfRule>
  </conditionalFormatting>
  <conditionalFormatting sqref="AF12">
    <cfRule type="cellIs" priority="106" operator="lessThan" dxfId="77">
      <formula>0</formula>
    </cfRule>
  </conditionalFormatting>
  <conditionalFormatting sqref="AI12">
    <cfRule type="cellIs" priority="105" operator="lessThan" dxfId="77">
      <formula>0</formula>
    </cfRule>
  </conditionalFormatting>
  <conditionalFormatting sqref="AL12">
    <cfRule type="cellIs" priority="104" operator="lessThan" dxfId="77">
      <formula>0</formula>
    </cfRule>
  </conditionalFormatting>
  <conditionalFormatting sqref="AO12">
    <cfRule type="cellIs" priority="103" operator="lessThan" dxfId="77">
      <formula>0</formula>
    </cfRule>
  </conditionalFormatting>
  <conditionalFormatting sqref="AR12">
    <cfRule type="cellIs" priority="102" operator="lessThan" dxfId="77">
      <formula>0</formula>
    </cfRule>
  </conditionalFormatting>
  <conditionalFormatting sqref="AU12">
    <cfRule type="cellIs" priority="101" operator="greaterThan" dxfId="77">
      <formula>0</formula>
    </cfRule>
  </conditionalFormatting>
  <conditionalFormatting sqref="AX12">
    <cfRule type="cellIs" priority="100" operator="greaterThan" dxfId="77">
      <formula>0</formula>
    </cfRule>
  </conditionalFormatting>
  <conditionalFormatting sqref="BJ12">
    <cfRule type="cellIs" priority="99" operator="greaterThan" dxfId="77">
      <formula>0</formula>
    </cfRule>
  </conditionalFormatting>
  <conditionalFormatting sqref="BA12">
    <cfRule type="cellIs" priority="98" operator="greaterThan" dxfId="77">
      <formula>0</formula>
    </cfRule>
  </conditionalFormatting>
  <conditionalFormatting sqref="BD12">
    <cfRule type="cellIs" priority="97" operator="greaterThan" dxfId="77">
      <formula>0</formula>
    </cfRule>
  </conditionalFormatting>
  <conditionalFormatting sqref="BG12">
    <cfRule type="cellIs" priority="96" operator="lessThan" dxfId="77">
      <formula>0</formula>
    </cfRule>
  </conditionalFormatting>
  <conditionalFormatting sqref="BS13:BW13">
    <cfRule type="cellIs" priority="90" operator="greaterThan" dxfId="50">
      <formula>0</formula>
    </cfRule>
    <cfRule type="cellIs" priority="91" operator="greaterThan" dxfId="50">
      <formula>0</formula>
    </cfRule>
    <cfRule type="cellIs" priority="92" operator="greaterThan" dxfId="50">
      <formula>0</formula>
    </cfRule>
    <cfRule type="cellIs" priority="93" operator="greaterThan" dxfId="50">
      <formula>0</formula>
    </cfRule>
    <cfRule type="cellIs" priority="94" operator="greaterThan" dxfId="50">
      <formula>0</formula>
    </cfRule>
    <cfRule type="cellIs" priority="95" operator="greaterThan" dxfId="50">
      <formula>0</formula>
    </cfRule>
  </conditionalFormatting>
  <conditionalFormatting sqref="W13">
    <cfRule type="cellIs" priority="89" operator="lessThan" dxfId="77">
      <formula>0</formula>
    </cfRule>
  </conditionalFormatting>
  <conditionalFormatting sqref="AC13">
    <cfRule type="cellIs" priority="88" operator="lessThan" dxfId="77">
      <formula>0</formula>
    </cfRule>
  </conditionalFormatting>
  <conditionalFormatting sqref="AF13">
    <cfRule type="cellIs" priority="87" operator="lessThan" dxfId="77">
      <formula>0</formula>
    </cfRule>
  </conditionalFormatting>
  <conditionalFormatting sqref="AI13">
    <cfRule type="cellIs" priority="86" operator="lessThan" dxfId="77">
      <formula>0</formula>
    </cfRule>
  </conditionalFormatting>
  <conditionalFormatting sqref="AL13">
    <cfRule type="cellIs" priority="85" operator="lessThan" dxfId="77">
      <formula>0</formula>
    </cfRule>
  </conditionalFormatting>
  <conditionalFormatting sqref="AO13">
    <cfRule type="cellIs" priority="84" operator="lessThan" dxfId="77">
      <formula>0</formula>
    </cfRule>
  </conditionalFormatting>
  <conditionalFormatting sqref="AR13">
    <cfRule type="cellIs" priority="83" operator="lessThan" dxfId="77">
      <formula>0</formula>
    </cfRule>
  </conditionalFormatting>
  <conditionalFormatting sqref="AU13">
    <cfRule type="cellIs" priority="82" operator="greaterThan" dxfId="77">
      <formula>0</formula>
    </cfRule>
  </conditionalFormatting>
  <conditionalFormatting sqref="AX13">
    <cfRule type="cellIs" priority="81" operator="greaterThan" dxfId="77">
      <formula>0</formula>
    </cfRule>
  </conditionalFormatting>
  <conditionalFormatting sqref="BJ13">
    <cfRule type="cellIs" priority="80" operator="greaterThan" dxfId="77">
      <formula>0</formula>
    </cfRule>
  </conditionalFormatting>
  <conditionalFormatting sqref="BA13">
    <cfRule type="cellIs" priority="79" operator="greaterThan" dxfId="77">
      <formula>0</formula>
    </cfRule>
  </conditionalFormatting>
  <conditionalFormatting sqref="BD13">
    <cfRule type="cellIs" priority="78" operator="greaterThan" dxfId="77">
      <formula>0</formula>
    </cfRule>
  </conditionalFormatting>
  <conditionalFormatting sqref="BG13">
    <cfRule type="cellIs" priority="77" operator="lessThan" dxfId="77">
      <formula>0</formula>
    </cfRule>
  </conditionalFormatting>
  <conditionalFormatting sqref="BS14:BW15">
    <cfRule type="cellIs" priority="71" operator="greaterThan" dxfId="50">
      <formula>0</formula>
    </cfRule>
    <cfRule type="cellIs" priority="72" operator="greaterThan" dxfId="50">
      <formula>0</formula>
    </cfRule>
    <cfRule type="cellIs" priority="73" operator="greaterThan" dxfId="50">
      <formula>0</formula>
    </cfRule>
    <cfRule type="cellIs" priority="74" operator="greaterThan" dxfId="50">
      <formula>0</formula>
    </cfRule>
    <cfRule type="cellIs" priority="75" operator="greaterThan" dxfId="50">
      <formula>0</formula>
    </cfRule>
    <cfRule type="cellIs" priority="76" operator="greaterThan" dxfId="50">
      <formula>0</formula>
    </cfRule>
  </conditionalFormatting>
  <conditionalFormatting sqref="W14:W15">
    <cfRule type="cellIs" priority="70" operator="lessThan" dxfId="77">
      <formula>0</formula>
    </cfRule>
  </conditionalFormatting>
  <conditionalFormatting sqref="AC14:AC15">
    <cfRule type="cellIs" priority="69" operator="lessThan" dxfId="77">
      <formula>0</formula>
    </cfRule>
  </conditionalFormatting>
  <conditionalFormatting sqref="AF14:AF15">
    <cfRule type="cellIs" priority="68" operator="lessThan" dxfId="77">
      <formula>0</formula>
    </cfRule>
  </conditionalFormatting>
  <conditionalFormatting sqref="AI14:AI15">
    <cfRule type="cellIs" priority="67" operator="lessThan" dxfId="77">
      <formula>0</formula>
    </cfRule>
  </conditionalFormatting>
  <conditionalFormatting sqref="AL14:AL15">
    <cfRule type="cellIs" priority="66" operator="lessThan" dxfId="77">
      <formula>0</formula>
    </cfRule>
  </conditionalFormatting>
  <conditionalFormatting sqref="AO14:AO15">
    <cfRule type="cellIs" priority="65" operator="lessThan" dxfId="77">
      <formula>0</formula>
    </cfRule>
  </conditionalFormatting>
  <conditionalFormatting sqref="AR14:AR15">
    <cfRule type="cellIs" priority="64" operator="lessThan" dxfId="77">
      <formula>0</formula>
    </cfRule>
  </conditionalFormatting>
  <conditionalFormatting sqref="AU14:AU15">
    <cfRule type="cellIs" priority="63" operator="greaterThan" dxfId="77">
      <formula>0</formula>
    </cfRule>
  </conditionalFormatting>
  <conditionalFormatting sqref="AX14:AX15">
    <cfRule type="cellIs" priority="62" operator="greaterThan" dxfId="77">
      <formula>0</formula>
    </cfRule>
  </conditionalFormatting>
  <conditionalFormatting sqref="BJ14:BJ15">
    <cfRule type="cellIs" priority="61" operator="greaterThan" dxfId="77">
      <formula>0</formula>
    </cfRule>
  </conditionalFormatting>
  <conditionalFormatting sqref="BA14:BA15">
    <cfRule type="cellIs" priority="60" operator="greaterThan" dxfId="77">
      <formula>0</formula>
    </cfRule>
  </conditionalFormatting>
  <conditionalFormatting sqref="BD14:BD15">
    <cfRule type="cellIs" priority="59" operator="greaterThan" dxfId="77">
      <formula>0</formula>
    </cfRule>
  </conditionalFormatting>
  <conditionalFormatting sqref="BG14:BG15">
    <cfRule type="cellIs" priority="58" operator="lessThan" dxfId="77">
      <formula>0</formula>
    </cfRule>
  </conditionalFormatting>
  <conditionalFormatting sqref="BS16:BW18">
    <cfRule type="cellIs" priority="52" operator="greaterThan" dxfId="50">
      <formula>0</formula>
    </cfRule>
    <cfRule type="cellIs" priority="53" operator="greaterThan" dxfId="50">
      <formula>0</formula>
    </cfRule>
    <cfRule type="cellIs" priority="54" operator="greaterThan" dxfId="50">
      <formula>0</formula>
    </cfRule>
    <cfRule type="cellIs" priority="55" operator="greaterThan" dxfId="50">
      <formula>0</formula>
    </cfRule>
    <cfRule type="cellIs" priority="56" operator="greaterThan" dxfId="50">
      <formula>0</formula>
    </cfRule>
    <cfRule type="cellIs" priority="57" operator="greaterThan" dxfId="50">
      <formula>0</formula>
    </cfRule>
  </conditionalFormatting>
  <conditionalFormatting sqref="W16:W18">
    <cfRule type="cellIs" priority="51" operator="lessThan" dxfId="77">
      <formula>0</formula>
    </cfRule>
  </conditionalFormatting>
  <conditionalFormatting sqref="AC16:AC18">
    <cfRule type="cellIs" priority="50" operator="lessThan" dxfId="77">
      <formula>0</formula>
    </cfRule>
  </conditionalFormatting>
  <conditionalFormatting sqref="AF16:AF18">
    <cfRule type="cellIs" priority="49" operator="lessThan" dxfId="77">
      <formula>0</formula>
    </cfRule>
  </conditionalFormatting>
  <conditionalFormatting sqref="AI16:AI18">
    <cfRule type="cellIs" priority="48" operator="lessThan" dxfId="77">
      <formula>0</formula>
    </cfRule>
  </conditionalFormatting>
  <conditionalFormatting sqref="AL16:AL18">
    <cfRule type="cellIs" priority="47" operator="lessThan" dxfId="77">
      <formula>0</formula>
    </cfRule>
  </conditionalFormatting>
  <conditionalFormatting sqref="AO16:AO18">
    <cfRule type="cellIs" priority="46" operator="lessThan" dxfId="77">
      <formula>0</formula>
    </cfRule>
  </conditionalFormatting>
  <conditionalFormatting sqref="AR16:AR18">
    <cfRule type="cellIs" priority="45" operator="lessThan" dxfId="77">
      <formula>0</formula>
    </cfRule>
  </conditionalFormatting>
  <conditionalFormatting sqref="AU16:AU18">
    <cfRule type="cellIs" priority="44" operator="greaterThan" dxfId="77">
      <formula>0</formula>
    </cfRule>
  </conditionalFormatting>
  <conditionalFormatting sqref="AX16:AX18">
    <cfRule type="cellIs" priority="43" operator="greaterThan" dxfId="77">
      <formula>0</formula>
    </cfRule>
  </conditionalFormatting>
  <conditionalFormatting sqref="BJ16:BJ18">
    <cfRule type="cellIs" priority="42" operator="greaterThan" dxfId="77">
      <formula>0</formula>
    </cfRule>
  </conditionalFormatting>
  <conditionalFormatting sqref="BA16:BA18">
    <cfRule type="cellIs" priority="41" operator="greaterThan" dxfId="77">
      <formula>0</formula>
    </cfRule>
  </conditionalFormatting>
  <conditionalFormatting sqref="BD16:BD18">
    <cfRule type="cellIs" priority="40" operator="greaterThan" dxfId="77">
      <formula>0</formula>
    </cfRule>
  </conditionalFormatting>
  <conditionalFormatting sqref="BG16:BG18">
    <cfRule type="cellIs" priority="39" operator="lessThan" dxfId="77">
      <formula>0</formula>
    </cfRule>
  </conditionalFormatting>
  <conditionalFormatting sqref="BS19:BW19">
    <cfRule type="cellIs" priority="33" operator="greaterThan" dxfId="50">
      <formula>0</formula>
    </cfRule>
    <cfRule type="cellIs" priority="34" operator="greaterThan" dxfId="50">
      <formula>0</formula>
    </cfRule>
    <cfRule type="cellIs" priority="35" operator="greaterThan" dxfId="50">
      <formula>0</formula>
    </cfRule>
    <cfRule type="cellIs" priority="36" operator="greaterThan" dxfId="50">
      <formula>0</formula>
    </cfRule>
    <cfRule type="cellIs" priority="37" operator="greaterThan" dxfId="50">
      <formula>0</formula>
    </cfRule>
    <cfRule type="cellIs" priority="38" operator="greaterThan" dxfId="50">
      <formula>0</formula>
    </cfRule>
  </conditionalFormatting>
  <conditionalFormatting sqref="W19">
    <cfRule type="cellIs" priority="32" operator="lessThan" dxfId="77">
      <formula>0</formula>
    </cfRule>
  </conditionalFormatting>
  <conditionalFormatting sqref="AC19">
    <cfRule type="cellIs" priority="31" operator="lessThan" dxfId="77">
      <formula>0</formula>
    </cfRule>
  </conditionalFormatting>
  <conditionalFormatting sqref="AF19">
    <cfRule type="cellIs" priority="30" operator="lessThan" dxfId="77">
      <formula>0</formula>
    </cfRule>
  </conditionalFormatting>
  <conditionalFormatting sqref="AI19">
    <cfRule type="cellIs" priority="29" operator="lessThan" dxfId="77">
      <formula>0</formula>
    </cfRule>
  </conditionalFormatting>
  <conditionalFormatting sqref="AL19">
    <cfRule type="cellIs" priority="28" operator="lessThan" dxfId="77">
      <formula>0</formula>
    </cfRule>
  </conditionalFormatting>
  <conditionalFormatting sqref="AO19">
    <cfRule type="cellIs" priority="27" operator="lessThan" dxfId="77">
      <formula>0</formula>
    </cfRule>
  </conditionalFormatting>
  <conditionalFormatting sqref="AR19">
    <cfRule type="cellIs" priority="26" operator="lessThan" dxfId="77">
      <formula>0</formula>
    </cfRule>
  </conditionalFormatting>
  <conditionalFormatting sqref="AU19">
    <cfRule type="cellIs" priority="25" operator="greaterThan" dxfId="77">
      <formula>0</formula>
    </cfRule>
  </conditionalFormatting>
  <conditionalFormatting sqref="AX19">
    <cfRule type="cellIs" priority="24" operator="greaterThan" dxfId="77">
      <formula>0</formula>
    </cfRule>
  </conditionalFormatting>
  <conditionalFormatting sqref="BJ19">
    <cfRule type="cellIs" priority="23" operator="greaterThan" dxfId="77">
      <formula>0</formula>
    </cfRule>
  </conditionalFormatting>
  <conditionalFormatting sqref="BA19">
    <cfRule type="cellIs" priority="22" operator="greaterThan" dxfId="77">
      <formula>0</formula>
    </cfRule>
  </conditionalFormatting>
  <conditionalFormatting sqref="BD19">
    <cfRule type="cellIs" priority="21" operator="greaterThan" dxfId="77">
      <formula>0</formula>
    </cfRule>
  </conditionalFormatting>
  <conditionalFormatting sqref="BG19">
    <cfRule type="cellIs" priority="20" operator="lessThan" dxfId="77">
      <formula>0</formula>
    </cfRule>
  </conditionalFormatting>
  <conditionalFormatting sqref="BS20:BW20">
    <cfRule type="cellIs" priority="14" operator="greaterThan" dxfId="50">
      <formula>0</formula>
    </cfRule>
    <cfRule type="cellIs" priority="15" operator="greaterThan" dxfId="50">
      <formula>0</formula>
    </cfRule>
    <cfRule type="cellIs" priority="16" operator="greaterThan" dxfId="50">
      <formula>0</formula>
    </cfRule>
    <cfRule type="cellIs" priority="17" operator="greaterThan" dxfId="50">
      <formula>0</formula>
    </cfRule>
    <cfRule type="cellIs" priority="18" operator="greaterThan" dxfId="50">
      <formula>0</formula>
    </cfRule>
    <cfRule type="cellIs" priority="19" operator="greaterThan" dxfId="50">
      <formula>0</formula>
    </cfRule>
  </conditionalFormatting>
  <conditionalFormatting sqref="W20">
    <cfRule type="cellIs" priority="13" operator="lessThan" dxfId="77">
      <formula>0</formula>
    </cfRule>
  </conditionalFormatting>
  <conditionalFormatting sqref="AC20">
    <cfRule type="cellIs" priority="12" operator="lessThan" dxfId="77">
      <formula>0</formula>
    </cfRule>
  </conditionalFormatting>
  <conditionalFormatting sqref="AF20">
    <cfRule type="cellIs" priority="11" operator="lessThan" dxfId="77">
      <formula>0</formula>
    </cfRule>
  </conditionalFormatting>
  <conditionalFormatting sqref="AI20">
    <cfRule type="cellIs" priority="10" operator="lessThan" dxfId="77">
      <formula>0</formula>
    </cfRule>
  </conditionalFormatting>
  <conditionalFormatting sqref="AL20">
    <cfRule type="cellIs" priority="9" operator="lessThan" dxfId="77">
      <formula>0</formula>
    </cfRule>
  </conditionalFormatting>
  <conditionalFormatting sqref="AO20">
    <cfRule type="cellIs" priority="8" operator="lessThan" dxfId="77">
      <formula>0</formula>
    </cfRule>
  </conditionalFormatting>
  <conditionalFormatting sqref="AR20">
    <cfRule type="cellIs" priority="7" operator="lessThan" dxfId="77">
      <formula>0</formula>
    </cfRule>
  </conditionalFormatting>
  <conditionalFormatting sqref="AU20">
    <cfRule type="cellIs" priority="6" operator="greaterThan" dxfId="77">
      <formula>0</formula>
    </cfRule>
  </conditionalFormatting>
  <conditionalFormatting sqref="AX20">
    <cfRule type="cellIs" priority="5" operator="greaterThan" dxfId="77">
      <formula>0</formula>
    </cfRule>
  </conditionalFormatting>
  <conditionalFormatting sqref="BJ20">
    <cfRule type="cellIs" priority="4" operator="greaterThan" dxfId="77">
      <formula>0</formula>
    </cfRule>
  </conditionalFormatting>
  <conditionalFormatting sqref="BA20">
    <cfRule type="cellIs" priority="3" operator="greaterThan" dxfId="77">
      <formula>0</formula>
    </cfRule>
  </conditionalFormatting>
  <conditionalFormatting sqref="BD20">
    <cfRule type="cellIs" priority="2" operator="greaterThan" dxfId="77">
      <formula>0</formula>
    </cfRule>
  </conditionalFormatting>
  <conditionalFormatting sqref="BG20">
    <cfRule type="cellIs" priority="1" operator="lessThan" dxfId="77">
      <formula>0</formula>
    </cfRule>
  </conditionalFormatting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0" min="0" max="16383" man="1"/>
  </rowBreaks>
  <legacyDrawing r:id="anysvml"/>
</worksheet>
</file>

<file path=xl/worksheets/sheet10.xml><?xml version="1.0" encoding="utf-8"?>
<worksheet xmlns="http://schemas.openxmlformats.org/spreadsheetml/2006/main">
  <sheetPr filterMode="1">
    <outlinePr summaryBelow="1" summaryRight="1"/>
    <pageSetUpPr/>
  </sheetPr>
  <dimension ref="B1:J87"/>
  <sheetViews>
    <sheetView zoomScale="70" zoomScaleNormal="70" workbookViewId="0">
      <selection activeCell="C8" sqref="C8"/>
    </sheetView>
  </sheetViews>
  <sheetFormatPr baseColWidth="8" defaultColWidth="8.5703125" defaultRowHeight="15"/>
  <cols>
    <col width="1.5703125" customWidth="1" style="174" min="1" max="1"/>
    <col width="15.5703125" customWidth="1" style="172" min="2" max="2"/>
    <col width="25.5703125" customWidth="1" style="174" min="3" max="4"/>
    <col width="17.5703125" customWidth="1" style="174" min="5" max="5"/>
    <col width="15.5703125" customWidth="1" style="174" min="6" max="6"/>
    <col width="25.5703125" customWidth="1" style="174" min="7" max="7"/>
    <col width="104.42578125" bestFit="1" customWidth="1" style="175" min="8" max="8"/>
    <col width="116.42578125" customWidth="1" style="174" min="9" max="9"/>
    <col width="8.5703125" customWidth="1" style="174" min="10" max="12"/>
    <col width="8.5703125" customWidth="1" style="174" min="13" max="16384"/>
  </cols>
  <sheetData>
    <row r="1">
      <c r="C1" s="173" t="n"/>
    </row>
    <row r="2" ht="31.5" customFormat="1" customHeight="1" s="178">
      <c r="B2" s="176" t="inlineStr">
        <is>
          <t>Площадка</t>
        </is>
      </c>
      <c r="C2" s="177" t="inlineStr">
        <is>
          <t>Формат объявления</t>
        </is>
      </c>
      <c r="D2" s="177" t="inlineStr">
        <is>
          <t>Размер изображения</t>
        </is>
      </c>
      <c r="E2" s="177" t="inlineStr">
        <is>
          <t>Соотношение сторон</t>
        </is>
      </c>
      <c r="F2" s="177" t="inlineStr">
        <is>
          <t>Вес файла</t>
        </is>
      </c>
      <c r="G2" s="177" t="inlineStr">
        <is>
          <t>Расширение</t>
        </is>
      </c>
      <c r="H2" s="177" t="inlineStr">
        <is>
          <t>Комментарии</t>
        </is>
      </c>
      <c r="I2" s="177" t="inlineStr">
        <is>
          <t>Дисклеймеры</t>
        </is>
      </c>
    </row>
    <row r="3" hidden="1" ht="30" customFormat="1" customHeight="1" s="182">
      <c r="B3" s="179" t="inlineStr">
        <is>
          <t>Площадка</t>
        </is>
      </c>
      <c r="C3" s="180" t="inlineStr">
        <is>
          <t>Формат объвления</t>
        </is>
      </c>
      <c r="D3" s="180" t="inlineStr">
        <is>
          <t>Размер изображения</t>
        </is>
      </c>
      <c r="E3" s="180" t="inlineStr">
        <is>
          <t>Соотношение сторон</t>
        </is>
      </c>
      <c r="F3" s="180" t="inlineStr">
        <is>
          <t>Размер файла</t>
        </is>
      </c>
      <c r="G3" s="180" t="inlineStr">
        <is>
          <t>Формат изображения</t>
        </is>
      </c>
      <c r="H3" s="181" t="inlineStr">
        <is>
          <t>Комментарии</t>
        </is>
      </c>
      <c r="I3" s="180" t="inlineStr">
        <is>
          <t>Столбец1</t>
        </is>
      </c>
      <c r="J3" s="179" t="inlineStr">
        <is>
          <t>Столбец2</t>
        </is>
      </c>
    </row>
    <row r="4" ht="39.6" customHeight="1" s="338">
      <c r="B4" s="183" t="inlineStr">
        <is>
          <t>ВКонтакте</t>
        </is>
      </c>
      <c r="C4" s="184" t="inlineStr">
        <is>
          <t>Промопост с кнопкой</t>
        </is>
      </c>
      <c r="D4" s="185" t="inlineStr">
        <is>
          <t>537x240</t>
        </is>
      </c>
      <c r="E4" s="186" t="inlineStr">
        <is>
          <t>2,24:1</t>
        </is>
      </c>
      <c r="F4" s="186" t="inlineStr">
        <is>
          <t xml:space="preserve"> </t>
        </is>
      </c>
      <c r="G4" s="186" t="inlineStr">
        <is>
          <t>JPG, PNG или GIF (без анимации)</t>
        </is>
      </c>
      <c r="H4" s="187" t="n"/>
      <c r="I4" s="188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4" s="189" t="n"/>
    </row>
    <row r="5" hidden="1" ht="40.35" customHeight="1" s="338">
      <c r="B5" s="183" t="inlineStr">
        <is>
          <t>Facebook</t>
        </is>
      </c>
      <c r="C5" s="184" t="inlineStr">
        <is>
          <t>Промопост с кнопкой - изображение</t>
        </is>
      </c>
      <c r="D5" s="185" t="inlineStr">
        <is>
          <t>1080x1080</t>
        </is>
      </c>
      <c r="E5" s="186" t="inlineStr">
        <is>
          <t>1:1</t>
        </is>
      </c>
      <c r="F5" s="186" t="inlineStr">
        <is>
          <t>до 30Мб</t>
        </is>
      </c>
      <c r="G5" s="186" t="inlineStr">
        <is>
          <t>JPG, PNG (непрозрачный)</t>
        </is>
      </c>
      <c r="H5" s="187" t="inlineStr">
        <is>
          <t xml:space="preserve"> </t>
        </is>
      </c>
      <c r="I5" s="186" t="n"/>
      <c r="J5" s="189" t="n"/>
    </row>
    <row r="6" hidden="1" ht="40.35" customHeight="1" s="338">
      <c r="B6" s="183" t="inlineStr">
        <is>
          <t>Facebook</t>
        </is>
      </c>
      <c r="C6" s="184" t="inlineStr">
        <is>
          <t>Stories - изображение</t>
        </is>
      </c>
      <c r="D6" s="185" t="inlineStr">
        <is>
          <t>1080x1920</t>
        </is>
      </c>
      <c r="E6" s="186" t="inlineStr">
        <is>
          <t>от 9:16
до 1.91:1</t>
        </is>
      </c>
      <c r="F6" s="186" t="inlineStr">
        <is>
          <t>до 30Мб</t>
        </is>
      </c>
      <c r="G6" s="186" t="inlineStr">
        <is>
          <t>JPG, PNG</t>
        </is>
      </c>
      <c r="H6" s="187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      </is>
      </c>
      <c r="I6" s="186" t="n"/>
      <c r="J6" s="189" t="n"/>
    </row>
    <row r="7" ht="40.35" customHeight="1" s="338">
      <c r="B7" s="183" t="inlineStr">
        <is>
          <t>Instagram</t>
        </is>
      </c>
      <c r="C7" s="184" t="inlineStr">
        <is>
          <t>Stories - изображение</t>
        </is>
      </c>
      <c r="D7" s="185" t="inlineStr">
        <is>
          <t>1080x1920</t>
        </is>
      </c>
      <c r="E7" s="186" t="inlineStr">
        <is>
          <t>от 9:16 и 4:5 
до 1.91:1</t>
        </is>
      </c>
      <c r="F7" s="186" t="inlineStr">
        <is>
          <t>до 30Мб</t>
        </is>
      </c>
      <c r="G7" s="186" t="inlineStr">
        <is>
          <t>JPG, PNG</t>
        </is>
      </c>
      <c r="H7" s="187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      </is>
      </c>
      <c r="I7" s="186" t="n"/>
      <c r="J7" s="189" t="n"/>
    </row>
    <row r="8" ht="40.35" customHeight="1" s="338">
      <c r="B8" s="183" t="inlineStr">
        <is>
          <t>Instagram</t>
        </is>
      </c>
      <c r="C8" s="184" t="inlineStr">
        <is>
          <t>Промопост с кнопкой</t>
        </is>
      </c>
      <c r="D8" s="185" t="inlineStr">
        <is>
          <t>1080x1080</t>
        </is>
      </c>
      <c r="E8" s="186" t="inlineStr">
        <is>
          <t>1:1</t>
        </is>
      </c>
      <c r="F8" s="186" t="inlineStr">
        <is>
          <t>до 30Мб</t>
        </is>
      </c>
      <c r="G8" s="186" t="inlineStr">
        <is>
          <t>JPG, JPEG, PNG (непрозрачный)</t>
        </is>
      </c>
      <c r="H8" s="187" t="inlineStr">
        <is>
          <t>Обязательно: не более 20% текста на изображении. Лучше - изображение без текста.</t>
        </is>
      </c>
      <c r="I8" s="186" t="n"/>
      <c r="J8" s="189" t="n"/>
    </row>
    <row r="9" ht="40.35" customHeight="1" s="338">
      <c r="B9" s="183" t="inlineStr">
        <is>
          <t>ВКонтакте</t>
        </is>
      </c>
      <c r="C9" s="184" t="inlineStr">
        <is>
          <t>Промопост с видео</t>
        </is>
      </c>
      <c r="D9" s="185" t="inlineStr">
        <is>
          <t>1920x1080</t>
        </is>
      </c>
      <c r="E9" s="186" t="inlineStr">
        <is>
          <t>16:9</t>
        </is>
      </c>
      <c r="F9" s="186" t="inlineStr">
        <is>
          <t>до 2Гб</t>
        </is>
      </c>
      <c r="G9" s="186" t="inlineStr">
        <is>
          <t>AVI , MP4, 3GP, MPEG, MOV</t>
        </is>
      </c>
      <c r="H9" s="187" t="inlineStr">
        <is>
          <t>Видео желательно залить на площадку</t>
        </is>
      </c>
      <c r="I9" s="188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9" s="189" t="n"/>
    </row>
    <row r="10" hidden="1" ht="40.35" customHeight="1" s="338">
      <c r="B10" s="183" t="inlineStr">
        <is>
          <t>Facebook</t>
        </is>
      </c>
      <c r="C10" s="184" t="inlineStr">
        <is>
          <t>Промопост с видео 1080x1080</t>
        </is>
      </c>
      <c r="D10" s="185" t="inlineStr">
        <is>
          <t>1080x1080</t>
        </is>
      </c>
      <c r="E10" s="186" t="inlineStr">
        <is>
          <t>16:9</t>
        </is>
      </c>
      <c r="F10" s="186" t="inlineStr">
        <is>
          <t>до 2Гб</t>
        </is>
      </c>
      <c r="G10" s="186" t="inlineStr">
        <is>
          <t>AVI , MP4, 3GP, MPEG, MOV</t>
        </is>
      </c>
      <c r="H10" s="187" t="inlineStr">
        <is>
          <t>Видео желательно залить на площадку</t>
        </is>
      </c>
      <c r="I10" s="186" t="n"/>
      <c r="J10" s="189" t="n"/>
    </row>
    <row r="11" hidden="1" ht="40.35" customHeight="1" s="338">
      <c r="B11" s="183" t="inlineStr">
        <is>
          <t>Facebook</t>
        </is>
      </c>
      <c r="C11" s="184" t="inlineStr">
        <is>
          <t>Strories - видео</t>
        </is>
      </c>
      <c r="D11" s="185" t="inlineStr">
        <is>
          <t xml:space="preserve"> </t>
        </is>
      </c>
      <c r="E11" s="186" t="inlineStr">
        <is>
          <t>от 9:16
до 1.91:1</t>
        </is>
      </c>
      <c r="F11" s="186" t="inlineStr">
        <is>
          <t>до 4Гб</t>
        </is>
      </c>
      <c r="G11" s="186" t="inlineStr">
        <is>
          <t>MP4, MOV</t>
        </is>
      </c>
      <c r="H11" s="187" t="inlineStr">
        <is>
          <t xml:space="preserve">Подписи: недоступно, субтитры или текст должны быть частью видеофайла.
</t>
        </is>
      </c>
      <c r="I11" s="186" t="n"/>
      <c r="J11" s="189" t="n"/>
    </row>
    <row r="12" ht="40.35" customHeight="1" s="338">
      <c r="B12" s="183" t="inlineStr">
        <is>
          <t>Instagram</t>
        </is>
      </c>
      <c r="C12" s="184" t="inlineStr">
        <is>
          <t>Промопост с видео</t>
        </is>
      </c>
      <c r="D12" s="185" t="inlineStr">
        <is>
          <t>1920x1080</t>
        </is>
      </c>
      <c r="E12" s="186" t="inlineStr">
        <is>
          <t>1:1
16:9</t>
        </is>
      </c>
      <c r="F12" s="186" t="inlineStr">
        <is>
          <t>до 2Гб</t>
        </is>
      </c>
      <c r="G12" s="186" t="inlineStr">
        <is>
          <t>AVI , MP4, 3GP, MPEG, MOV</t>
        </is>
      </c>
      <c r="H12" s="187" t="inlineStr">
        <is>
          <t xml:space="preserve"> </t>
        </is>
      </c>
      <c r="I12" s="186" t="n"/>
      <c r="J12" s="189" t="n"/>
    </row>
    <row r="13" ht="40.35" customHeight="1" s="338">
      <c r="B13" s="183" t="inlineStr">
        <is>
          <t>Instagram</t>
        </is>
      </c>
      <c r="C13" s="184" t="inlineStr">
        <is>
          <t>Stories - видео</t>
        </is>
      </c>
      <c r="D13" s="185" t="inlineStr">
        <is>
          <t xml:space="preserve"> </t>
        </is>
      </c>
      <c r="E13" s="186" t="inlineStr">
        <is>
          <t>от 9:16 и 4:5 
до 1.91:1</t>
        </is>
      </c>
      <c r="F13" s="186" t="inlineStr">
        <is>
          <t>до 4Гб</t>
        </is>
      </c>
      <c r="G13" s="186" t="inlineStr">
        <is>
          <t>MP4, MOV</t>
        </is>
      </c>
      <c r="H13" s="187" t="inlineStr">
        <is>
      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      </is>
      </c>
      <c r="I13" s="186" t="n"/>
      <c r="J13" s="189" t="n"/>
    </row>
    <row r="14" hidden="1" ht="40.35" customHeight="1" s="338">
      <c r="B14" s="183" t="n"/>
      <c r="C14" s="184" t="n"/>
      <c r="D14" s="185" t="n">
        <v>0</v>
      </c>
      <c r="E14" s="186" t="n">
        <v>0</v>
      </c>
      <c r="F14" s="186" t="n">
        <v>0</v>
      </c>
      <c r="G14" s="186" t="n">
        <v>0</v>
      </c>
      <c r="H14" s="187" t="n">
        <v>0</v>
      </c>
      <c r="I14" s="186" t="n"/>
      <c r="J14" s="189" t="n"/>
    </row>
    <row r="15" hidden="1" ht="40.35" customHeight="1" s="338">
      <c r="B15" s="183" t="n"/>
      <c r="C15" s="184" t="n"/>
      <c r="D15" s="185" t="n">
        <v>0</v>
      </c>
      <c r="E15" s="186" t="n">
        <v>0</v>
      </c>
      <c r="F15" s="186" t="n">
        <v>0</v>
      </c>
      <c r="G15" s="186" t="n">
        <v>0</v>
      </c>
      <c r="H15" s="187" t="n">
        <v>0</v>
      </c>
      <c r="I15" s="186" t="n"/>
      <c r="J15" s="189" t="n"/>
    </row>
    <row r="16" hidden="1" ht="40.35" customHeight="1" s="338">
      <c r="B16" s="183" t="n"/>
      <c r="C16" s="184" t="n"/>
      <c r="D16" s="185" t="n">
        <v>0</v>
      </c>
      <c r="E16" s="186" t="n">
        <v>0</v>
      </c>
      <c r="F16" s="186" t="n">
        <v>0</v>
      </c>
      <c r="G16" s="186" t="n">
        <v>0</v>
      </c>
      <c r="H16" s="187" t="n">
        <v>0</v>
      </c>
      <c r="I16" s="186" t="n"/>
      <c r="J16" s="189" t="n"/>
    </row>
    <row r="17" hidden="1" ht="40.35" customHeight="1" s="338">
      <c r="B17" s="183" t="n"/>
      <c r="C17" s="184" t="n"/>
      <c r="D17" s="185" t="n">
        <v>0</v>
      </c>
      <c r="E17" s="186" t="n">
        <v>0</v>
      </c>
      <c r="F17" s="186" t="n">
        <v>0</v>
      </c>
      <c r="G17" s="186" t="n">
        <v>0</v>
      </c>
      <c r="H17" s="187" t="n">
        <v>0</v>
      </c>
      <c r="I17" s="186" t="n"/>
      <c r="J17" s="189" t="n"/>
    </row>
    <row r="18" hidden="1" ht="40.35" customHeight="1" s="338">
      <c r="B18" s="183" t="n"/>
      <c r="C18" s="184" t="n"/>
      <c r="D18" s="185" t="n">
        <v>0</v>
      </c>
      <c r="E18" s="186" t="n">
        <v>0</v>
      </c>
      <c r="F18" s="186" t="n">
        <v>0</v>
      </c>
      <c r="G18" s="186" t="n">
        <v>0</v>
      </c>
      <c r="H18" s="187" t="n">
        <v>0</v>
      </c>
      <c r="I18" s="186" t="n"/>
      <c r="J18" s="189" t="n"/>
    </row>
    <row r="19" hidden="1" ht="40.35" customHeight="1" s="338">
      <c r="B19" s="183" t="n"/>
      <c r="C19" s="184" t="n"/>
      <c r="D19" s="185" t="n">
        <v>0</v>
      </c>
      <c r="E19" s="186" t="n">
        <v>0</v>
      </c>
      <c r="F19" s="186" t="n">
        <v>0</v>
      </c>
      <c r="G19" s="186" t="n">
        <v>0</v>
      </c>
      <c r="H19" s="187" t="n">
        <v>0</v>
      </c>
      <c r="I19" s="186" t="n"/>
      <c r="J19" s="189" t="n"/>
    </row>
    <row r="20" hidden="1" ht="40.35" customHeight="1" s="338">
      <c r="B20" s="183" t="n"/>
      <c r="C20" s="184" t="n"/>
      <c r="D20" s="185" t="n">
        <v>0</v>
      </c>
      <c r="E20" s="186" t="n">
        <v>0</v>
      </c>
      <c r="F20" s="186" t="n">
        <v>0</v>
      </c>
      <c r="G20" s="186" t="n">
        <v>0</v>
      </c>
      <c r="H20" s="187" t="n">
        <v>0</v>
      </c>
      <c r="I20" s="186" t="n"/>
      <c r="J20" s="189" t="n"/>
    </row>
    <row r="21" hidden="1" ht="40.35" customHeight="1" s="338">
      <c r="B21" s="183" t="n"/>
      <c r="C21" s="184" t="n"/>
      <c r="D21" s="185" t="n">
        <v>0</v>
      </c>
      <c r="E21" s="186" t="n">
        <v>0</v>
      </c>
      <c r="F21" s="186" t="n">
        <v>0</v>
      </c>
      <c r="G21" s="186" t="n">
        <v>0</v>
      </c>
      <c r="H21" s="187" t="n">
        <v>0</v>
      </c>
      <c r="I21" s="186" t="n"/>
      <c r="J21" s="189" t="n"/>
    </row>
    <row r="22" hidden="1" ht="40.35" customHeight="1" s="338">
      <c r="B22" s="183" t="n"/>
      <c r="C22" s="184" t="n"/>
      <c r="D22" s="185" t="n">
        <v>0</v>
      </c>
      <c r="E22" s="186" t="n">
        <v>0</v>
      </c>
      <c r="F22" s="186" t="n">
        <v>0</v>
      </c>
      <c r="G22" s="186" t="n">
        <v>0</v>
      </c>
      <c r="H22" s="187" t="n">
        <v>0</v>
      </c>
      <c r="I22" s="186" t="n"/>
      <c r="J22" s="189" t="n"/>
    </row>
    <row r="23" hidden="1" ht="40.35" customHeight="1" s="338">
      <c r="B23" s="183" t="n"/>
      <c r="C23" s="184" t="n"/>
      <c r="D23" s="185" t="n">
        <v>0</v>
      </c>
      <c r="E23" s="186" t="n">
        <v>0</v>
      </c>
      <c r="F23" s="186" t="n">
        <v>0</v>
      </c>
      <c r="G23" s="186" t="n">
        <v>0</v>
      </c>
      <c r="H23" s="187" t="n">
        <v>0</v>
      </c>
      <c r="I23" s="186" t="n"/>
      <c r="J23" s="189" t="n"/>
    </row>
    <row r="24" hidden="1" ht="40.35" customHeight="1" s="338">
      <c r="B24" s="183" t="n"/>
      <c r="C24" s="184" t="n"/>
      <c r="D24" s="185" t="n">
        <v>0</v>
      </c>
      <c r="E24" s="186" t="n">
        <v>0</v>
      </c>
      <c r="F24" s="186" t="n">
        <v>0</v>
      </c>
      <c r="G24" s="186" t="n">
        <v>0</v>
      </c>
      <c r="H24" s="187" t="n">
        <v>0</v>
      </c>
      <c r="I24" s="186" t="n"/>
      <c r="J24" s="189" t="n"/>
    </row>
    <row r="25" hidden="1" ht="40.35" customHeight="1" s="338">
      <c r="B25" s="183" t="n"/>
      <c r="C25" s="184" t="n"/>
      <c r="D25" s="185" t="n">
        <v>0</v>
      </c>
      <c r="E25" s="186" t="n">
        <v>0</v>
      </c>
      <c r="F25" s="186" t="n">
        <v>0</v>
      </c>
      <c r="G25" s="186" t="n">
        <v>0</v>
      </c>
      <c r="H25" s="187" t="n">
        <v>0</v>
      </c>
      <c r="I25" s="186" t="n"/>
      <c r="J25" s="189" t="n"/>
    </row>
    <row r="26" hidden="1" ht="40.35" customHeight="1" s="338">
      <c r="B26" s="183" t="n"/>
      <c r="C26" s="184" t="n"/>
      <c r="D26" s="185" t="n">
        <v>0</v>
      </c>
      <c r="E26" s="186" t="n">
        <v>0</v>
      </c>
      <c r="F26" s="186" t="n">
        <v>0</v>
      </c>
      <c r="G26" s="186" t="n">
        <v>0</v>
      </c>
      <c r="H26" s="187" t="n">
        <v>0</v>
      </c>
      <c r="I26" s="186" t="n"/>
      <c r="J26" s="189" t="n"/>
    </row>
    <row r="27" hidden="1" ht="40.35" customHeight="1" s="338">
      <c r="B27" s="183" t="n"/>
      <c r="C27" s="184" t="n"/>
      <c r="D27" s="185" t="n">
        <v>0</v>
      </c>
      <c r="E27" s="186" t="n">
        <v>0</v>
      </c>
      <c r="F27" s="186" t="n">
        <v>0</v>
      </c>
      <c r="G27" s="186" t="n">
        <v>0</v>
      </c>
      <c r="H27" s="187" t="n">
        <v>0</v>
      </c>
      <c r="I27" s="186" t="n"/>
      <c r="J27" s="189" t="n"/>
    </row>
    <row r="28" hidden="1" ht="40.35" customHeight="1" s="338">
      <c r="B28" s="183" t="n"/>
      <c r="C28" s="184" t="n"/>
      <c r="D28" s="185" t="n">
        <v>0</v>
      </c>
      <c r="E28" s="186" t="n">
        <v>0</v>
      </c>
      <c r="F28" s="186" t="n">
        <v>0</v>
      </c>
      <c r="G28" s="186" t="n">
        <v>0</v>
      </c>
      <c r="H28" s="187" t="n">
        <v>0</v>
      </c>
      <c r="I28" s="186" t="n"/>
      <c r="J28" s="189" t="n"/>
    </row>
    <row r="29" hidden="1" ht="40.35" customHeight="1" s="338">
      <c r="B29" s="183" t="n"/>
      <c r="C29" s="184" t="n"/>
      <c r="D29" s="185" t="n">
        <v>0</v>
      </c>
      <c r="E29" s="186" t="n">
        <v>0</v>
      </c>
      <c r="F29" s="186" t="n">
        <v>0</v>
      </c>
      <c r="G29" s="186" t="n">
        <v>0</v>
      </c>
      <c r="H29" s="187" t="n">
        <v>0</v>
      </c>
      <c r="I29" s="186" t="n"/>
      <c r="J29" s="189" t="n"/>
    </row>
    <row r="30" hidden="1" ht="40.35" customHeight="1" s="338">
      <c r="B30" s="183" t="n"/>
      <c r="C30" s="184" t="n"/>
      <c r="D30" s="185" t="n">
        <v>0</v>
      </c>
      <c r="E30" s="186" t="n">
        <v>0</v>
      </c>
      <c r="F30" s="186" t="n">
        <v>0</v>
      </c>
      <c r="G30" s="186" t="n">
        <v>0</v>
      </c>
      <c r="H30" s="187" t="n">
        <v>0</v>
      </c>
      <c r="I30" s="186" t="n"/>
      <c r="J30" s="189" t="n"/>
    </row>
    <row r="31" hidden="1" ht="40.35" customHeight="1" s="338">
      <c r="B31" s="183" t="n"/>
      <c r="C31" s="184" t="n"/>
      <c r="D31" s="185" t="n">
        <v>0</v>
      </c>
      <c r="E31" s="186" t="n">
        <v>0</v>
      </c>
      <c r="F31" s="186" t="n">
        <v>0</v>
      </c>
      <c r="G31" s="186" t="n">
        <v>0</v>
      </c>
      <c r="H31" s="187" t="n">
        <v>0</v>
      </c>
      <c r="I31" s="186" t="n"/>
      <c r="J31" s="189" t="n"/>
    </row>
    <row r="32" hidden="1" ht="40.35" customHeight="1" s="338">
      <c r="B32" s="183" t="n"/>
      <c r="C32" s="184" t="n"/>
      <c r="D32" s="185" t="n">
        <v>0</v>
      </c>
      <c r="E32" s="186" t="n">
        <v>0</v>
      </c>
      <c r="F32" s="186" t="n">
        <v>0</v>
      </c>
      <c r="G32" s="186" t="n">
        <v>0</v>
      </c>
      <c r="H32" s="187" t="n">
        <v>0</v>
      </c>
      <c r="I32" s="186" t="n"/>
      <c r="J32" s="189" t="n"/>
    </row>
    <row r="33" hidden="1" ht="40.35" customHeight="1" s="338">
      <c r="B33" s="183" t="n"/>
      <c r="C33" s="184" t="n"/>
      <c r="D33" s="185" t="n">
        <v>0</v>
      </c>
      <c r="E33" s="186" t="n">
        <v>0</v>
      </c>
      <c r="F33" s="186" t="n">
        <v>0</v>
      </c>
      <c r="G33" s="186" t="n">
        <v>0</v>
      </c>
      <c r="H33" s="187" t="n">
        <v>0</v>
      </c>
      <c r="I33" s="186" t="n"/>
      <c r="J33" s="189" t="n"/>
    </row>
    <row r="34" hidden="1" ht="40.35" customHeight="1" s="338">
      <c r="B34" s="183" t="n"/>
      <c r="C34" s="184" t="n"/>
      <c r="D34" s="185" t="n">
        <v>0</v>
      </c>
      <c r="E34" s="186" t="n">
        <v>0</v>
      </c>
      <c r="F34" s="186" t="n">
        <v>0</v>
      </c>
      <c r="G34" s="186" t="n">
        <v>0</v>
      </c>
      <c r="H34" s="187" t="n">
        <v>0</v>
      </c>
      <c r="I34" s="186" t="n"/>
      <c r="J34" s="189" t="n"/>
    </row>
    <row r="35" hidden="1" ht="40.35" customHeight="1" s="338">
      <c r="B35" s="183" t="n"/>
      <c r="C35" s="184" t="n"/>
      <c r="D35" s="185" t="n">
        <v>0</v>
      </c>
      <c r="E35" s="186" t="n">
        <v>0</v>
      </c>
      <c r="F35" s="186" t="n">
        <v>0</v>
      </c>
      <c r="G35" s="186" t="n">
        <v>0</v>
      </c>
      <c r="H35" s="187" t="n">
        <v>0</v>
      </c>
      <c r="I35" s="186" t="n"/>
      <c r="J35" s="189" t="n"/>
    </row>
    <row r="36" hidden="1" ht="40.35" customHeight="1" s="338">
      <c r="B36" s="183" t="n"/>
      <c r="C36" s="184" t="n"/>
      <c r="D36" s="185" t="n">
        <v>0</v>
      </c>
      <c r="E36" s="186" t="n">
        <v>0</v>
      </c>
      <c r="F36" s="186" t="n">
        <v>0</v>
      </c>
      <c r="G36" s="186" t="n">
        <v>0</v>
      </c>
      <c r="H36" s="187" t="n">
        <v>0</v>
      </c>
      <c r="I36" s="186" t="n"/>
      <c r="J36" s="189" t="n"/>
    </row>
    <row r="37" hidden="1" ht="40.35" customHeight="1" s="338">
      <c r="B37" s="183" t="n"/>
      <c r="C37" s="184" t="n"/>
      <c r="D37" s="185" t="n">
        <v>0</v>
      </c>
      <c r="E37" s="186" t="n">
        <v>0</v>
      </c>
      <c r="F37" s="186" t="n">
        <v>0</v>
      </c>
      <c r="G37" s="186" t="n">
        <v>0</v>
      </c>
      <c r="H37" s="187" t="n">
        <v>0</v>
      </c>
      <c r="I37" s="186" t="n"/>
      <c r="J37" s="189" t="n"/>
    </row>
    <row r="38" hidden="1" ht="40.35" customHeight="1" s="338">
      <c r="B38" s="183" t="n"/>
      <c r="C38" s="184" t="n"/>
      <c r="D38" s="185" t="n">
        <v>0</v>
      </c>
      <c r="E38" s="186" t="n">
        <v>0</v>
      </c>
      <c r="F38" s="186" t="n">
        <v>0</v>
      </c>
      <c r="G38" s="186" t="n">
        <v>0</v>
      </c>
      <c r="H38" s="187" t="n">
        <v>0</v>
      </c>
      <c r="I38" s="186" t="n"/>
      <c r="J38" s="189" t="n"/>
    </row>
    <row r="39" hidden="1" ht="40.35" customHeight="1" s="338">
      <c r="B39" s="183" t="n"/>
      <c r="C39" s="184" t="n"/>
      <c r="D39" s="185" t="n">
        <v>0</v>
      </c>
      <c r="E39" s="186" t="n">
        <v>0</v>
      </c>
      <c r="F39" s="186" t="n">
        <v>0</v>
      </c>
      <c r="G39" s="186" t="n">
        <v>0</v>
      </c>
      <c r="H39" s="187" t="n">
        <v>0</v>
      </c>
      <c r="I39" s="186" t="n"/>
      <c r="J39" s="189" t="n"/>
    </row>
    <row r="40" hidden="1" ht="40.35" customHeight="1" s="338">
      <c r="B40" s="183" t="n"/>
      <c r="C40" s="184" t="n"/>
      <c r="D40" s="185" t="n">
        <v>0</v>
      </c>
      <c r="E40" s="186" t="n">
        <v>0</v>
      </c>
      <c r="F40" s="186" t="n">
        <v>0</v>
      </c>
      <c r="G40" s="186" t="n">
        <v>0</v>
      </c>
      <c r="H40" s="187" t="n">
        <v>0</v>
      </c>
      <c r="I40" s="186" t="n"/>
      <c r="J40" s="189" t="n"/>
    </row>
    <row r="41" hidden="1" ht="40.35" customHeight="1" s="338">
      <c r="B41" s="183" t="n"/>
      <c r="C41" s="184" t="n"/>
      <c r="D41" s="185" t="n">
        <v>0</v>
      </c>
      <c r="E41" s="186" t="n">
        <v>0</v>
      </c>
      <c r="F41" s="186" t="n">
        <v>0</v>
      </c>
      <c r="G41" s="186" t="n">
        <v>0</v>
      </c>
      <c r="H41" s="187" t="n">
        <v>0</v>
      </c>
      <c r="I41" s="186" t="n"/>
      <c r="J41" s="189" t="n"/>
    </row>
    <row r="42" hidden="1" ht="40.35" customHeight="1" s="338">
      <c r="B42" s="183" t="n"/>
      <c r="C42" s="184" t="n"/>
      <c r="D42" s="185" t="n">
        <v>0</v>
      </c>
      <c r="E42" s="186" t="n">
        <v>0</v>
      </c>
      <c r="F42" s="186" t="n">
        <v>0</v>
      </c>
      <c r="G42" s="186" t="n">
        <v>0</v>
      </c>
      <c r="H42" s="187" t="n">
        <v>0</v>
      </c>
      <c r="I42" s="186" t="n"/>
      <c r="J42" s="189" t="n"/>
    </row>
    <row r="43" hidden="1" ht="40.35" customHeight="1" s="338">
      <c r="B43" s="183" t="n"/>
      <c r="C43" s="184" t="n"/>
      <c r="D43" s="185" t="n">
        <v>0</v>
      </c>
      <c r="E43" s="186" t="n">
        <v>0</v>
      </c>
      <c r="F43" s="186" t="n">
        <v>0</v>
      </c>
      <c r="G43" s="186" t="n">
        <v>0</v>
      </c>
      <c r="H43" s="187" t="n">
        <v>0</v>
      </c>
      <c r="I43" s="186" t="n"/>
      <c r="J43" s="189" t="n"/>
    </row>
    <row r="44" hidden="1" ht="40.35" customHeight="1" s="338">
      <c r="B44" s="183" t="n"/>
      <c r="C44" s="184" t="n"/>
      <c r="D44" s="185" t="n">
        <v>0</v>
      </c>
      <c r="E44" s="186" t="n">
        <v>0</v>
      </c>
      <c r="F44" s="186" t="n">
        <v>0</v>
      </c>
      <c r="G44" s="186" t="n">
        <v>0</v>
      </c>
      <c r="H44" s="187" t="n">
        <v>0</v>
      </c>
      <c r="I44" s="186" t="n"/>
      <c r="J44" s="189" t="n"/>
    </row>
    <row r="45" hidden="1" ht="40.35" customHeight="1" s="338">
      <c r="B45" s="183" t="n"/>
      <c r="C45" s="184" t="n"/>
      <c r="D45" s="185" t="n">
        <v>0</v>
      </c>
      <c r="E45" s="186" t="n">
        <v>0</v>
      </c>
      <c r="F45" s="186" t="n">
        <v>0</v>
      </c>
      <c r="G45" s="186" t="n">
        <v>0</v>
      </c>
      <c r="H45" s="187" t="n">
        <v>0</v>
      </c>
      <c r="I45" s="186" t="n"/>
      <c r="J45" s="189" t="n"/>
    </row>
    <row r="46" hidden="1" s="338">
      <c r="B46" s="183" t="n"/>
      <c r="C46" s="184" t="n"/>
      <c r="D46" s="185" t="n"/>
      <c r="E46" s="186" t="n"/>
      <c r="F46" s="186" t="n"/>
      <c r="G46" s="186" t="n"/>
      <c r="H46" s="187" t="n"/>
    </row>
    <row r="47" hidden="1" s="338">
      <c r="B47" s="183" t="n"/>
      <c r="C47" s="184" t="n"/>
      <c r="D47" s="185" t="n"/>
      <c r="E47" s="186" t="n"/>
      <c r="F47" s="186" t="n"/>
      <c r="G47" s="186" t="n"/>
      <c r="H47" s="187" t="n"/>
    </row>
    <row r="48" hidden="1" s="338">
      <c r="B48" s="183" t="n"/>
      <c r="C48" s="184" t="n"/>
      <c r="D48" s="185" t="n"/>
      <c r="E48" s="186" t="n"/>
      <c r="F48" s="186" t="n"/>
      <c r="G48" s="186" t="n"/>
      <c r="H48" s="187" t="n"/>
    </row>
    <row r="49" hidden="1" s="338">
      <c r="B49" s="183" t="n"/>
      <c r="C49" s="184" t="n"/>
      <c r="D49" s="185" t="n"/>
      <c r="E49" s="186" t="n"/>
      <c r="F49" s="186" t="n"/>
      <c r="G49" s="186" t="n"/>
      <c r="H49" s="187" t="n"/>
    </row>
    <row r="50" hidden="1" s="338">
      <c r="B50" s="183" t="n"/>
      <c r="C50" s="184" t="n"/>
      <c r="D50" s="185" t="n"/>
      <c r="E50" s="186" t="n"/>
      <c r="F50" s="186" t="n"/>
      <c r="G50" s="186" t="n"/>
      <c r="H50" s="187" t="n"/>
    </row>
    <row r="51" hidden="1" s="338">
      <c r="B51" s="183" t="n"/>
      <c r="C51" s="184" t="n"/>
      <c r="D51" s="185" t="n"/>
      <c r="E51" s="186" t="n"/>
      <c r="F51" s="186" t="n"/>
      <c r="G51" s="186" t="n"/>
      <c r="H51" s="187" t="n"/>
    </row>
    <row r="52" hidden="1" s="338">
      <c r="B52" s="183" t="n"/>
      <c r="C52" s="184" t="n"/>
      <c r="D52" s="185" t="n"/>
      <c r="E52" s="186" t="n"/>
      <c r="F52" s="186" t="n"/>
      <c r="G52" s="186" t="n"/>
      <c r="H52" s="187" t="n"/>
    </row>
    <row r="53" hidden="1" s="338">
      <c r="B53" s="183" t="n"/>
      <c r="C53" s="184" t="n"/>
      <c r="D53" s="185" t="n"/>
      <c r="E53" s="186" t="n"/>
      <c r="F53" s="186" t="n"/>
      <c r="G53" s="186" t="n"/>
      <c r="H53" s="187" t="n"/>
    </row>
    <row r="54" hidden="1" s="338">
      <c r="B54" s="183" t="n"/>
      <c r="C54" s="184" t="n"/>
      <c r="D54" s="185" t="n"/>
      <c r="E54" s="186" t="n"/>
      <c r="F54" s="186" t="n"/>
      <c r="G54" s="186" t="n"/>
      <c r="H54" s="187" t="n"/>
    </row>
    <row r="55" hidden="1" s="338">
      <c r="B55" s="190" t="n"/>
      <c r="C55" s="184" t="n"/>
      <c r="D55" s="185" t="n"/>
      <c r="E55" s="186" t="n"/>
      <c r="F55" s="186" t="n"/>
      <c r="G55" s="186" t="n"/>
      <c r="H55" s="187" t="n"/>
    </row>
    <row r="56" hidden="1" s="338">
      <c r="B56" s="190" t="n"/>
      <c r="C56" s="184" t="n"/>
      <c r="D56" s="185" t="n"/>
      <c r="E56" s="186" t="n"/>
      <c r="F56" s="186" t="n"/>
      <c r="G56" s="186" t="n"/>
      <c r="H56" s="187" t="n"/>
    </row>
    <row r="57" hidden="1" s="338">
      <c r="B57" s="190" t="n"/>
      <c r="C57" s="184" t="n"/>
      <c r="D57" s="185" t="n"/>
      <c r="E57" s="186" t="n"/>
      <c r="F57" s="186" t="n"/>
      <c r="G57" s="186" t="n"/>
      <c r="H57" s="187" t="n"/>
    </row>
    <row r="58" hidden="1" s="338">
      <c r="B58" s="190" t="n"/>
      <c r="C58" s="184" t="n"/>
      <c r="D58" s="185" t="n"/>
      <c r="E58" s="186" t="n"/>
      <c r="F58" s="186" t="n"/>
      <c r="G58" s="186" t="n"/>
      <c r="H58" s="187" t="n"/>
    </row>
    <row r="59" hidden="1" s="338">
      <c r="B59" s="190" t="n"/>
      <c r="C59" s="184" t="n"/>
      <c r="D59" s="185" t="n"/>
      <c r="E59" s="186" t="n"/>
      <c r="F59" s="186" t="n"/>
      <c r="G59" s="186" t="n"/>
      <c r="H59" s="187" t="n"/>
    </row>
    <row r="60" hidden="1" s="338">
      <c r="B60" s="190" t="n"/>
      <c r="C60" s="184" t="n"/>
      <c r="D60" s="185" t="n"/>
      <c r="E60" s="186" t="n"/>
      <c r="F60" s="186" t="n"/>
      <c r="G60" s="186" t="n"/>
      <c r="H60" s="187" t="n"/>
    </row>
    <row r="61" hidden="1" s="338">
      <c r="B61" s="190" t="n"/>
      <c r="C61" s="184" t="n"/>
      <c r="D61" s="185" t="n"/>
      <c r="E61" s="186" t="n"/>
      <c r="F61" s="186" t="n"/>
      <c r="G61" s="186" t="n"/>
      <c r="H61" s="187" t="n"/>
    </row>
    <row r="62" hidden="1" s="338">
      <c r="B62" s="190" t="n"/>
      <c r="C62" s="184" t="n"/>
      <c r="D62" s="185" t="n"/>
      <c r="E62" s="186" t="n"/>
      <c r="F62" s="186" t="n"/>
      <c r="G62" s="186" t="n"/>
      <c r="H62" s="187" t="n"/>
    </row>
    <row r="63" hidden="1" s="338">
      <c r="B63" s="190" t="n"/>
      <c r="C63" s="184" t="n"/>
      <c r="D63" s="185" t="n"/>
      <c r="E63" s="186" t="n"/>
      <c r="F63" s="186" t="n"/>
      <c r="G63" s="186" t="n"/>
      <c r="H63" s="187" t="n"/>
    </row>
    <row r="64" hidden="1" s="338">
      <c r="B64" s="190" t="n"/>
      <c r="C64" s="184" t="n"/>
      <c r="D64" s="185" t="n"/>
      <c r="E64" s="186" t="n"/>
      <c r="F64" s="186" t="n"/>
      <c r="G64" s="186" t="n"/>
      <c r="H64" s="187" t="n"/>
    </row>
    <row r="65" hidden="1" s="338">
      <c r="B65" s="190" t="n"/>
      <c r="C65" s="184" t="n"/>
      <c r="D65" s="185" t="n"/>
      <c r="E65" s="186" t="n"/>
      <c r="F65" s="186" t="n"/>
      <c r="G65" s="186" t="n"/>
      <c r="H65" s="187" t="n"/>
    </row>
    <row r="66" hidden="1" s="338">
      <c r="B66" s="190" t="n"/>
      <c r="C66" s="184" t="n"/>
      <c r="D66" s="185" t="n"/>
      <c r="E66" s="186" t="n"/>
      <c r="F66" s="186" t="n"/>
      <c r="G66" s="186" t="n"/>
      <c r="H66" s="187" t="n"/>
    </row>
    <row r="67" hidden="1" s="338">
      <c r="B67" s="190" t="n"/>
      <c r="C67" s="184" t="n"/>
      <c r="D67" s="185" t="n"/>
      <c r="E67" s="186" t="n"/>
      <c r="F67" s="186" t="n"/>
      <c r="G67" s="186" t="n"/>
      <c r="H67" s="187" t="n"/>
    </row>
    <row r="68" hidden="1" s="338">
      <c r="B68" s="190" t="n"/>
      <c r="C68" s="184" t="n"/>
      <c r="D68" s="185" t="n"/>
      <c r="E68" s="186" t="n"/>
      <c r="F68" s="186" t="n"/>
      <c r="G68" s="186" t="n"/>
      <c r="H68" s="187" t="n"/>
    </row>
    <row r="69" hidden="1" s="338">
      <c r="B69" s="190" t="n"/>
      <c r="C69" s="184" t="n"/>
      <c r="D69" s="185" t="n"/>
      <c r="E69" s="186" t="n"/>
      <c r="F69" s="186" t="n"/>
      <c r="G69" s="186" t="n"/>
      <c r="H69" s="187" t="n"/>
    </row>
    <row r="70" hidden="1" s="338">
      <c r="B70" s="190" t="n"/>
      <c r="C70" s="184" t="n"/>
      <c r="D70" s="185" t="n"/>
      <c r="E70" s="186" t="n"/>
      <c r="F70" s="186" t="n"/>
      <c r="G70" s="186" t="n"/>
      <c r="H70" s="187" t="n"/>
    </row>
    <row r="71" hidden="1" s="338">
      <c r="B71" s="190" t="n"/>
      <c r="C71" s="184" t="n"/>
      <c r="D71" s="185" t="n"/>
      <c r="E71" s="186" t="n"/>
      <c r="F71" s="186" t="n"/>
      <c r="G71" s="186" t="n"/>
      <c r="H71" s="187" t="n"/>
    </row>
    <row r="72" hidden="1" s="338">
      <c r="B72" s="190" t="n"/>
      <c r="C72" s="184" t="n"/>
      <c r="D72" s="185" t="n"/>
      <c r="E72" s="186" t="n"/>
      <c r="F72" s="186" t="n"/>
      <c r="G72" s="186" t="n"/>
      <c r="H72" s="187" t="n"/>
    </row>
    <row r="73" hidden="1" s="338">
      <c r="B73" s="190" t="n"/>
      <c r="C73" s="184" t="n"/>
      <c r="D73" s="185" t="n"/>
      <c r="E73" s="186" t="n"/>
      <c r="F73" s="186" t="n"/>
      <c r="G73" s="186" t="n"/>
      <c r="H73" s="187" t="n"/>
    </row>
    <row r="74" hidden="1" s="338">
      <c r="B74" s="190" t="n"/>
      <c r="C74" s="184" t="n"/>
      <c r="D74" s="185" t="n"/>
      <c r="E74" s="186" t="n"/>
      <c r="F74" s="186" t="n"/>
      <c r="G74" s="186" t="n"/>
      <c r="H74" s="187" t="n"/>
    </row>
    <row r="75" hidden="1" s="338">
      <c r="B75" s="190" t="n"/>
      <c r="C75" s="184" t="n"/>
      <c r="D75" s="185" t="n"/>
      <c r="E75" s="186" t="n"/>
      <c r="F75" s="186" t="n"/>
      <c r="G75" s="186" t="n"/>
      <c r="H75" s="187" t="n"/>
    </row>
    <row r="76" hidden="1" s="338">
      <c r="B76" s="190" t="n"/>
      <c r="C76" s="184" t="n"/>
      <c r="D76" s="185" t="n"/>
      <c r="E76" s="186" t="n"/>
      <c r="F76" s="186" t="n"/>
      <c r="G76" s="186" t="n"/>
      <c r="H76" s="187" t="n"/>
    </row>
    <row r="77" hidden="1" s="338">
      <c r="B77" s="190" t="n"/>
      <c r="C77" s="184" t="n"/>
      <c r="D77" s="185" t="n"/>
      <c r="E77" s="186" t="n"/>
      <c r="F77" s="186" t="n"/>
      <c r="G77" s="186" t="n"/>
      <c r="H77" s="187" t="n"/>
    </row>
    <row r="78" hidden="1" s="338">
      <c r="B78" s="190" t="n"/>
      <c r="C78" s="184" t="n"/>
      <c r="D78" s="185" t="n"/>
      <c r="E78" s="186" t="n"/>
      <c r="F78" s="186" t="n"/>
      <c r="G78" s="186" t="n"/>
      <c r="H78" s="187" t="n"/>
    </row>
    <row r="79" hidden="1" s="338">
      <c r="B79" s="190" t="n"/>
      <c r="C79" s="184" t="n"/>
      <c r="D79" s="185" t="n"/>
      <c r="E79" s="186" t="n"/>
      <c r="F79" s="186" t="n"/>
      <c r="G79" s="186" t="n"/>
      <c r="H79" s="187" t="n"/>
    </row>
    <row r="80" hidden="1" s="338">
      <c r="B80" s="190" t="n"/>
      <c r="C80" s="184" t="n"/>
      <c r="D80" s="185" t="n"/>
      <c r="E80" s="186" t="n"/>
      <c r="F80" s="186" t="n"/>
      <c r="G80" s="186" t="n"/>
      <c r="H80" s="187" t="n"/>
    </row>
    <row r="81" hidden="1" s="338">
      <c r="B81" s="190" t="n"/>
      <c r="C81" s="184" t="n"/>
      <c r="D81" s="185" t="n"/>
      <c r="E81" s="186" t="n"/>
      <c r="F81" s="186" t="n"/>
      <c r="G81" s="186" t="n"/>
      <c r="H81" s="187" t="n"/>
    </row>
    <row r="82" hidden="1" s="338">
      <c r="B82" s="190" t="n"/>
      <c r="C82" s="184" t="n"/>
      <c r="D82" s="185" t="n"/>
      <c r="E82" s="186" t="n"/>
      <c r="F82" s="186" t="n"/>
      <c r="G82" s="186" t="n"/>
      <c r="H82" s="187" t="n"/>
    </row>
    <row r="83" hidden="1" s="338">
      <c r="B83" s="190" t="n"/>
      <c r="C83" s="184" t="n"/>
      <c r="D83" s="185" t="n"/>
      <c r="E83" s="186" t="n"/>
      <c r="F83" s="186" t="n"/>
      <c r="G83" s="186" t="n"/>
      <c r="H83" s="187" t="n"/>
    </row>
    <row r="84" hidden="1" s="338">
      <c r="B84" s="190" t="n"/>
      <c r="C84" s="184" t="n"/>
      <c r="D84" s="185" t="n"/>
      <c r="E84" s="186" t="n"/>
      <c r="F84" s="186" t="n"/>
      <c r="G84" s="186" t="n"/>
      <c r="H84" s="187" t="n"/>
    </row>
    <row r="85" hidden="1" s="338">
      <c r="B85" s="190" t="n"/>
      <c r="C85" s="184" t="n"/>
      <c r="D85" s="185" t="n"/>
      <c r="E85" s="186" t="n"/>
      <c r="F85" s="186" t="n"/>
      <c r="G85" s="186" t="n"/>
      <c r="H85" s="187" t="n"/>
    </row>
    <row r="86" hidden="1" s="338">
      <c r="B86" s="190" t="n"/>
      <c r="C86" s="184" t="n"/>
      <c r="D86" s="185" t="n"/>
      <c r="E86" s="186" t="n"/>
      <c r="F86" s="186" t="n"/>
      <c r="G86" s="186" t="n"/>
      <c r="H86" s="187" t="n"/>
    </row>
    <row r="87" hidden="1" s="338">
      <c r="B87" s="190" t="n"/>
      <c r="C87" s="184" t="n"/>
      <c r="D87" s="185" t="n"/>
      <c r="E87" s="186" t="n"/>
      <c r="F87" s="186" t="n"/>
      <c r="G87" s="186" t="n"/>
      <c r="H87" s="187" t="n"/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priority="50" operator="containsText" dxfId="1" text="Необходимо изменить">
      <formula>NOT(ISERROR(SEARCH("Необходимо изменить",H1)))</formula>
    </cfRule>
  </conditionalFormatting>
  <conditionalFormatting sqref="B4:B54">
    <cfRule type="containsText" priority="46" operator="containsText" dxfId="48" text="Instagram">
      <formula>NOT(ISERROR(SEARCH("Instagram",B4)))</formula>
    </cfRule>
    <cfRule type="containsText" priority="47" operator="containsText" dxfId="47" text="Facebook">
      <formula>NOT(ISERROR(SEARCH("Facebook",B4)))</formula>
    </cfRule>
    <cfRule type="containsText" priority="48" operator="containsText" dxfId="46" text="myTarget">
      <formula>NOT(ISERROR(SEARCH("myTarget",B4)))</formula>
    </cfRule>
    <cfRule type="containsText" priority="49" operator="containsText" dxfId="45" text="ВКонтакте">
      <formula>NOT(ISERROR(SEARCH("ВКонтакте",B4)))</formula>
    </cfRule>
  </conditionalFormatting>
  <conditionalFormatting sqref="H46">
    <cfRule type="containsText" priority="45" operator="containsText" dxfId="1" text="Необходимо изменить">
      <formula>NOT(ISERROR(SEARCH("Необходимо изменить",H46)))</formula>
    </cfRule>
  </conditionalFormatting>
  <conditionalFormatting sqref="H47">
    <cfRule type="containsText" priority="44" operator="containsText" dxfId="1" text="Необходимо изменить">
      <formula>NOT(ISERROR(SEARCH("Необходимо изменить",H47)))</formula>
    </cfRule>
  </conditionalFormatting>
  <conditionalFormatting sqref="H48">
    <cfRule type="containsText" priority="43" operator="containsText" dxfId="1" text="Необходимо изменить">
      <formula>NOT(ISERROR(SEARCH("Необходимо изменить",H48)))</formula>
    </cfRule>
  </conditionalFormatting>
  <conditionalFormatting sqref="H49">
    <cfRule type="containsText" priority="42" operator="containsText" dxfId="1" text="Необходимо изменить">
      <formula>NOT(ISERROR(SEARCH("Необходимо изменить",H49)))</formula>
    </cfRule>
  </conditionalFormatting>
  <conditionalFormatting sqref="H50">
    <cfRule type="containsText" priority="41" operator="containsText" dxfId="1" text="Необходимо изменить">
      <formula>NOT(ISERROR(SEARCH("Необходимо изменить",H50)))</formula>
    </cfRule>
  </conditionalFormatting>
  <conditionalFormatting sqref="H51">
    <cfRule type="containsText" priority="40" operator="containsText" dxfId="1" text="Необходимо изменить">
      <formula>NOT(ISERROR(SEARCH("Необходимо изменить",H51)))</formula>
    </cfRule>
  </conditionalFormatting>
  <conditionalFormatting sqref="H52">
    <cfRule type="containsText" priority="39" operator="containsText" dxfId="1" text="Необходимо изменить">
      <formula>NOT(ISERROR(SEARCH("Необходимо изменить",H52)))</formula>
    </cfRule>
  </conditionalFormatting>
  <conditionalFormatting sqref="H53">
    <cfRule type="containsText" priority="38" operator="containsText" dxfId="1" text="Необходимо изменить">
      <formula>NOT(ISERROR(SEARCH("Необходимо изменить",H53)))</formula>
    </cfRule>
  </conditionalFormatting>
  <conditionalFormatting sqref="H54">
    <cfRule type="containsText" priority="37" operator="containsText" dxfId="1" text="Необходимо изменить">
      <formula>NOT(ISERROR(SEARCH("Необходимо изменить",H54)))</formula>
    </cfRule>
  </conditionalFormatting>
  <conditionalFormatting sqref="H55">
    <cfRule type="containsText" priority="36" operator="containsText" dxfId="1" text="Необходимо изменить">
      <formula>NOT(ISERROR(SEARCH("Необходимо изменить",H55)))</formula>
    </cfRule>
  </conditionalFormatting>
  <conditionalFormatting sqref="H56">
    <cfRule type="containsText" priority="35" operator="containsText" dxfId="1" text="Необходимо изменить">
      <formula>NOT(ISERROR(SEARCH("Необходимо изменить",H56)))</formula>
    </cfRule>
  </conditionalFormatting>
  <conditionalFormatting sqref="H57">
    <cfRule type="containsText" priority="34" operator="containsText" dxfId="1" text="Необходимо изменить">
      <formula>NOT(ISERROR(SEARCH("Необходимо изменить",H57)))</formula>
    </cfRule>
  </conditionalFormatting>
  <conditionalFormatting sqref="H58">
    <cfRule type="containsText" priority="33" operator="containsText" dxfId="1" text="Необходимо изменить">
      <formula>NOT(ISERROR(SEARCH("Необходимо изменить",H58)))</formula>
    </cfRule>
  </conditionalFormatting>
  <conditionalFormatting sqref="H59">
    <cfRule type="containsText" priority="32" operator="containsText" dxfId="1" text="Необходимо изменить">
      <formula>NOT(ISERROR(SEARCH("Необходимо изменить",H59)))</formula>
    </cfRule>
  </conditionalFormatting>
  <conditionalFormatting sqref="H60">
    <cfRule type="containsText" priority="31" operator="containsText" dxfId="1" text="Необходимо изменить">
      <formula>NOT(ISERROR(SEARCH("Необходимо изменить",H60)))</formula>
    </cfRule>
  </conditionalFormatting>
  <conditionalFormatting sqref="H61">
    <cfRule type="containsText" priority="30" operator="containsText" dxfId="1" text="Необходимо изменить">
      <formula>NOT(ISERROR(SEARCH("Необходимо изменить",H61)))</formula>
    </cfRule>
  </conditionalFormatting>
  <conditionalFormatting sqref="H62">
    <cfRule type="containsText" priority="29" operator="containsText" dxfId="1" text="Необходимо изменить">
      <formula>NOT(ISERROR(SEARCH("Необходимо изменить",H62)))</formula>
    </cfRule>
  </conditionalFormatting>
  <conditionalFormatting sqref="H63">
    <cfRule type="containsText" priority="28" operator="containsText" dxfId="1" text="Необходимо изменить">
      <formula>NOT(ISERROR(SEARCH("Необходимо изменить",H63)))</formula>
    </cfRule>
  </conditionalFormatting>
  <conditionalFormatting sqref="H64">
    <cfRule type="containsText" priority="27" operator="containsText" dxfId="1" text="Необходимо изменить">
      <formula>NOT(ISERROR(SEARCH("Необходимо изменить",H64)))</formula>
    </cfRule>
  </conditionalFormatting>
  <conditionalFormatting sqref="H65">
    <cfRule type="containsText" priority="26" operator="containsText" dxfId="1" text="Необходимо изменить">
      <formula>NOT(ISERROR(SEARCH("Необходимо изменить",H65)))</formula>
    </cfRule>
  </conditionalFormatting>
  <conditionalFormatting sqref="H66">
    <cfRule type="containsText" priority="25" operator="containsText" dxfId="1" text="Необходимо изменить">
      <formula>NOT(ISERROR(SEARCH("Необходимо изменить",H66)))</formula>
    </cfRule>
  </conditionalFormatting>
  <conditionalFormatting sqref="H67">
    <cfRule type="containsText" priority="24" operator="containsText" dxfId="1" text="Необходимо изменить">
      <formula>NOT(ISERROR(SEARCH("Необходимо изменить",H67)))</formula>
    </cfRule>
  </conditionalFormatting>
  <conditionalFormatting sqref="H68">
    <cfRule type="containsText" priority="23" operator="containsText" dxfId="1" text="Необходимо изменить">
      <formula>NOT(ISERROR(SEARCH("Необходимо изменить",H68)))</formula>
    </cfRule>
  </conditionalFormatting>
  <conditionalFormatting sqref="H69">
    <cfRule type="containsText" priority="22" operator="containsText" dxfId="1" text="Необходимо изменить">
      <formula>NOT(ISERROR(SEARCH("Необходимо изменить",H69)))</formula>
    </cfRule>
  </conditionalFormatting>
  <conditionalFormatting sqref="H70">
    <cfRule type="containsText" priority="21" operator="containsText" dxfId="1" text="Необходимо изменить">
      <formula>NOT(ISERROR(SEARCH("Необходимо изменить",H70)))</formula>
    </cfRule>
  </conditionalFormatting>
  <conditionalFormatting sqref="H71">
    <cfRule type="containsText" priority="20" operator="containsText" dxfId="1" text="Необходимо изменить">
      <formula>NOT(ISERROR(SEARCH("Необходимо изменить",H71)))</formula>
    </cfRule>
  </conditionalFormatting>
  <conditionalFormatting sqref="H72">
    <cfRule type="containsText" priority="19" operator="containsText" dxfId="1" text="Необходимо изменить">
      <formula>NOT(ISERROR(SEARCH("Необходимо изменить",H72)))</formula>
    </cfRule>
  </conditionalFormatting>
  <conditionalFormatting sqref="H73">
    <cfRule type="containsText" priority="18" operator="containsText" dxfId="1" text="Необходимо изменить">
      <formula>NOT(ISERROR(SEARCH("Необходимо изменить",H73)))</formula>
    </cfRule>
  </conditionalFormatting>
  <conditionalFormatting sqref="H74">
    <cfRule type="containsText" priority="17" operator="containsText" dxfId="1" text="Необходимо изменить">
      <formula>NOT(ISERROR(SEARCH("Необходимо изменить",H74)))</formula>
    </cfRule>
  </conditionalFormatting>
  <conditionalFormatting sqref="H75">
    <cfRule type="containsText" priority="16" operator="containsText" dxfId="1" text="Необходимо изменить">
      <formula>NOT(ISERROR(SEARCH("Необходимо изменить",H75)))</formula>
    </cfRule>
  </conditionalFormatting>
  <conditionalFormatting sqref="H76">
    <cfRule type="containsText" priority="15" operator="containsText" dxfId="1" text="Необходимо изменить">
      <formula>NOT(ISERROR(SEARCH("Необходимо изменить",H76)))</formula>
    </cfRule>
  </conditionalFormatting>
  <conditionalFormatting sqref="H77">
    <cfRule type="containsText" priority="14" operator="containsText" dxfId="1" text="Необходимо изменить">
      <formula>NOT(ISERROR(SEARCH("Необходимо изменить",H77)))</formula>
    </cfRule>
  </conditionalFormatting>
  <conditionalFormatting sqref="H78">
    <cfRule type="containsText" priority="13" operator="containsText" dxfId="1" text="Необходимо изменить">
      <formula>NOT(ISERROR(SEARCH("Необходимо изменить",H78)))</formula>
    </cfRule>
  </conditionalFormatting>
  <conditionalFormatting sqref="H79">
    <cfRule type="containsText" priority="12" operator="containsText" dxfId="1" text="Необходимо изменить">
      <formula>NOT(ISERROR(SEARCH("Необходимо изменить",H79)))</formula>
    </cfRule>
  </conditionalFormatting>
  <conditionalFormatting sqref="H80">
    <cfRule type="containsText" priority="11" operator="containsText" dxfId="1" text="Необходимо изменить">
      <formula>NOT(ISERROR(SEARCH("Необходимо изменить",H80)))</formula>
    </cfRule>
  </conditionalFormatting>
  <conditionalFormatting sqref="H81">
    <cfRule type="containsText" priority="10" operator="containsText" dxfId="1" text="Необходимо изменить">
      <formula>NOT(ISERROR(SEARCH("Необходимо изменить",H81)))</formula>
    </cfRule>
  </conditionalFormatting>
  <conditionalFormatting sqref="H82">
    <cfRule type="containsText" priority="9" operator="containsText" dxfId="1" text="Необходимо изменить">
      <formula>NOT(ISERROR(SEARCH("Необходимо изменить",H82)))</formula>
    </cfRule>
  </conditionalFormatting>
  <conditionalFormatting sqref="H83">
    <cfRule type="containsText" priority="8" operator="containsText" dxfId="1" text="Необходимо изменить">
      <formula>NOT(ISERROR(SEARCH("Необходимо изменить",H83)))</formula>
    </cfRule>
  </conditionalFormatting>
  <conditionalFormatting sqref="H84">
    <cfRule type="containsText" priority="7" operator="containsText" dxfId="1" text="Необходимо изменить">
      <formula>NOT(ISERROR(SEARCH("Необходимо изменить",H84)))</formula>
    </cfRule>
  </conditionalFormatting>
  <conditionalFormatting sqref="H85">
    <cfRule type="containsText" priority="6" operator="containsText" dxfId="1" text="Необходимо изменить">
      <formula>NOT(ISERROR(SEARCH("Необходимо изменить",H85)))</formula>
    </cfRule>
  </conditionalFormatting>
  <conditionalFormatting sqref="H86">
    <cfRule type="containsText" priority="5" operator="containsText" dxfId="1" text="Необходимо изменить">
      <formula>NOT(ISERROR(SEARCH("Необходимо изменить",H86)))</formula>
    </cfRule>
  </conditionalFormatting>
  <conditionalFormatting sqref="H87">
    <cfRule type="containsText" priority="4" operator="containsText" dxfId="1" text="Необходимо изменить">
      <formula>NOT(ISERROR(SEARCH("Необходимо изменить",H87)))</formula>
    </cfRule>
  </conditionalFormatting>
  <conditionalFormatting sqref="B4">
    <cfRule type="cellIs" priority="3" operator="equal" dxfId="2">
      <formula>"YouTube"</formula>
    </cfRule>
  </conditionalFormatting>
  <conditionalFormatting sqref="I2">
    <cfRule type="containsText" priority="2" operator="containsText" dxfId="1" text="Необходимо изменить">
      <formula>NOT(ISERROR(SEARCH("Необходимо изменить",I2)))</formula>
    </cfRule>
  </conditionalFormatting>
  <conditionalFormatting sqref="B1:B1048576">
    <cfRule type="containsText" priority="1" operator="containsText" dxfId="0" text="Tik_Tok">
      <formula>NOT(ISERROR(SEARCH("Tik_Tok",B1)))</formula>
    </cfRule>
  </conditionalFormatting>
  <dataValidations count="3">
    <dataValidation sqref="B4:B45" showErrorMessage="1" showInputMessage="1" allowBlank="0" type="list">
      <formula1>INDIRECT("СОЦСЕТИ")</formula1>
    </dataValidation>
    <dataValidation sqref="C3:C1048576" showErrorMessage="1" showInputMessage="1" allowBlank="0" type="list">
      <formula1>INDIRECT(B3)</formula1>
    </dataValidation>
    <dataValidation sqref="B46:B74" showErrorMessage="1" showInputMessage="1" allowBlank="0" type="list">
      <formula1>INDIRECT("Таблица4[Соцсети]")</formula1>
    </dataValidation>
  </dataValidations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AB185"/>
  <sheetViews>
    <sheetView showGridLines="0" zoomScale="70" zoomScaleNormal="70" workbookViewId="0">
      <selection activeCell="I39" sqref="I39"/>
    </sheetView>
  </sheetViews>
  <sheetFormatPr baseColWidth="8" defaultRowHeight="15"/>
  <cols>
    <col width="4" customWidth="1" style="206" min="1" max="1"/>
    <col width="25" bestFit="1" customWidth="1" style="206" min="2" max="2"/>
    <col width="9.28515625" bestFit="1" customWidth="1" style="206" min="3" max="4"/>
    <col width="10.7109375" customWidth="1" style="206" min="5" max="5"/>
    <col width="18.5703125" bestFit="1" customWidth="1" style="206" min="6" max="8"/>
    <col width="19.5703125" bestFit="1" customWidth="1" style="206" min="9" max="9"/>
    <col width="12.42578125" bestFit="1" customWidth="1" style="206" min="10" max="10"/>
    <col width="21" bestFit="1" customWidth="1" style="206" min="11" max="11"/>
    <col width="8.140625" bestFit="1" customWidth="1" style="206" min="12" max="12"/>
    <col width="8.7109375" bestFit="1" customWidth="1" style="206" min="13" max="13"/>
    <col width="7" bestFit="1" customWidth="1" style="206" min="14" max="14"/>
    <col width="8.42578125" bestFit="1" customWidth="1" style="206" min="15" max="15"/>
    <col width="7" bestFit="1" customWidth="1" style="206" min="16" max="17"/>
    <col width="8.140625" bestFit="1" customWidth="1" style="206" min="18" max="18"/>
    <col width="9.42578125" customWidth="1" style="206" min="19" max="19"/>
    <col width="8" bestFit="1" customWidth="1" style="206" min="20" max="20"/>
    <col width="8.140625" bestFit="1" customWidth="1" style="206" min="21" max="21"/>
    <col width="9.28515625" bestFit="1" customWidth="1" style="206" min="22" max="22"/>
    <col width="23.28515625" bestFit="1" customWidth="1" style="206" min="23" max="24"/>
    <col width="20.28515625" bestFit="1" customWidth="1" style="206" min="25" max="25"/>
    <col width="16.140625" bestFit="1" customWidth="1" style="206" min="26" max="26"/>
    <col width="20.5703125" bestFit="1" customWidth="1" style="206" min="27" max="27"/>
    <col width="17.5703125" customWidth="1" style="206" min="28" max="28"/>
    <col width="9.140625" customWidth="1" style="206" min="29" max="31"/>
    <col width="9.140625" customWidth="1" style="206" min="32" max="16384"/>
  </cols>
  <sheetData>
    <row r="3">
      <c r="B3" s="205" t="inlineStr">
        <is>
          <t>Основной отчет</t>
        </is>
      </c>
    </row>
    <row r="4" ht="3" customHeight="1" s="338" thickBot="1">
      <c r="B4" s="207" t="n"/>
      <c r="C4" s="207" t="n"/>
      <c r="D4" s="207" t="n"/>
      <c r="E4" s="207" t="n"/>
      <c r="F4" s="207" t="n"/>
      <c r="G4" s="207" t="n"/>
      <c r="H4" s="207" t="n"/>
      <c r="I4" s="207" t="n"/>
      <c r="J4" s="207" t="n"/>
      <c r="K4" s="207" t="n"/>
      <c r="L4" s="207" t="n"/>
      <c r="M4" s="207" t="n"/>
      <c r="N4" s="207" t="n"/>
      <c r="O4" s="207" t="n"/>
      <c r="P4" s="207" t="n"/>
      <c r="Q4" s="207" t="n"/>
      <c r="R4" s="207" t="n"/>
      <c r="S4" s="207" t="n"/>
      <c r="T4" s="207" t="n"/>
      <c r="U4" s="207" t="n"/>
      <c r="V4" s="207" t="n"/>
      <c r="W4" s="207" t="n"/>
      <c r="X4" s="207" t="n"/>
      <c r="Y4" s="207" t="n"/>
      <c r="Z4" s="207" t="n"/>
      <c r="AA4" s="207" t="n"/>
    </row>
    <row r="18" ht="15.75" customHeight="1" s="338" thickBot="1"/>
    <row r="19" ht="39" customHeight="1" s="338" thickBot="1">
      <c r="B19" s="208" t="inlineStr">
        <is>
          <t>Дата</t>
        </is>
      </c>
      <c r="C19" s="208" t="inlineStr">
        <is>
          <t>Показы</t>
        </is>
      </c>
      <c r="D19" s="208" t="inlineStr">
        <is>
          <t>CPM</t>
        </is>
      </c>
      <c r="E19" s="209" t="inlineStr">
        <is>
          <t>CPM с наценкой Ozon</t>
        </is>
      </c>
      <c r="F19" s="208" t="inlineStr">
        <is>
          <t>25% просмотрено</t>
        </is>
      </c>
      <c r="G19" s="208" t="inlineStr">
        <is>
          <t>50% просмотрено</t>
        </is>
      </c>
      <c r="H19" s="208" t="inlineStr">
        <is>
          <t>75% просмотрено</t>
        </is>
      </c>
      <c r="I19" s="208" t="inlineStr">
        <is>
          <t>100% просмотрено</t>
        </is>
      </c>
      <c r="J19" s="208" t="inlineStr">
        <is>
          <t>Просмотры</t>
        </is>
      </c>
      <c r="K19" s="208" t="inlineStr">
        <is>
          <t>Просмотры (VTR), %</t>
        </is>
      </c>
      <c r="L19" s="208" t="inlineStr">
        <is>
          <t>Pause</t>
        </is>
      </c>
      <c r="M19" s="208" t="inlineStr">
        <is>
          <t>Resume</t>
        </is>
      </c>
      <c r="N19" s="208" t="inlineStr">
        <is>
          <t>Mute</t>
        </is>
      </c>
      <c r="O19" s="208" t="inlineStr">
        <is>
          <t>Unmute</t>
        </is>
      </c>
      <c r="P19" s="208" t="inlineStr">
        <is>
          <t>CPV</t>
        </is>
      </c>
      <c r="Q19" s="208" t="inlineStr">
        <is>
          <t>Клики</t>
        </is>
      </c>
      <c r="R19" s="208" t="inlineStr">
        <is>
          <t>CPC</t>
        </is>
      </c>
      <c r="S19" s="209" t="inlineStr">
        <is>
          <t>CPC с наценкой Ozon</t>
        </is>
      </c>
      <c r="T19" s="208" t="inlineStr">
        <is>
          <t>CTR, %</t>
        </is>
      </c>
      <c r="U19" s="208" t="inlineStr">
        <is>
          <t>Сессии</t>
        </is>
      </c>
      <c r="V19" s="208" t="inlineStr">
        <is>
          <t>CPS</t>
        </is>
      </c>
      <c r="W19" s="208" t="inlineStr">
        <is>
          <t>Потери клик-сессия, %</t>
        </is>
      </c>
      <c r="X19" s="208" t="inlineStr">
        <is>
          <t>Показатель отказов, %</t>
        </is>
      </c>
      <c r="Y19" s="208" t="inlineStr">
        <is>
          <t>Глубина просмотра</t>
        </is>
      </c>
      <c r="Z19" s="208" t="inlineStr">
        <is>
          <t>Время на сайте</t>
        </is>
      </c>
      <c r="AA19" s="208" t="inlineStr">
        <is>
          <t>Клиентский бюджет</t>
        </is>
      </c>
      <c r="AB19" s="209" t="inlineStr">
        <is>
          <t>Бюджет с наценкой Ozon</t>
        </is>
      </c>
    </row>
    <row r="20" ht="25.5" customHeight="1" s="338" thickBot="1">
      <c r="B20" s="210" t="inlineStr">
        <is>
          <t>Итого:</t>
        </is>
      </c>
      <c r="C20" s="447" t="n">
        <v>1576603</v>
      </c>
      <c r="D20" s="448" t="n">
        <v>264.281287045629</v>
      </c>
      <c r="E20" s="449" t="n">
        <v>315.57</v>
      </c>
      <c r="F20" s="447" t="n">
        <v>1289913</v>
      </c>
      <c r="G20" s="447" t="n">
        <v>1163253</v>
      </c>
      <c r="H20" s="447" t="n">
        <v>1085378</v>
      </c>
      <c r="I20" s="447" t="n">
        <v>976067</v>
      </c>
      <c r="J20" s="447" t="n">
        <v>976067</v>
      </c>
      <c r="K20" s="450" t="n">
        <v>0.619094978253879</v>
      </c>
      <c r="L20" s="447" t="n">
        <v>263247</v>
      </c>
      <c r="M20" s="447" t="n">
        <v>142361</v>
      </c>
      <c r="N20" s="447" t="n">
        <v>19326</v>
      </c>
      <c r="O20" s="447" t="n">
        <v>12985</v>
      </c>
      <c r="P20" s="448" t="n">
        <v>0.426883267234729</v>
      </c>
      <c r="Q20" s="447" t="n">
        <v>19442</v>
      </c>
      <c r="R20" s="448" t="n">
        <v>21.431265816274</v>
      </c>
      <c r="S20" s="449" t="n">
        <v>27.01</v>
      </c>
      <c r="T20" s="450" t="n">
        <v>0.0123315761799261</v>
      </c>
      <c r="U20" s="447" t="n">
        <v>6235</v>
      </c>
      <c r="V20" s="448" t="n">
        <v>66.8270521251002</v>
      </c>
      <c r="W20" s="450" t="n">
        <v>0.679302540890855</v>
      </c>
      <c r="X20" s="450" t="n">
        <v>0.879872013311949</v>
      </c>
      <c r="Y20" s="451" t="n">
        <v>1.15523353712911</v>
      </c>
      <c r="Z20" s="211" t="n">
        <v>7.890046296296296e-05</v>
      </c>
      <c r="AA20" s="448" t="n">
        <v>416666.67</v>
      </c>
      <c r="AB20" s="449">
        <f>AA20*1.2</f>
        <v/>
      </c>
    </row>
    <row r="21" ht="25.5" customHeight="1" s="338">
      <c r="B21" s="452" t="n">
        <v>44308</v>
      </c>
      <c r="C21" s="453" t="n">
        <v>37445</v>
      </c>
      <c r="D21" s="454" t="n">
        <v>267.742555748431</v>
      </c>
      <c r="E21" s="455">
        <f>(AB21/C21)*1000</f>
        <v/>
      </c>
      <c r="F21" s="453" t="n">
        <v>30425</v>
      </c>
      <c r="G21" s="453" t="n">
        <v>27702</v>
      </c>
      <c r="H21" s="453" t="n">
        <v>26096</v>
      </c>
      <c r="I21" s="453" t="n">
        <v>23523</v>
      </c>
      <c r="J21" s="453" t="n">
        <v>23523</v>
      </c>
      <c r="K21" s="456" t="n">
        <v>0.628201361997596</v>
      </c>
      <c r="L21" s="453" t="n">
        <v>6086</v>
      </c>
      <c r="M21" s="453" t="n">
        <v>3278</v>
      </c>
      <c r="N21" s="453" t="n">
        <v>490</v>
      </c>
      <c r="O21" s="453" t="n">
        <v>190</v>
      </c>
      <c r="P21" s="454" t="n">
        <v>0.426204990860009</v>
      </c>
      <c r="Q21" s="453" t="n">
        <v>302</v>
      </c>
      <c r="R21" s="454" t="n">
        <v>33.197417218543</v>
      </c>
      <c r="S21" s="455">
        <f>AB21/Q21</f>
        <v/>
      </c>
      <c r="T21" s="456" t="n">
        <v>0.008065162237948989</v>
      </c>
      <c r="U21" s="453" t="n">
        <v>0</v>
      </c>
      <c r="V21" s="454" t="n">
        <v>0</v>
      </c>
      <c r="W21" s="456" t="n">
        <v>1</v>
      </c>
      <c r="X21" s="457" t="n"/>
      <c r="Y21" s="458" t="n"/>
      <c r="Z21" s="212" t="n">
        <v>0</v>
      </c>
      <c r="AA21" s="454" t="n">
        <v>10025.62</v>
      </c>
      <c r="AB21" s="455">
        <f>AA21*1.2</f>
        <v/>
      </c>
    </row>
    <row r="22" ht="25.5" customHeight="1" s="338">
      <c r="B22" s="452" t="n">
        <v>44309</v>
      </c>
      <c r="C22" s="453" t="n">
        <v>94887</v>
      </c>
      <c r="D22" s="454" t="n">
        <v>267.75280069978</v>
      </c>
      <c r="E22" s="455">
        <f>(AB22/C22)*1000</f>
        <v/>
      </c>
      <c r="F22" s="453" t="n">
        <v>71768</v>
      </c>
      <c r="G22" s="453" t="n">
        <v>64211</v>
      </c>
      <c r="H22" s="453" t="n">
        <v>60126</v>
      </c>
      <c r="I22" s="453" t="n">
        <v>53093</v>
      </c>
      <c r="J22" s="453" t="n">
        <v>53093</v>
      </c>
      <c r="K22" s="456" t="n">
        <v>0.559539241413471</v>
      </c>
      <c r="L22" s="453" t="n">
        <v>18930</v>
      </c>
      <c r="M22" s="453" t="n">
        <v>9476</v>
      </c>
      <c r="N22" s="453" t="n">
        <v>1380</v>
      </c>
      <c r="O22" s="453" t="n">
        <v>723</v>
      </c>
      <c r="P22" s="454" t="n">
        <v>0.478523722524627</v>
      </c>
      <c r="Q22" s="453" t="n">
        <v>990</v>
      </c>
      <c r="R22" s="454" t="n">
        <v>25.6628888888889</v>
      </c>
      <c r="S22" s="455">
        <f>AB22/Q22</f>
        <v/>
      </c>
      <c r="T22" s="456" t="n">
        <v>0.0104334629612065</v>
      </c>
      <c r="U22" s="453" t="n">
        <v>111</v>
      </c>
      <c r="V22" s="454" t="n">
        <v>228.885225225225</v>
      </c>
      <c r="W22" s="456" t="n">
        <v>0.887878787878788</v>
      </c>
      <c r="X22" s="456" t="n">
        <v>0.884956</v>
      </c>
      <c r="Y22" s="459" t="n">
        <v>1.150442</v>
      </c>
      <c r="Z22" s="212" t="n">
        <v>0.0005116550925925926</v>
      </c>
      <c r="AA22" s="454" t="n">
        <v>25406.26</v>
      </c>
      <c r="AB22" s="455">
        <f>AA22*1.2</f>
        <v/>
      </c>
    </row>
    <row r="23" ht="25.5" customHeight="1" s="338">
      <c r="B23" s="452" t="n">
        <v>44310</v>
      </c>
      <c r="C23" s="453" t="n">
        <v>107609</v>
      </c>
      <c r="D23" s="454" t="n">
        <v>267.759481084296</v>
      </c>
      <c r="E23" s="455">
        <f>(AB23/C23)*1000</f>
        <v/>
      </c>
      <c r="F23" s="453" t="n">
        <v>79975</v>
      </c>
      <c r="G23" s="453" t="n">
        <v>71058</v>
      </c>
      <c r="H23" s="453" t="n">
        <v>66463</v>
      </c>
      <c r="I23" s="453" t="n">
        <v>58432</v>
      </c>
      <c r="J23" s="453" t="n">
        <v>58432</v>
      </c>
      <c r="K23" s="456" t="n">
        <v>0.543002908678642</v>
      </c>
      <c r="L23" s="453" t="n">
        <v>23114</v>
      </c>
      <c r="M23" s="453" t="n">
        <v>11193</v>
      </c>
      <c r="N23" s="453" t="n">
        <v>1543</v>
      </c>
      <c r="O23" s="453" t="n">
        <v>1147</v>
      </c>
      <c r="P23" s="454" t="n">
        <v>0.493108741785323</v>
      </c>
      <c r="Q23" s="453" t="n">
        <v>1569</v>
      </c>
      <c r="R23" s="454" t="n">
        <v>18.3641363926068</v>
      </c>
      <c r="S23" s="455">
        <f>AB23/Q23</f>
        <v/>
      </c>
      <c r="T23" s="456" t="n">
        <v>0.0145805648226449</v>
      </c>
      <c r="U23" s="453" t="n">
        <v>591</v>
      </c>
      <c r="V23" s="454" t="n">
        <v>48.7535194585448</v>
      </c>
      <c r="W23" s="456" t="n">
        <v>0.623326959847036</v>
      </c>
      <c r="X23" s="456" t="n">
        <v>0.871237</v>
      </c>
      <c r="Y23" s="459" t="n">
        <v>1.167224</v>
      </c>
      <c r="Z23" s="212" t="n">
        <v>0.0001409722222222222</v>
      </c>
      <c r="AA23" s="454" t="n">
        <v>28813.33</v>
      </c>
      <c r="AB23" s="455">
        <f>AA23*1.2</f>
        <v/>
      </c>
    </row>
    <row r="24" ht="25.5" customHeight="1" s="338">
      <c r="B24" s="452" t="n">
        <v>44311</v>
      </c>
      <c r="C24" s="453" t="n">
        <v>124559</v>
      </c>
      <c r="D24" s="454" t="n">
        <v>267.782898064371</v>
      </c>
      <c r="E24" s="455">
        <f>(AB24/C24)*1000</f>
        <v/>
      </c>
      <c r="F24" s="453" t="n">
        <v>92233</v>
      </c>
      <c r="G24" s="453" t="n">
        <v>81958</v>
      </c>
      <c r="H24" s="453" t="n">
        <v>76697</v>
      </c>
      <c r="I24" s="453" t="n">
        <v>66243</v>
      </c>
      <c r="J24" s="453" t="n">
        <v>66243</v>
      </c>
      <c r="K24" s="456" t="n">
        <v>0.5318202618839269</v>
      </c>
      <c r="L24" s="453" t="n">
        <v>28777</v>
      </c>
      <c r="M24" s="453" t="n">
        <v>12883</v>
      </c>
      <c r="N24" s="453" t="n">
        <v>1272</v>
      </c>
      <c r="O24" s="453" t="n">
        <v>979</v>
      </c>
      <c r="P24" s="454" t="n">
        <v>0.503521428679257</v>
      </c>
      <c r="Q24" s="453" t="n">
        <v>1702</v>
      </c>
      <c r="R24" s="454" t="n">
        <v>19.5973971797885</v>
      </c>
      <c r="S24" s="455">
        <f>AB24/Q24</f>
        <v/>
      </c>
      <c r="T24" s="456" t="n">
        <v>0.0136642073234371</v>
      </c>
      <c r="U24" s="453" t="n">
        <v>549</v>
      </c>
      <c r="V24" s="454" t="n">
        <v>60.7555009107468</v>
      </c>
      <c r="W24" s="456" t="n">
        <v>0.67743830787309</v>
      </c>
      <c r="X24" s="456" t="n">
        <v>0.880515</v>
      </c>
      <c r="Y24" s="459" t="n">
        <v>1.136029</v>
      </c>
      <c r="Z24" s="212" t="n">
        <v>0.0001344560185185185</v>
      </c>
      <c r="AA24" s="454" t="n">
        <v>33354.77</v>
      </c>
      <c r="AB24" s="455">
        <f>AA24*1.2</f>
        <v/>
      </c>
    </row>
    <row r="25" ht="25.5" customHeight="1" s="338">
      <c r="B25" s="452" t="n">
        <v>44312</v>
      </c>
      <c r="C25" s="453" t="n">
        <v>96175</v>
      </c>
      <c r="D25" s="454" t="n">
        <v>267.737249805043</v>
      </c>
      <c r="E25" s="455">
        <f>(AB25/C25)*1000</f>
        <v/>
      </c>
      <c r="F25" s="453" t="n">
        <v>69415</v>
      </c>
      <c r="G25" s="453" t="n">
        <v>60113</v>
      </c>
      <c r="H25" s="453" t="n">
        <v>55695</v>
      </c>
      <c r="I25" s="453" t="n">
        <v>48977</v>
      </c>
      <c r="J25" s="453" t="n">
        <v>48977</v>
      </c>
      <c r="K25" s="456" t="n">
        <v>0.50924876527164</v>
      </c>
      <c r="L25" s="453" t="n">
        <v>17451</v>
      </c>
      <c r="M25" s="453" t="n">
        <v>7699</v>
      </c>
      <c r="N25" s="453" t="n">
        <v>830</v>
      </c>
      <c r="O25" s="453" t="n">
        <v>510</v>
      </c>
      <c r="P25" s="454" t="n">
        <v>0.525749433407518</v>
      </c>
      <c r="Q25" s="453" t="n">
        <v>1136</v>
      </c>
      <c r="R25" s="454" t="n">
        <v>22.6669278169014</v>
      </c>
      <c r="S25" s="455">
        <f>AB25/Q25</f>
        <v/>
      </c>
      <c r="T25" s="456" t="n">
        <v>0.0118118014036912</v>
      </c>
      <c r="U25" s="453" t="n">
        <v>377</v>
      </c>
      <c r="V25" s="454" t="n">
        <v>68.3014058355438</v>
      </c>
      <c r="W25" s="456" t="n">
        <v>0.668133802816901</v>
      </c>
      <c r="X25" s="456" t="n">
        <v>0.885714</v>
      </c>
      <c r="Y25" s="459" t="n">
        <v>1.137662</v>
      </c>
      <c r="Z25" s="212" t="n">
        <v>4.615740740740741e-05</v>
      </c>
      <c r="AA25" s="454" t="n">
        <v>25749.63</v>
      </c>
      <c r="AB25" s="455">
        <f>AA25*1.2</f>
        <v/>
      </c>
    </row>
    <row r="26" ht="25.5" customHeight="1" s="338">
      <c r="B26" s="452" t="n">
        <v>44313</v>
      </c>
      <c r="C26" s="453" t="n">
        <v>110350</v>
      </c>
      <c r="D26" s="454" t="n">
        <v>267.694608065247</v>
      </c>
      <c r="E26" s="455">
        <f>(AB26/C26)*1000</f>
        <v/>
      </c>
      <c r="F26" s="453" t="n">
        <v>90010</v>
      </c>
      <c r="G26" s="453" t="n">
        <v>79781</v>
      </c>
      <c r="H26" s="453" t="n">
        <v>73904</v>
      </c>
      <c r="I26" s="453" t="n">
        <v>66452</v>
      </c>
      <c r="J26" s="453" t="n">
        <v>66452</v>
      </c>
      <c r="K26" s="456" t="n">
        <v>0.602193022202084</v>
      </c>
      <c r="L26" s="453" t="n">
        <v>17279</v>
      </c>
      <c r="M26" s="453" t="n">
        <v>9302</v>
      </c>
      <c r="N26" s="453" t="n">
        <v>1256</v>
      </c>
      <c r="O26" s="453" t="n">
        <v>527</v>
      </c>
      <c r="P26" s="454" t="n">
        <v>0.444532895924878</v>
      </c>
      <c r="Q26" s="453" t="n">
        <v>1276</v>
      </c>
      <c r="R26" s="454" t="n">
        <v>23.1505485893417</v>
      </c>
      <c r="S26" s="455">
        <f>AB26/Q26</f>
        <v/>
      </c>
      <c r="T26" s="456" t="n">
        <v>0.0115632079746262</v>
      </c>
      <c r="U26" s="453" t="n">
        <v>430</v>
      </c>
      <c r="V26" s="454" t="n">
        <v>68.69790697674421</v>
      </c>
      <c r="W26" s="456" t="n">
        <v>0.663009404388715</v>
      </c>
      <c r="X26" s="456" t="n">
        <v>0.907193</v>
      </c>
      <c r="Y26" s="459" t="n">
        <v>1.12761</v>
      </c>
      <c r="Z26" s="212" t="n">
        <v>5.020833333333333e-05</v>
      </c>
      <c r="AA26" s="454" t="n">
        <v>29540.1</v>
      </c>
      <c r="AB26" s="455">
        <f>AA26*1.2</f>
        <v/>
      </c>
    </row>
    <row r="27" ht="25.5" customHeight="1" s="338">
      <c r="B27" s="452" t="n">
        <v>44314</v>
      </c>
      <c r="C27" s="453" t="n">
        <v>98682</v>
      </c>
      <c r="D27" s="454" t="n">
        <v>267.730183822784</v>
      </c>
      <c r="E27" s="455">
        <f>(AB27/C27)*1000</f>
        <v/>
      </c>
      <c r="F27" s="453" t="n">
        <v>81802</v>
      </c>
      <c r="G27" s="453" t="n">
        <v>73246</v>
      </c>
      <c r="H27" s="453" t="n">
        <v>67921</v>
      </c>
      <c r="I27" s="453" t="n">
        <v>60988</v>
      </c>
      <c r="J27" s="453" t="n">
        <v>60988</v>
      </c>
      <c r="K27" s="456" t="n">
        <v>0.618025577106261</v>
      </c>
      <c r="L27" s="453" t="n">
        <v>17488</v>
      </c>
      <c r="M27" s="453" t="n">
        <v>10082</v>
      </c>
      <c r="N27" s="453" t="n">
        <v>1110</v>
      </c>
      <c r="O27" s="453" t="n">
        <v>415</v>
      </c>
      <c r="P27" s="454" t="n">
        <v>0.43320243326556</v>
      </c>
      <c r="Q27" s="453" t="n">
        <v>1341</v>
      </c>
      <c r="R27" s="454" t="n">
        <v>19.70182699478</v>
      </c>
      <c r="S27" s="455">
        <f>AB27/Q27</f>
        <v/>
      </c>
      <c r="T27" s="456" t="n">
        <v>0.0135891043959385</v>
      </c>
      <c r="U27" s="453" t="n">
        <v>449</v>
      </c>
      <c r="V27" s="454" t="n">
        <v>58.8422048997773</v>
      </c>
      <c r="W27" s="456" t="n">
        <v>0.66517524235645</v>
      </c>
      <c r="X27" s="456" t="n">
        <v>0.876623</v>
      </c>
      <c r="Y27" s="459" t="n">
        <v>1.158009</v>
      </c>
      <c r="Z27" s="212" t="n">
        <v>7.266203703703704e-05</v>
      </c>
      <c r="AA27" s="454" t="n">
        <v>26420.15</v>
      </c>
      <c r="AB27" s="455">
        <f>AA27*1.2</f>
        <v/>
      </c>
    </row>
    <row r="28" ht="25.5" customHeight="1" s="338">
      <c r="B28" s="452" t="n">
        <v>44315</v>
      </c>
      <c r="C28" s="453" t="n">
        <v>117427</v>
      </c>
      <c r="D28" s="454" t="n">
        <v>267.738339564155</v>
      </c>
      <c r="E28" s="455">
        <f>(AB28/C28)*1000</f>
        <v/>
      </c>
      <c r="F28" s="453" t="n">
        <v>99922</v>
      </c>
      <c r="G28" s="453" t="n">
        <v>89981</v>
      </c>
      <c r="H28" s="453" t="n">
        <v>83281</v>
      </c>
      <c r="I28" s="453" t="n">
        <v>75233</v>
      </c>
      <c r="J28" s="453" t="n">
        <v>75233</v>
      </c>
      <c r="K28" s="456" t="n">
        <v>0.64067888986349</v>
      </c>
      <c r="L28" s="453" t="n">
        <v>19484</v>
      </c>
      <c r="M28" s="453" t="n">
        <v>11529</v>
      </c>
      <c r="N28" s="453" t="n">
        <v>1417</v>
      </c>
      <c r="O28" s="453" t="n">
        <v>615</v>
      </c>
      <c r="P28" s="454" t="n">
        <v>0.417897863969269</v>
      </c>
      <c r="Q28" s="453" t="n">
        <v>1620</v>
      </c>
      <c r="R28" s="454" t="n">
        <v>19.4072283950617</v>
      </c>
      <c r="S28" s="455">
        <f>AB28/Q28</f>
        <v/>
      </c>
      <c r="T28" s="456" t="n">
        <v>0.0137958050533523</v>
      </c>
      <c r="U28" s="453" t="n">
        <v>542</v>
      </c>
      <c r="V28" s="454" t="n">
        <v>58.0068450184502</v>
      </c>
      <c r="W28" s="456" t="n">
        <v>0.665432098765432</v>
      </c>
      <c r="X28" s="456" t="n">
        <v>0.866171</v>
      </c>
      <c r="Y28" s="459" t="n">
        <v>1.200743</v>
      </c>
      <c r="Z28" s="212" t="n">
        <v>9.493055555555555e-05</v>
      </c>
      <c r="AA28" s="454" t="n">
        <v>31439.71</v>
      </c>
      <c r="AB28" s="455">
        <f>AA28*1.2</f>
        <v/>
      </c>
    </row>
    <row r="29" ht="25.5" customHeight="1" s="338">
      <c r="B29" s="452" t="n">
        <v>44316</v>
      </c>
      <c r="C29" s="453" t="n">
        <v>82508</v>
      </c>
      <c r="D29" s="454" t="n">
        <v>267.696708197993</v>
      </c>
      <c r="E29" s="455">
        <f>(AB29/C29)*1000</f>
        <v/>
      </c>
      <c r="F29" s="453" t="n">
        <v>71125</v>
      </c>
      <c r="G29" s="453" t="n">
        <v>64021</v>
      </c>
      <c r="H29" s="453" t="n">
        <v>59239</v>
      </c>
      <c r="I29" s="453" t="n">
        <v>54190</v>
      </c>
      <c r="J29" s="453" t="n">
        <v>54190</v>
      </c>
      <c r="K29" s="456" t="n">
        <v>0.656784796625782</v>
      </c>
      <c r="L29" s="453" t="n">
        <v>13503</v>
      </c>
      <c r="M29" s="453" t="n">
        <v>8090</v>
      </c>
      <c r="N29" s="453" t="n">
        <v>1292</v>
      </c>
      <c r="O29" s="453" t="n">
        <v>410</v>
      </c>
      <c r="P29" s="454" t="n">
        <v>0.407586639601402</v>
      </c>
      <c r="Q29" s="453" t="n">
        <v>1191</v>
      </c>
      <c r="R29" s="454" t="n">
        <v>18.5450209907641</v>
      </c>
      <c r="S29" s="455">
        <f>AB29/Q29</f>
        <v/>
      </c>
      <c r="T29" s="456" t="n">
        <v>0.0144349638822902</v>
      </c>
      <c r="U29" s="453" t="n">
        <v>388</v>
      </c>
      <c r="V29" s="454" t="n">
        <v>56.9255670103093</v>
      </c>
      <c r="W29" s="456" t="n">
        <v>0.674223341729639</v>
      </c>
      <c r="X29" s="456" t="n">
        <v>0.874036</v>
      </c>
      <c r="Y29" s="459" t="n">
        <v>1.161954</v>
      </c>
      <c r="Z29" s="212" t="n">
        <v>3.364583333333334e-05</v>
      </c>
      <c r="AA29" s="454" t="n">
        <v>22087.12</v>
      </c>
      <c r="AB29" s="455">
        <f>AA29*1.2</f>
        <v/>
      </c>
    </row>
    <row r="30" ht="25.5" customHeight="1" s="338">
      <c r="B30" s="452" t="n">
        <v>44330</v>
      </c>
      <c r="C30" s="453" t="n">
        <v>69055</v>
      </c>
      <c r="D30" s="454" t="n">
        <v>267.719643762218</v>
      </c>
      <c r="E30" s="455">
        <f>(AB30/C30)*1000</f>
        <v/>
      </c>
      <c r="F30" s="453" t="n">
        <v>58664</v>
      </c>
      <c r="G30" s="453" t="n">
        <v>54419</v>
      </c>
      <c r="H30" s="453" t="n">
        <v>51579</v>
      </c>
      <c r="I30" s="453" t="n">
        <v>47796</v>
      </c>
      <c r="J30" s="453" t="n">
        <v>47796</v>
      </c>
      <c r="K30" s="456" t="n">
        <v>0.692143943233654</v>
      </c>
      <c r="L30" s="453" t="n">
        <v>9015</v>
      </c>
      <c r="M30" s="453" t="n">
        <v>5095</v>
      </c>
      <c r="N30" s="453" t="n">
        <v>736</v>
      </c>
      <c r="O30" s="453" t="n">
        <v>1012</v>
      </c>
      <c r="P30" s="454" t="n">
        <v>0.386797639969872</v>
      </c>
      <c r="Q30" s="453" t="n">
        <v>763</v>
      </c>
      <c r="R30" s="454" t="n">
        <v>24.2298558322411</v>
      </c>
      <c r="S30" s="455">
        <f>AB30/Q30</f>
        <v/>
      </c>
      <c r="T30" s="456" t="n">
        <v>0.0110491637100862</v>
      </c>
      <c r="U30" s="453" t="n">
        <v>255</v>
      </c>
      <c r="V30" s="454" t="n">
        <v>72.4995294117647</v>
      </c>
      <c r="W30" s="456" t="n">
        <v>0.665792922673657</v>
      </c>
      <c r="X30" s="456" t="n">
        <v>0.872093</v>
      </c>
      <c r="Y30" s="459" t="n">
        <v>1.151163</v>
      </c>
      <c r="Z30" s="212" t="n">
        <v>5.550925925925926e-05</v>
      </c>
      <c r="AA30" s="454" t="n">
        <v>18487.38</v>
      </c>
      <c r="AB30" s="455">
        <f>AA30*1.2</f>
        <v/>
      </c>
    </row>
    <row r="31" ht="25.5" customHeight="1" s="338">
      <c r="B31" s="452" t="n">
        <v>44331</v>
      </c>
      <c r="C31" s="453" t="n">
        <v>108941</v>
      </c>
      <c r="D31" s="454" t="n">
        <v>267.705179868002</v>
      </c>
      <c r="E31" s="455">
        <f>(AB31/C31)*1000</f>
        <v/>
      </c>
      <c r="F31" s="453" t="n">
        <v>94223</v>
      </c>
      <c r="G31" s="453" t="n">
        <v>86913</v>
      </c>
      <c r="H31" s="453" t="n">
        <v>81937</v>
      </c>
      <c r="I31" s="453" t="n">
        <v>75309</v>
      </c>
      <c r="J31" s="453" t="n">
        <v>75309</v>
      </c>
      <c r="K31" s="456" t="n">
        <v>0.691282437282566</v>
      </c>
      <c r="L31" s="453" t="n">
        <v>13259</v>
      </c>
      <c r="M31" s="453" t="n">
        <v>7601</v>
      </c>
      <c r="N31" s="453" t="n">
        <v>1544</v>
      </c>
      <c r="O31" s="453" t="n">
        <v>1735</v>
      </c>
      <c r="P31" s="454" t="n">
        <v>0.387258760573105</v>
      </c>
      <c r="Q31" s="453" t="n">
        <v>1160</v>
      </c>
      <c r="R31" s="454" t="n">
        <v>25.1414396551724</v>
      </c>
      <c r="S31" s="455">
        <f>AB31/Q31</f>
        <v/>
      </c>
      <c r="T31" s="456" t="n">
        <v>0.010647965412471</v>
      </c>
      <c r="U31" s="453" t="n">
        <v>411</v>
      </c>
      <c r="V31" s="454" t="n">
        <v>70.9588077858881</v>
      </c>
      <c r="W31" s="456" t="n">
        <v>0.6456896551724139</v>
      </c>
      <c r="X31" s="456" t="n">
        <v>0.903226</v>
      </c>
      <c r="Y31" s="459" t="n">
        <v>1.133995</v>
      </c>
      <c r="Z31" s="212" t="n">
        <v>5.600694444444445e-05</v>
      </c>
      <c r="AA31" s="454" t="n">
        <v>29164.07</v>
      </c>
      <c r="AB31" s="455">
        <f>AA31*1.2</f>
        <v/>
      </c>
    </row>
    <row r="32" ht="25.5" customHeight="1" s="338">
      <c r="B32" s="452" t="n">
        <v>44332</v>
      </c>
      <c r="C32" s="453" t="n">
        <v>127267</v>
      </c>
      <c r="D32" s="454" t="n">
        <v>267.726904853576</v>
      </c>
      <c r="E32" s="455">
        <f>(AB32/C32)*1000</f>
        <v/>
      </c>
      <c r="F32" s="453" t="n">
        <v>109343</v>
      </c>
      <c r="G32" s="453" t="n">
        <v>100696</v>
      </c>
      <c r="H32" s="453" t="n">
        <v>94913</v>
      </c>
      <c r="I32" s="453" t="n">
        <v>86324</v>
      </c>
      <c r="J32" s="453" t="n">
        <v>86324</v>
      </c>
      <c r="K32" s="456" t="n">
        <v>0.678290523073538</v>
      </c>
      <c r="L32" s="453" t="n">
        <v>16041</v>
      </c>
      <c r="M32" s="453" t="n">
        <v>8943</v>
      </c>
      <c r="N32" s="453" t="n">
        <v>1292</v>
      </c>
      <c r="O32" s="453" t="n">
        <v>1329</v>
      </c>
      <c r="P32" s="454" t="n">
        <v>0.394708308234095</v>
      </c>
      <c r="Q32" s="453" t="n">
        <v>1394</v>
      </c>
      <c r="R32" s="454" t="n">
        <v>24.4424677187948</v>
      </c>
      <c r="S32" s="455">
        <f>AB32/Q32</f>
        <v/>
      </c>
      <c r="T32" s="456" t="n">
        <v>0.0109533500436091</v>
      </c>
      <c r="U32" s="453" t="n">
        <v>490</v>
      </c>
      <c r="V32" s="454" t="n">
        <v>69.5363265306122</v>
      </c>
      <c r="W32" s="456" t="n">
        <v>0.648493543758967</v>
      </c>
      <c r="X32" s="456" t="n">
        <v>0.875764</v>
      </c>
      <c r="Y32" s="459" t="n">
        <v>1.179226</v>
      </c>
      <c r="Z32" s="212" t="n">
        <v>5.041666666666667e-05</v>
      </c>
      <c r="AA32" s="454" t="n">
        <v>34072.8</v>
      </c>
      <c r="AB32" s="455">
        <f>AA32*1.2</f>
        <v/>
      </c>
    </row>
    <row r="33" ht="25.5" customHeight="1" s="338">
      <c r="B33" s="452" t="n">
        <v>44333</v>
      </c>
      <c r="C33" s="453" t="n">
        <v>148033</v>
      </c>
      <c r="D33" s="454" t="n">
        <v>267.692811737923</v>
      </c>
      <c r="E33" s="455">
        <f>(AB33/C33)*1000</f>
        <v/>
      </c>
      <c r="F33" s="453" t="n">
        <v>128189</v>
      </c>
      <c r="G33" s="453" t="n">
        <v>117375</v>
      </c>
      <c r="H33" s="453" t="n">
        <v>109801</v>
      </c>
      <c r="I33" s="453" t="n">
        <v>99998</v>
      </c>
      <c r="J33" s="453" t="n">
        <v>99998</v>
      </c>
      <c r="K33" s="456" t="n">
        <v>0.6755115413455109</v>
      </c>
      <c r="L33" s="453" t="n">
        <v>18905</v>
      </c>
      <c r="M33" s="453" t="n">
        <v>10680</v>
      </c>
      <c r="N33" s="453" t="n">
        <v>2175</v>
      </c>
      <c r="O33" s="453" t="n">
        <v>1026</v>
      </c>
      <c r="P33" s="454" t="n">
        <v>0.396281625632513</v>
      </c>
      <c r="Q33" s="453" t="n">
        <v>1309</v>
      </c>
      <c r="R33" s="454" t="n">
        <v>30.2730099312452</v>
      </c>
      <c r="S33" s="455">
        <f>AB33/Q33</f>
        <v/>
      </c>
      <c r="T33" s="456" t="n">
        <v>0.00884262292867131</v>
      </c>
      <c r="U33" s="453" t="n">
        <v>468</v>
      </c>
      <c r="V33" s="454" t="n">
        <v>84.6738675213675</v>
      </c>
      <c r="W33" s="456" t="n">
        <v>0.642475171886937</v>
      </c>
      <c r="X33" s="456" t="n">
        <v>0.888889</v>
      </c>
      <c r="Y33" s="459" t="n">
        <v>1.136752</v>
      </c>
      <c r="Z33" s="212" t="n">
        <v>6.637731481481482e-05</v>
      </c>
      <c r="AA33" s="454" t="n">
        <v>39627.37</v>
      </c>
      <c r="AB33" s="455">
        <f>AA33*1.2</f>
        <v/>
      </c>
    </row>
    <row r="34" ht="25.5" customHeight="1" s="338">
      <c r="B34" s="452" t="n">
        <v>44334</v>
      </c>
      <c r="C34" s="453" t="n">
        <v>137718</v>
      </c>
      <c r="D34" s="454" t="n">
        <v>267.719252385309</v>
      </c>
      <c r="E34" s="455">
        <f>(AB34/C34)*1000</f>
        <v/>
      </c>
      <c r="F34" s="453" t="n">
        <v>117647</v>
      </c>
      <c r="G34" s="453" t="n">
        <v>107077</v>
      </c>
      <c r="H34" s="453" t="n">
        <v>99962</v>
      </c>
      <c r="I34" s="453" t="n">
        <v>89882</v>
      </c>
      <c r="J34" s="453" t="n">
        <v>89882</v>
      </c>
      <c r="K34" s="456" t="n">
        <v>0.652652521819951</v>
      </c>
      <c r="L34" s="453" t="n">
        <v>17572</v>
      </c>
      <c r="M34" s="453" t="n">
        <v>10397</v>
      </c>
      <c r="N34" s="453" t="n">
        <v>1953</v>
      </c>
      <c r="O34" s="453" t="n">
        <v>954</v>
      </c>
      <c r="P34" s="454" t="n">
        <v>0.410201820164215</v>
      </c>
      <c r="Q34" s="453" t="n">
        <v>1630</v>
      </c>
      <c r="R34" s="454" t="n">
        <v>22.6194846625767</v>
      </c>
      <c r="S34" s="455">
        <f>AB34/Q34</f>
        <v/>
      </c>
      <c r="T34" s="456" t="n">
        <v>0.0118357803627703</v>
      </c>
      <c r="U34" s="453" t="n">
        <v>547</v>
      </c>
      <c r="V34" s="454" t="n">
        <v>67.4035831809872</v>
      </c>
      <c r="W34" s="456" t="n">
        <v>0.66441717791411</v>
      </c>
      <c r="X34" s="456" t="n">
        <v>0.858169</v>
      </c>
      <c r="Y34" s="459" t="n">
        <v>1.18851</v>
      </c>
      <c r="Z34" s="212" t="n">
        <v>6.748842592592592e-05</v>
      </c>
      <c r="AA34" s="454" t="n">
        <v>36869.76</v>
      </c>
      <c r="AB34" s="455">
        <f>AA34*1.2</f>
        <v/>
      </c>
    </row>
    <row r="35" ht="25.5" customHeight="1" s="338">
      <c r="B35" s="452" t="n">
        <v>44335</v>
      </c>
      <c r="C35" s="453" t="n">
        <v>44527</v>
      </c>
      <c r="D35" s="454" t="n">
        <v>267.735980416377</v>
      </c>
      <c r="E35" s="455">
        <f>(AB35/C35)*1000</f>
        <v/>
      </c>
      <c r="F35" s="453" t="n">
        <v>37644</v>
      </c>
      <c r="G35" s="453" t="n">
        <v>34380</v>
      </c>
      <c r="H35" s="453" t="n">
        <v>32153</v>
      </c>
      <c r="I35" s="453" t="n">
        <v>28637</v>
      </c>
      <c r="J35" s="453" t="n">
        <v>28637</v>
      </c>
      <c r="K35" s="456" t="n">
        <v>0.643137871403867</v>
      </c>
      <c r="L35" s="453" t="n">
        <v>7243</v>
      </c>
      <c r="M35" s="453" t="n">
        <v>4624</v>
      </c>
      <c r="N35" s="453" t="n">
        <v>270</v>
      </c>
      <c r="O35" s="453" t="n">
        <v>251</v>
      </c>
      <c r="P35" s="454" t="n">
        <v>0.416296399762545</v>
      </c>
      <c r="Q35" s="453" t="n">
        <v>488</v>
      </c>
      <c r="R35" s="454" t="n">
        <v>24.429262295082</v>
      </c>
      <c r="S35" s="455">
        <f>AB35/Q35</f>
        <v/>
      </c>
      <c r="T35" s="456" t="n">
        <v>0.0109596424641229</v>
      </c>
      <c r="U35" s="453" t="n">
        <v>157</v>
      </c>
      <c r="V35" s="454" t="n">
        <v>75.93299363057319</v>
      </c>
      <c r="W35" s="456" t="n">
        <v>0.6782786885245899</v>
      </c>
      <c r="X35" s="456" t="n">
        <v>0.895062</v>
      </c>
      <c r="Y35" s="459" t="n">
        <v>1.117284</v>
      </c>
      <c r="Z35" s="212" t="n">
        <v>1.734953703703704e-05</v>
      </c>
      <c r="AA35" s="454" t="n">
        <v>11921.48</v>
      </c>
      <c r="AB35" s="455">
        <f>AA35*1.2</f>
        <v/>
      </c>
    </row>
    <row r="36" ht="25.5" customHeight="1" s="338">
      <c r="B36" s="452" t="n">
        <v>44336</v>
      </c>
      <c r="C36" s="453" t="n">
        <v>71420</v>
      </c>
      <c r="D36" s="454" t="n">
        <v>191.642677121255</v>
      </c>
      <c r="E36" s="455">
        <f>(AB36/C36)*1000</f>
        <v/>
      </c>
      <c r="F36" s="453" t="n">
        <v>57528</v>
      </c>
      <c r="G36" s="453" t="n">
        <v>50322</v>
      </c>
      <c r="H36" s="453" t="n">
        <v>45611</v>
      </c>
      <c r="I36" s="453" t="n">
        <v>40990</v>
      </c>
      <c r="J36" s="453" t="n">
        <v>40990</v>
      </c>
      <c r="K36" s="456" t="n">
        <v>0.5739288714645761</v>
      </c>
      <c r="L36" s="453" t="n">
        <v>19100</v>
      </c>
      <c r="M36" s="453" t="n">
        <v>11489</v>
      </c>
      <c r="N36" s="453" t="n">
        <v>766</v>
      </c>
      <c r="O36" s="453" t="n">
        <v>1162</v>
      </c>
      <c r="P36" s="454" t="n">
        <v>0.333913637472554</v>
      </c>
      <c r="Q36" s="453" t="n">
        <v>1571</v>
      </c>
      <c r="R36" s="454" t="n">
        <v>8.71236155315086</v>
      </c>
      <c r="S36" s="455">
        <f>AB36/Q36</f>
        <v/>
      </c>
      <c r="T36" s="456" t="n">
        <v>0.0219966395967516</v>
      </c>
      <c r="U36" s="453" t="n">
        <v>470</v>
      </c>
      <c r="V36" s="454" t="n">
        <v>29.1215319148936</v>
      </c>
      <c r="W36" s="456" t="n">
        <v>0.700827498408657</v>
      </c>
      <c r="X36" s="456" t="n">
        <v>0.882105</v>
      </c>
      <c r="Y36" s="459" t="n">
        <v>1.130526</v>
      </c>
      <c r="Z36" s="212" t="n">
        <v>1.988425925925926e-05</v>
      </c>
      <c r="AA36" s="454" t="n">
        <v>13687.12</v>
      </c>
      <c r="AB36" s="455">
        <f>AA36*1.2</f>
        <v/>
      </c>
    </row>
    <row r="37">
      <c r="B37" s="213" t="inlineStr">
        <is>
          <t>Данные предоставлены пикселем Segmento</t>
        </is>
      </c>
    </row>
    <row r="136">
      <c r="B136" s="460">
        <f>B19</f>
        <v/>
      </c>
      <c r="C136" s="461">
        <f>C19</f>
        <v/>
      </c>
      <c r="D136" s="462">
        <f>D19</f>
        <v/>
      </c>
      <c r="E136" s="462" t="n"/>
      <c r="F136" s="461">
        <f>F19</f>
        <v/>
      </c>
      <c r="G136" s="461">
        <f>G19</f>
        <v/>
      </c>
      <c r="H136" s="461">
        <f>H19</f>
        <v/>
      </c>
      <c r="I136" s="461">
        <f>I19</f>
        <v/>
      </c>
      <c r="J136" s="461">
        <f>J19</f>
        <v/>
      </c>
      <c r="K136" s="463">
        <f>K19</f>
        <v/>
      </c>
      <c r="L136" s="461">
        <f>L19</f>
        <v/>
      </c>
      <c r="M136" s="461">
        <f>M19</f>
        <v/>
      </c>
      <c r="N136" s="461">
        <f>N19</f>
        <v/>
      </c>
      <c r="O136" s="461">
        <f>O19</f>
        <v/>
      </c>
      <c r="P136" s="462">
        <f>P19</f>
        <v/>
      </c>
      <c r="Q136" s="461">
        <f>Q19</f>
        <v/>
      </c>
      <c r="R136" s="462">
        <f>R19</f>
        <v/>
      </c>
      <c r="S136" s="462" t="n"/>
      <c r="T136" s="463">
        <f>T19</f>
        <v/>
      </c>
      <c r="U136" s="461">
        <f>U19</f>
        <v/>
      </c>
      <c r="V136" s="462">
        <f>V19</f>
        <v/>
      </c>
      <c r="W136" s="463">
        <f>W19</f>
        <v/>
      </c>
      <c r="X136" s="463">
        <f>X19</f>
        <v/>
      </c>
      <c r="Y136" s="464">
        <f>Y19</f>
        <v/>
      </c>
      <c r="Z136" s="214">
        <f>Z19</f>
        <v/>
      </c>
      <c r="AA136" s="206">
        <f>AA19</f>
        <v/>
      </c>
    </row>
    <row r="137">
      <c r="B137" s="460">
        <f>B21</f>
        <v/>
      </c>
      <c r="C137" s="461">
        <f>C21</f>
        <v/>
      </c>
      <c r="D137" s="462">
        <f>D21</f>
        <v/>
      </c>
      <c r="E137" s="462" t="n"/>
      <c r="F137" s="461">
        <f>F21</f>
        <v/>
      </c>
      <c r="G137" s="461">
        <f>G21</f>
        <v/>
      </c>
      <c r="H137" s="461">
        <f>H21</f>
        <v/>
      </c>
      <c r="I137" s="461">
        <f>I21</f>
        <v/>
      </c>
      <c r="J137" s="461">
        <f>J21</f>
        <v/>
      </c>
      <c r="K137" s="463">
        <f>K21</f>
        <v/>
      </c>
      <c r="L137" s="461">
        <f>L21</f>
        <v/>
      </c>
      <c r="M137" s="461">
        <f>M21</f>
        <v/>
      </c>
      <c r="N137" s="461">
        <f>N21</f>
        <v/>
      </c>
      <c r="O137" s="461">
        <f>O21</f>
        <v/>
      </c>
      <c r="P137" s="462">
        <f>P21</f>
        <v/>
      </c>
      <c r="Q137" s="461">
        <f>Q21</f>
        <v/>
      </c>
      <c r="R137" s="462">
        <f>R21</f>
        <v/>
      </c>
      <c r="S137" s="462" t="n"/>
      <c r="T137" s="463">
        <f>T21</f>
        <v/>
      </c>
      <c r="U137" s="461">
        <f>U21</f>
        <v/>
      </c>
      <c r="V137" s="462">
        <f>V21</f>
        <v/>
      </c>
      <c r="W137" s="463">
        <f>W21</f>
        <v/>
      </c>
      <c r="X137" s="463">
        <f>X21</f>
        <v/>
      </c>
      <c r="Y137" s="464">
        <f>Y21</f>
        <v/>
      </c>
      <c r="Z137" s="214">
        <f>Z21</f>
        <v/>
      </c>
      <c r="AA137" s="206">
        <f>AA21</f>
        <v/>
      </c>
    </row>
    <row r="138">
      <c r="B138" s="460">
        <f>B22</f>
        <v/>
      </c>
      <c r="C138" s="461">
        <f>C22</f>
        <v/>
      </c>
      <c r="D138" s="462">
        <f>D22</f>
        <v/>
      </c>
      <c r="E138" s="462" t="n"/>
      <c r="F138" s="461">
        <f>F22</f>
        <v/>
      </c>
      <c r="G138" s="461">
        <f>G22</f>
        <v/>
      </c>
      <c r="H138" s="461">
        <f>H22</f>
        <v/>
      </c>
      <c r="I138" s="461">
        <f>I22</f>
        <v/>
      </c>
      <c r="J138" s="461">
        <f>J22</f>
        <v/>
      </c>
      <c r="K138" s="463">
        <f>K22</f>
        <v/>
      </c>
      <c r="L138" s="461">
        <f>L22</f>
        <v/>
      </c>
      <c r="M138" s="461">
        <f>M22</f>
        <v/>
      </c>
      <c r="N138" s="461">
        <f>N22</f>
        <v/>
      </c>
      <c r="O138" s="461">
        <f>O22</f>
        <v/>
      </c>
      <c r="P138" s="462">
        <f>P22</f>
        <v/>
      </c>
      <c r="Q138" s="461">
        <f>Q22</f>
        <v/>
      </c>
      <c r="R138" s="462">
        <f>R22</f>
        <v/>
      </c>
      <c r="S138" s="462" t="n"/>
      <c r="T138" s="463">
        <f>T22</f>
        <v/>
      </c>
      <c r="U138" s="461">
        <f>U22</f>
        <v/>
      </c>
      <c r="V138" s="462">
        <f>V22</f>
        <v/>
      </c>
      <c r="W138" s="463">
        <f>W22</f>
        <v/>
      </c>
      <c r="X138" s="463">
        <f>X22</f>
        <v/>
      </c>
      <c r="Y138" s="464">
        <f>Y22</f>
        <v/>
      </c>
      <c r="Z138" s="214">
        <f>Z22</f>
        <v/>
      </c>
      <c r="AA138" s="206">
        <f>AA22</f>
        <v/>
      </c>
    </row>
    <row r="139">
      <c r="B139" s="460">
        <f>B23</f>
        <v/>
      </c>
      <c r="C139" s="461">
        <f>C23</f>
        <v/>
      </c>
      <c r="D139" s="462">
        <f>D23</f>
        <v/>
      </c>
      <c r="E139" s="462" t="n"/>
      <c r="F139" s="461">
        <f>F23</f>
        <v/>
      </c>
      <c r="G139" s="461">
        <f>G23</f>
        <v/>
      </c>
      <c r="H139" s="461">
        <f>H23</f>
        <v/>
      </c>
      <c r="I139" s="461">
        <f>I23</f>
        <v/>
      </c>
      <c r="J139" s="461">
        <f>J23</f>
        <v/>
      </c>
      <c r="K139" s="463">
        <f>K23</f>
        <v/>
      </c>
      <c r="L139" s="461">
        <f>L23</f>
        <v/>
      </c>
      <c r="M139" s="461">
        <f>M23</f>
        <v/>
      </c>
      <c r="N139" s="461">
        <f>N23</f>
        <v/>
      </c>
      <c r="O139" s="461">
        <f>O23</f>
        <v/>
      </c>
      <c r="P139" s="462">
        <f>P23</f>
        <v/>
      </c>
      <c r="Q139" s="461">
        <f>Q23</f>
        <v/>
      </c>
      <c r="R139" s="462">
        <f>R23</f>
        <v/>
      </c>
      <c r="S139" s="462" t="n"/>
      <c r="T139" s="463">
        <f>T23</f>
        <v/>
      </c>
      <c r="U139" s="461">
        <f>U23</f>
        <v/>
      </c>
      <c r="V139" s="462">
        <f>V23</f>
        <v/>
      </c>
      <c r="W139" s="463">
        <f>W23</f>
        <v/>
      </c>
      <c r="X139" s="463">
        <f>X23</f>
        <v/>
      </c>
      <c r="Y139" s="464">
        <f>Y23</f>
        <v/>
      </c>
      <c r="Z139" s="214">
        <f>Z23</f>
        <v/>
      </c>
      <c r="AA139" s="206">
        <f>AA23</f>
        <v/>
      </c>
    </row>
    <row r="140">
      <c r="B140" s="460">
        <f>B24</f>
        <v/>
      </c>
      <c r="C140" s="461">
        <f>C24</f>
        <v/>
      </c>
      <c r="D140" s="462">
        <f>D24</f>
        <v/>
      </c>
      <c r="E140" s="462" t="n"/>
      <c r="F140" s="461">
        <f>F24</f>
        <v/>
      </c>
      <c r="G140" s="461">
        <f>G24</f>
        <v/>
      </c>
      <c r="H140" s="461">
        <f>H24</f>
        <v/>
      </c>
      <c r="I140" s="461">
        <f>I24</f>
        <v/>
      </c>
      <c r="J140" s="461">
        <f>J24</f>
        <v/>
      </c>
      <c r="K140" s="463">
        <f>K24</f>
        <v/>
      </c>
      <c r="L140" s="461">
        <f>L24</f>
        <v/>
      </c>
      <c r="M140" s="461">
        <f>M24</f>
        <v/>
      </c>
      <c r="N140" s="461">
        <f>N24</f>
        <v/>
      </c>
      <c r="O140" s="461">
        <f>O24</f>
        <v/>
      </c>
      <c r="P140" s="462">
        <f>P24</f>
        <v/>
      </c>
      <c r="Q140" s="461">
        <f>Q24</f>
        <v/>
      </c>
      <c r="R140" s="462">
        <f>R24</f>
        <v/>
      </c>
      <c r="S140" s="462" t="n"/>
      <c r="T140" s="463">
        <f>T24</f>
        <v/>
      </c>
      <c r="U140" s="461">
        <f>U24</f>
        <v/>
      </c>
      <c r="V140" s="462">
        <f>V24</f>
        <v/>
      </c>
      <c r="W140" s="463">
        <f>W24</f>
        <v/>
      </c>
      <c r="X140" s="463">
        <f>X24</f>
        <v/>
      </c>
      <c r="Y140" s="464">
        <f>Y24</f>
        <v/>
      </c>
      <c r="Z140" s="214">
        <f>Z24</f>
        <v/>
      </c>
      <c r="AA140" s="206">
        <f>AA24</f>
        <v/>
      </c>
    </row>
    <row r="141">
      <c r="B141" s="460">
        <f>B25</f>
        <v/>
      </c>
      <c r="C141" s="461">
        <f>C25</f>
        <v/>
      </c>
      <c r="D141" s="462">
        <f>D25</f>
        <v/>
      </c>
      <c r="E141" s="462" t="n"/>
      <c r="F141" s="461">
        <f>F25</f>
        <v/>
      </c>
      <c r="G141" s="461">
        <f>G25</f>
        <v/>
      </c>
      <c r="H141" s="461">
        <f>H25</f>
        <v/>
      </c>
      <c r="I141" s="461">
        <f>I25</f>
        <v/>
      </c>
      <c r="J141" s="461">
        <f>J25</f>
        <v/>
      </c>
      <c r="K141" s="463">
        <f>K25</f>
        <v/>
      </c>
      <c r="L141" s="461">
        <f>L25</f>
        <v/>
      </c>
      <c r="M141" s="461">
        <f>M25</f>
        <v/>
      </c>
      <c r="N141" s="461">
        <f>N25</f>
        <v/>
      </c>
      <c r="O141" s="461">
        <f>O25</f>
        <v/>
      </c>
      <c r="P141" s="462">
        <f>P25</f>
        <v/>
      </c>
      <c r="Q141" s="461">
        <f>Q25</f>
        <v/>
      </c>
      <c r="R141" s="462">
        <f>R25</f>
        <v/>
      </c>
      <c r="S141" s="462" t="n"/>
      <c r="T141" s="463">
        <f>T25</f>
        <v/>
      </c>
      <c r="U141" s="461">
        <f>U25</f>
        <v/>
      </c>
      <c r="V141" s="462">
        <f>V25</f>
        <v/>
      </c>
      <c r="W141" s="463">
        <f>W25</f>
        <v/>
      </c>
      <c r="X141" s="463">
        <f>X25</f>
        <v/>
      </c>
      <c r="Y141" s="464">
        <f>Y25</f>
        <v/>
      </c>
      <c r="Z141" s="214">
        <f>Z25</f>
        <v/>
      </c>
      <c r="AA141" s="206">
        <f>AA25</f>
        <v/>
      </c>
    </row>
    <row r="142">
      <c r="B142" s="460">
        <f>B26</f>
        <v/>
      </c>
      <c r="C142" s="461">
        <f>C26</f>
        <v/>
      </c>
      <c r="D142" s="462">
        <f>D26</f>
        <v/>
      </c>
      <c r="E142" s="462" t="n"/>
      <c r="F142" s="461">
        <f>F26</f>
        <v/>
      </c>
      <c r="G142" s="461">
        <f>G26</f>
        <v/>
      </c>
      <c r="H142" s="461">
        <f>H26</f>
        <v/>
      </c>
      <c r="I142" s="461">
        <f>I26</f>
        <v/>
      </c>
      <c r="J142" s="461">
        <f>J26</f>
        <v/>
      </c>
      <c r="K142" s="463">
        <f>K26</f>
        <v/>
      </c>
      <c r="L142" s="461">
        <f>L26</f>
        <v/>
      </c>
      <c r="M142" s="461">
        <f>M26</f>
        <v/>
      </c>
      <c r="N142" s="461">
        <f>N26</f>
        <v/>
      </c>
      <c r="O142" s="461">
        <f>O26</f>
        <v/>
      </c>
      <c r="P142" s="462">
        <f>P26</f>
        <v/>
      </c>
      <c r="Q142" s="461">
        <f>Q26</f>
        <v/>
      </c>
      <c r="R142" s="462">
        <f>R26</f>
        <v/>
      </c>
      <c r="S142" s="462" t="n"/>
      <c r="T142" s="463">
        <f>T26</f>
        <v/>
      </c>
      <c r="U142" s="461">
        <f>U26</f>
        <v/>
      </c>
      <c r="V142" s="462">
        <f>V26</f>
        <v/>
      </c>
      <c r="W142" s="463">
        <f>W26</f>
        <v/>
      </c>
      <c r="X142" s="463">
        <f>X26</f>
        <v/>
      </c>
      <c r="Y142" s="464">
        <f>Y26</f>
        <v/>
      </c>
      <c r="Z142" s="214">
        <f>Z26</f>
        <v/>
      </c>
      <c r="AA142" s="206">
        <f>AA26</f>
        <v/>
      </c>
    </row>
    <row r="143">
      <c r="B143" s="460">
        <f>B27</f>
        <v/>
      </c>
      <c r="C143" s="461">
        <f>C27</f>
        <v/>
      </c>
      <c r="D143" s="462">
        <f>D27</f>
        <v/>
      </c>
      <c r="E143" s="462" t="n"/>
      <c r="F143" s="461">
        <f>F27</f>
        <v/>
      </c>
      <c r="G143" s="461">
        <f>G27</f>
        <v/>
      </c>
      <c r="H143" s="461">
        <f>H27</f>
        <v/>
      </c>
      <c r="I143" s="461">
        <f>I27</f>
        <v/>
      </c>
      <c r="J143" s="461">
        <f>J27</f>
        <v/>
      </c>
      <c r="K143" s="463">
        <f>K27</f>
        <v/>
      </c>
      <c r="L143" s="461">
        <f>L27</f>
        <v/>
      </c>
      <c r="M143" s="461">
        <f>M27</f>
        <v/>
      </c>
      <c r="N143" s="461">
        <f>N27</f>
        <v/>
      </c>
      <c r="O143" s="461">
        <f>O27</f>
        <v/>
      </c>
      <c r="P143" s="462">
        <f>P27</f>
        <v/>
      </c>
      <c r="Q143" s="461">
        <f>Q27</f>
        <v/>
      </c>
      <c r="R143" s="462">
        <f>R27</f>
        <v/>
      </c>
      <c r="S143" s="462" t="n"/>
      <c r="T143" s="463">
        <f>T27</f>
        <v/>
      </c>
      <c r="U143" s="461">
        <f>U27</f>
        <v/>
      </c>
      <c r="V143" s="462">
        <f>V27</f>
        <v/>
      </c>
      <c r="W143" s="463">
        <f>W27</f>
        <v/>
      </c>
      <c r="X143" s="463">
        <f>X27</f>
        <v/>
      </c>
      <c r="Y143" s="464">
        <f>Y27</f>
        <v/>
      </c>
      <c r="Z143" s="214">
        <f>Z27</f>
        <v/>
      </c>
      <c r="AA143" s="206">
        <f>AA27</f>
        <v/>
      </c>
    </row>
    <row r="144">
      <c r="B144" s="460">
        <f>B28</f>
        <v/>
      </c>
      <c r="C144" s="461">
        <f>C28</f>
        <v/>
      </c>
      <c r="D144" s="462">
        <f>D28</f>
        <v/>
      </c>
      <c r="E144" s="462" t="n"/>
      <c r="F144" s="461">
        <f>F28</f>
        <v/>
      </c>
      <c r="G144" s="461">
        <f>G28</f>
        <v/>
      </c>
      <c r="H144" s="461">
        <f>H28</f>
        <v/>
      </c>
      <c r="I144" s="461">
        <f>I28</f>
        <v/>
      </c>
      <c r="J144" s="461">
        <f>J28</f>
        <v/>
      </c>
      <c r="K144" s="463">
        <f>K28</f>
        <v/>
      </c>
      <c r="L144" s="461">
        <f>L28</f>
        <v/>
      </c>
      <c r="M144" s="461">
        <f>M28</f>
        <v/>
      </c>
      <c r="N144" s="461">
        <f>N28</f>
        <v/>
      </c>
      <c r="O144" s="461">
        <f>O28</f>
        <v/>
      </c>
      <c r="P144" s="462">
        <f>P28</f>
        <v/>
      </c>
      <c r="Q144" s="461">
        <f>Q28</f>
        <v/>
      </c>
      <c r="R144" s="462">
        <f>R28</f>
        <v/>
      </c>
      <c r="S144" s="462" t="n"/>
      <c r="T144" s="463">
        <f>T28</f>
        <v/>
      </c>
      <c r="U144" s="461">
        <f>U28</f>
        <v/>
      </c>
      <c r="V144" s="462">
        <f>V28</f>
        <v/>
      </c>
      <c r="W144" s="463">
        <f>W28</f>
        <v/>
      </c>
      <c r="X144" s="463">
        <f>X28</f>
        <v/>
      </c>
      <c r="Y144" s="464">
        <f>Y28</f>
        <v/>
      </c>
      <c r="Z144" s="214">
        <f>Z28</f>
        <v/>
      </c>
      <c r="AA144" s="206">
        <f>AA28</f>
        <v/>
      </c>
    </row>
    <row r="145">
      <c r="B145" s="460">
        <f>B29</f>
        <v/>
      </c>
      <c r="C145" s="461">
        <f>C29</f>
        <v/>
      </c>
      <c r="D145" s="462">
        <f>D29</f>
        <v/>
      </c>
      <c r="E145" s="462" t="n"/>
      <c r="F145" s="461">
        <f>F29</f>
        <v/>
      </c>
      <c r="G145" s="461">
        <f>G29</f>
        <v/>
      </c>
      <c r="H145" s="461">
        <f>H29</f>
        <v/>
      </c>
      <c r="I145" s="461">
        <f>I29</f>
        <v/>
      </c>
      <c r="J145" s="461">
        <f>J29</f>
        <v/>
      </c>
      <c r="K145" s="463">
        <f>K29</f>
        <v/>
      </c>
      <c r="L145" s="461">
        <f>L29</f>
        <v/>
      </c>
      <c r="M145" s="461">
        <f>M29</f>
        <v/>
      </c>
      <c r="N145" s="461">
        <f>N29</f>
        <v/>
      </c>
      <c r="O145" s="461">
        <f>O29</f>
        <v/>
      </c>
      <c r="P145" s="462">
        <f>P29</f>
        <v/>
      </c>
      <c r="Q145" s="461">
        <f>Q29</f>
        <v/>
      </c>
      <c r="R145" s="462">
        <f>R29</f>
        <v/>
      </c>
      <c r="S145" s="462" t="n"/>
      <c r="T145" s="463">
        <f>T29</f>
        <v/>
      </c>
      <c r="U145" s="461">
        <f>U29</f>
        <v/>
      </c>
      <c r="V145" s="462">
        <f>V29</f>
        <v/>
      </c>
      <c r="W145" s="463">
        <f>W29</f>
        <v/>
      </c>
      <c r="X145" s="463">
        <f>X29</f>
        <v/>
      </c>
      <c r="Y145" s="464">
        <f>Y29</f>
        <v/>
      </c>
      <c r="Z145" s="214">
        <f>Z29</f>
        <v/>
      </c>
      <c r="AA145" s="206">
        <f>AA29</f>
        <v/>
      </c>
    </row>
    <row r="146">
      <c r="B146" s="460">
        <f>#REF!</f>
        <v/>
      </c>
      <c r="C146" s="461">
        <f>#REF!</f>
        <v/>
      </c>
      <c r="D146" s="462">
        <f>#REF!</f>
        <v/>
      </c>
      <c r="E146" s="462" t="n"/>
      <c r="F146" s="461">
        <f>#REF!</f>
        <v/>
      </c>
      <c r="G146" s="461">
        <f>#REF!</f>
        <v/>
      </c>
      <c r="H146" s="461">
        <f>#REF!</f>
        <v/>
      </c>
      <c r="I146" s="461">
        <f>#REF!</f>
        <v/>
      </c>
      <c r="J146" s="461">
        <f>#REF!</f>
        <v/>
      </c>
      <c r="K146" s="463">
        <f>#REF!</f>
        <v/>
      </c>
      <c r="L146" s="461">
        <f>#REF!</f>
        <v/>
      </c>
      <c r="M146" s="461">
        <f>#REF!</f>
        <v/>
      </c>
      <c r="N146" s="461">
        <f>#REF!</f>
        <v/>
      </c>
      <c r="O146" s="461">
        <f>#REF!</f>
        <v/>
      </c>
      <c r="P146" s="462">
        <f>#REF!</f>
        <v/>
      </c>
      <c r="Q146" s="461">
        <f>#REF!</f>
        <v/>
      </c>
      <c r="R146" s="462">
        <f>#REF!</f>
        <v/>
      </c>
      <c r="S146" s="462" t="n"/>
      <c r="T146" s="463">
        <f>#REF!</f>
        <v/>
      </c>
      <c r="U146" s="461">
        <f>#REF!</f>
        <v/>
      </c>
      <c r="V146" s="462">
        <f>#REF!</f>
        <v/>
      </c>
      <c r="W146" s="463">
        <f>#REF!</f>
        <v/>
      </c>
      <c r="X146" s="463">
        <f>#REF!</f>
        <v/>
      </c>
      <c r="Y146" s="464">
        <f>#REF!</f>
        <v/>
      </c>
      <c r="Z146" s="214">
        <f>#REF!</f>
        <v/>
      </c>
      <c r="AA146" s="206">
        <f>#REF!</f>
        <v/>
      </c>
    </row>
    <row r="147">
      <c r="B147" s="460">
        <f>#REF!</f>
        <v/>
      </c>
      <c r="C147" s="461">
        <f>#REF!</f>
        <v/>
      </c>
      <c r="D147" s="462">
        <f>#REF!</f>
        <v/>
      </c>
      <c r="E147" s="462" t="n"/>
      <c r="F147" s="461">
        <f>#REF!</f>
        <v/>
      </c>
      <c r="G147" s="461">
        <f>#REF!</f>
        <v/>
      </c>
      <c r="H147" s="461">
        <f>#REF!</f>
        <v/>
      </c>
      <c r="I147" s="461">
        <f>#REF!</f>
        <v/>
      </c>
      <c r="J147" s="461">
        <f>#REF!</f>
        <v/>
      </c>
      <c r="K147" s="463">
        <f>#REF!</f>
        <v/>
      </c>
      <c r="L147" s="461">
        <f>#REF!</f>
        <v/>
      </c>
      <c r="M147" s="461">
        <f>#REF!</f>
        <v/>
      </c>
      <c r="N147" s="461">
        <f>#REF!</f>
        <v/>
      </c>
      <c r="O147" s="461">
        <f>#REF!</f>
        <v/>
      </c>
      <c r="P147" s="462">
        <f>#REF!</f>
        <v/>
      </c>
      <c r="Q147" s="461">
        <f>#REF!</f>
        <v/>
      </c>
      <c r="R147" s="462">
        <f>#REF!</f>
        <v/>
      </c>
      <c r="S147" s="462" t="n"/>
      <c r="T147" s="463">
        <f>#REF!</f>
        <v/>
      </c>
      <c r="U147" s="461">
        <f>#REF!</f>
        <v/>
      </c>
      <c r="V147" s="462">
        <f>#REF!</f>
        <v/>
      </c>
      <c r="W147" s="463">
        <f>#REF!</f>
        <v/>
      </c>
      <c r="X147" s="463">
        <f>#REF!</f>
        <v/>
      </c>
      <c r="Y147" s="464">
        <f>#REF!</f>
        <v/>
      </c>
      <c r="Z147" s="214">
        <f>#REF!</f>
        <v/>
      </c>
      <c r="AA147" s="206">
        <f>#REF!</f>
        <v/>
      </c>
    </row>
    <row r="148">
      <c r="B148" s="460">
        <f>#REF!</f>
        <v/>
      </c>
      <c r="C148" s="461">
        <f>#REF!</f>
        <v/>
      </c>
      <c r="D148" s="462">
        <f>#REF!</f>
        <v/>
      </c>
      <c r="E148" s="462" t="n"/>
      <c r="F148" s="461">
        <f>#REF!</f>
        <v/>
      </c>
      <c r="G148" s="461">
        <f>#REF!</f>
        <v/>
      </c>
      <c r="H148" s="461">
        <f>#REF!</f>
        <v/>
      </c>
      <c r="I148" s="461">
        <f>#REF!</f>
        <v/>
      </c>
      <c r="J148" s="461">
        <f>#REF!</f>
        <v/>
      </c>
      <c r="K148" s="463">
        <f>#REF!</f>
        <v/>
      </c>
      <c r="L148" s="461">
        <f>#REF!</f>
        <v/>
      </c>
      <c r="M148" s="461">
        <f>#REF!</f>
        <v/>
      </c>
      <c r="N148" s="461">
        <f>#REF!</f>
        <v/>
      </c>
      <c r="O148" s="461">
        <f>#REF!</f>
        <v/>
      </c>
      <c r="P148" s="462">
        <f>#REF!</f>
        <v/>
      </c>
      <c r="Q148" s="461">
        <f>#REF!</f>
        <v/>
      </c>
      <c r="R148" s="462">
        <f>#REF!</f>
        <v/>
      </c>
      <c r="S148" s="462" t="n"/>
      <c r="T148" s="463">
        <f>#REF!</f>
        <v/>
      </c>
      <c r="U148" s="461">
        <f>#REF!</f>
        <v/>
      </c>
      <c r="V148" s="462">
        <f>#REF!</f>
        <v/>
      </c>
      <c r="W148" s="463">
        <f>#REF!</f>
        <v/>
      </c>
      <c r="X148" s="463">
        <f>#REF!</f>
        <v/>
      </c>
      <c r="Y148" s="464">
        <f>#REF!</f>
        <v/>
      </c>
      <c r="Z148" s="214">
        <f>#REF!</f>
        <v/>
      </c>
      <c r="AA148" s="206">
        <f>#REF!</f>
        <v/>
      </c>
    </row>
    <row r="149">
      <c r="B149" s="460">
        <f>#REF!</f>
        <v/>
      </c>
      <c r="C149" s="461">
        <f>#REF!</f>
        <v/>
      </c>
      <c r="D149" s="462">
        <f>#REF!</f>
        <v/>
      </c>
      <c r="E149" s="462" t="n"/>
      <c r="F149" s="461">
        <f>#REF!</f>
        <v/>
      </c>
      <c r="G149" s="461">
        <f>#REF!</f>
        <v/>
      </c>
      <c r="H149" s="461">
        <f>#REF!</f>
        <v/>
      </c>
      <c r="I149" s="461">
        <f>#REF!</f>
        <v/>
      </c>
      <c r="J149" s="461">
        <f>#REF!</f>
        <v/>
      </c>
      <c r="K149" s="463">
        <f>#REF!</f>
        <v/>
      </c>
      <c r="L149" s="461">
        <f>#REF!</f>
        <v/>
      </c>
      <c r="M149" s="461">
        <f>#REF!</f>
        <v/>
      </c>
      <c r="N149" s="461">
        <f>#REF!</f>
        <v/>
      </c>
      <c r="O149" s="461">
        <f>#REF!</f>
        <v/>
      </c>
      <c r="P149" s="462">
        <f>#REF!</f>
        <v/>
      </c>
      <c r="Q149" s="461">
        <f>#REF!</f>
        <v/>
      </c>
      <c r="R149" s="462">
        <f>#REF!</f>
        <v/>
      </c>
      <c r="S149" s="462" t="n"/>
      <c r="T149" s="463">
        <f>#REF!</f>
        <v/>
      </c>
      <c r="U149" s="461">
        <f>#REF!</f>
        <v/>
      </c>
      <c r="V149" s="462">
        <f>#REF!</f>
        <v/>
      </c>
      <c r="W149" s="463">
        <f>#REF!</f>
        <v/>
      </c>
      <c r="X149" s="463">
        <f>#REF!</f>
        <v/>
      </c>
      <c r="Y149" s="464">
        <f>#REF!</f>
        <v/>
      </c>
      <c r="Z149" s="214">
        <f>#REF!</f>
        <v/>
      </c>
      <c r="AA149" s="206">
        <f>#REF!</f>
        <v/>
      </c>
    </row>
    <row r="150">
      <c r="B150" s="460">
        <f>#REF!</f>
        <v/>
      </c>
      <c r="C150" s="461">
        <f>#REF!</f>
        <v/>
      </c>
      <c r="D150" s="462">
        <f>#REF!</f>
        <v/>
      </c>
      <c r="E150" s="462" t="n"/>
      <c r="F150" s="461">
        <f>#REF!</f>
        <v/>
      </c>
      <c r="G150" s="461">
        <f>#REF!</f>
        <v/>
      </c>
      <c r="H150" s="461">
        <f>#REF!</f>
        <v/>
      </c>
      <c r="I150" s="461">
        <f>#REF!</f>
        <v/>
      </c>
      <c r="J150" s="461">
        <f>#REF!</f>
        <v/>
      </c>
      <c r="K150" s="463">
        <f>#REF!</f>
        <v/>
      </c>
      <c r="L150" s="461">
        <f>#REF!</f>
        <v/>
      </c>
      <c r="M150" s="461">
        <f>#REF!</f>
        <v/>
      </c>
      <c r="N150" s="461">
        <f>#REF!</f>
        <v/>
      </c>
      <c r="O150" s="461">
        <f>#REF!</f>
        <v/>
      </c>
      <c r="P150" s="462">
        <f>#REF!</f>
        <v/>
      </c>
      <c r="Q150" s="461">
        <f>#REF!</f>
        <v/>
      </c>
      <c r="R150" s="462">
        <f>#REF!</f>
        <v/>
      </c>
      <c r="S150" s="462" t="n"/>
      <c r="T150" s="463">
        <f>#REF!</f>
        <v/>
      </c>
      <c r="U150" s="461">
        <f>#REF!</f>
        <v/>
      </c>
      <c r="V150" s="462">
        <f>#REF!</f>
        <v/>
      </c>
      <c r="W150" s="463">
        <f>#REF!</f>
        <v/>
      </c>
      <c r="X150" s="463">
        <f>#REF!</f>
        <v/>
      </c>
      <c r="Y150" s="464">
        <f>#REF!</f>
        <v/>
      </c>
      <c r="Z150" s="214">
        <f>#REF!</f>
        <v/>
      </c>
      <c r="AA150" s="206">
        <f>#REF!</f>
        <v/>
      </c>
    </row>
    <row r="151">
      <c r="B151" s="460">
        <f>#REF!</f>
        <v/>
      </c>
      <c r="C151" s="461">
        <f>#REF!</f>
        <v/>
      </c>
      <c r="D151" s="462">
        <f>#REF!</f>
        <v/>
      </c>
      <c r="E151" s="462" t="n"/>
      <c r="F151" s="461">
        <f>#REF!</f>
        <v/>
      </c>
      <c r="G151" s="461">
        <f>#REF!</f>
        <v/>
      </c>
      <c r="H151" s="461">
        <f>#REF!</f>
        <v/>
      </c>
      <c r="I151" s="461">
        <f>#REF!</f>
        <v/>
      </c>
      <c r="J151" s="461">
        <f>#REF!</f>
        <v/>
      </c>
      <c r="K151" s="463">
        <f>#REF!</f>
        <v/>
      </c>
      <c r="L151" s="461">
        <f>#REF!</f>
        <v/>
      </c>
      <c r="M151" s="461">
        <f>#REF!</f>
        <v/>
      </c>
      <c r="N151" s="461">
        <f>#REF!</f>
        <v/>
      </c>
      <c r="O151" s="461">
        <f>#REF!</f>
        <v/>
      </c>
      <c r="P151" s="462">
        <f>#REF!</f>
        <v/>
      </c>
      <c r="Q151" s="461">
        <f>#REF!</f>
        <v/>
      </c>
      <c r="R151" s="462">
        <f>#REF!</f>
        <v/>
      </c>
      <c r="S151" s="462" t="n"/>
      <c r="T151" s="463">
        <f>#REF!</f>
        <v/>
      </c>
      <c r="U151" s="461">
        <f>#REF!</f>
        <v/>
      </c>
      <c r="V151" s="462">
        <f>#REF!</f>
        <v/>
      </c>
      <c r="W151" s="463">
        <f>#REF!</f>
        <v/>
      </c>
      <c r="X151" s="463">
        <f>#REF!</f>
        <v/>
      </c>
      <c r="Y151" s="464">
        <f>#REF!</f>
        <v/>
      </c>
      <c r="Z151" s="214">
        <f>#REF!</f>
        <v/>
      </c>
      <c r="AA151" s="206">
        <f>#REF!</f>
        <v/>
      </c>
    </row>
    <row r="152">
      <c r="B152" s="460">
        <f>#REF!</f>
        <v/>
      </c>
      <c r="C152" s="461">
        <f>#REF!</f>
        <v/>
      </c>
      <c r="D152" s="462">
        <f>#REF!</f>
        <v/>
      </c>
      <c r="E152" s="462" t="n"/>
      <c r="F152" s="461">
        <f>#REF!</f>
        <v/>
      </c>
      <c r="G152" s="461">
        <f>#REF!</f>
        <v/>
      </c>
      <c r="H152" s="461">
        <f>#REF!</f>
        <v/>
      </c>
      <c r="I152" s="461">
        <f>#REF!</f>
        <v/>
      </c>
      <c r="J152" s="461">
        <f>#REF!</f>
        <v/>
      </c>
      <c r="K152" s="463">
        <f>#REF!</f>
        <v/>
      </c>
      <c r="L152" s="461">
        <f>#REF!</f>
        <v/>
      </c>
      <c r="M152" s="461">
        <f>#REF!</f>
        <v/>
      </c>
      <c r="N152" s="461">
        <f>#REF!</f>
        <v/>
      </c>
      <c r="O152" s="461">
        <f>#REF!</f>
        <v/>
      </c>
      <c r="P152" s="462">
        <f>#REF!</f>
        <v/>
      </c>
      <c r="Q152" s="461">
        <f>#REF!</f>
        <v/>
      </c>
      <c r="R152" s="462">
        <f>#REF!</f>
        <v/>
      </c>
      <c r="S152" s="462" t="n"/>
      <c r="T152" s="463">
        <f>#REF!</f>
        <v/>
      </c>
      <c r="U152" s="461">
        <f>#REF!</f>
        <v/>
      </c>
      <c r="V152" s="462">
        <f>#REF!</f>
        <v/>
      </c>
      <c r="W152" s="463">
        <f>#REF!</f>
        <v/>
      </c>
      <c r="X152" s="463">
        <f>#REF!</f>
        <v/>
      </c>
      <c r="Y152" s="464">
        <f>#REF!</f>
        <v/>
      </c>
      <c r="Z152" s="214">
        <f>#REF!</f>
        <v/>
      </c>
      <c r="AA152" s="206">
        <f>#REF!</f>
        <v/>
      </c>
    </row>
    <row r="153">
      <c r="B153" s="460">
        <f>#REF!</f>
        <v/>
      </c>
      <c r="C153" s="461">
        <f>#REF!</f>
        <v/>
      </c>
      <c r="D153" s="462">
        <f>#REF!</f>
        <v/>
      </c>
      <c r="E153" s="462" t="n"/>
      <c r="F153" s="461">
        <f>#REF!</f>
        <v/>
      </c>
      <c r="G153" s="461">
        <f>#REF!</f>
        <v/>
      </c>
      <c r="H153" s="461">
        <f>#REF!</f>
        <v/>
      </c>
      <c r="I153" s="461">
        <f>#REF!</f>
        <v/>
      </c>
      <c r="J153" s="461">
        <f>#REF!</f>
        <v/>
      </c>
      <c r="K153" s="463">
        <f>#REF!</f>
        <v/>
      </c>
      <c r="L153" s="461">
        <f>#REF!</f>
        <v/>
      </c>
      <c r="M153" s="461">
        <f>#REF!</f>
        <v/>
      </c>
      <c r="N153" s="461">
        <f>#REF!</f>
        <v/>
      </c>
      <c r="O153" s="461">
        <f>#REF!</f>
        <v/>
      </c>
      <c r="P153" s="462">
        <f>#REF!</f>
        <v/>
      </c>
      <c r="Q153" s="461">
        <f>#REF!</f>
        <v/>
      </c>
      <c r="R153" s="462">
        <f>#REF!</f>
        <v/>
      </c>
      <c r="S153" s="462" t="n"/>
      <c r="T153" s="463">
        <f>#REF!</f>
        <v/>
      </c>
      <c r="U153" s="461">
        <f>#REF!</f>
        <v/>
      </c>
      <c r="V153" s="462">
        <f>#REF!</f>
        <v/>
      </c>
      <c r="W153" s="463">
        <f>#REF!</f>
        <v/>
      </c>
      <c r="X153" s="463">
        <f>#REF!</f>
        <v/>
      </c>
      <c r="Y153" s="464">
        <f>#REF!</f>
        <v/>
      </c>
      <c r="Z153" s="214">
        <f>#REF!</f>
        <v/>
      </c>
      <c r="AA153" s="206">
        <f>#REF!</f>
        <v/>
      </c>
    </row>
    <row r="154">
      <c r="B154" s="460">
        <f>#REF!</f>
        <v/>
      </c>
      <c r="C154" s="461">
        <f>#REF!</f>
        <v/>
      </c>
      <c r="D154" s="462">
        <f>#REF!</f>
        <v/>
      </c>
      <c r="E154" s="462" t="n"/>
      <c r="F154" s="461">
        <f>#REF!</f>
        <v/>
      </c>
      <c r="G154" s="461">
        <f>#REF!</f>
        <v/>
      </c>
      <c r="H154" s="461">
        <f>#REF!</f>
        <v/>
      </c>
      <c r="I154" s="461">
        <f>#REF!</f>
        <v/>
      </c>
      <c r="J154" s="461">
        <f>#REF!</f>
        <v/>
      </c>
      <c r="K154" s="463">
        <f>#REF!</f>
        <v/>
      </c>
      <c r="L154" s="461">
        <f>#REF!</f>
        <v/>
      </c>
      <c r="M154" s="461">
        <f>#REF!</f>
        <v/>
      </c>
      <c r="N154" s="461">
        <f>#REF!</f>
        <v/>
      </c>
      <c r="O154" s="461">
        <f>#REF!</f>
        <v/>
      </c>
      <c r="P154" s="462">
        <f>#REF!</f>
        <v/>
      </c>
      <c r="Q154" s="461">
        <f>#REF!</f>
        <v/>
      </c>
      <c r="R154" s="462">
        <f>#REF!</f>
        <v/>
      </c>
      <c r="S154" s="462" t="n"/>
      <c r="T154" s="463">
        <f>#REF!</f>
        <v/>
      </c>
      <c r="U154" s="461">
        <f>#REF!</f>
        <v/>
      </c>
      <c r="V154" s="462">
        <f>#REF!</f>
        <v/>
      </c>
      <c r="W154" s="463">
        <f>#REF!</f>
        <v/>
      </c>
      <c r="X154" s="463">
        <f>#REF!</f>
        <v/>
      </c>
      <c r="Y154" s="464">
        <f>#REF!</f>
        <v/>
      </c>
      <c r="Z154" s="214">
        <f>#REF!</f>
        <v/>
      </c>
      <c r="AA154" s="206">
        <f>#REF!</f>
        <v/>
      </c>
    </row>
    <row r="155">
      <c r="B155" s="460">
        <f>#REF!</f>
        <v/>
      </c>
      <c r="C155" s="461">
        <f>#REF!</f>
        <v/>
      </c>
      <c r="D155" s="462">
        <f>#REF!</f>
        <v/>
      </c>
      <c r="E155" s="462" t="n"/>
      <c r="F155" s="461">
        <f>#REF!</f>
        <v/>
      </c>
      <c r="G155" s="461">
        <f>#REF!</f>
        <v/>
      </c>
      <c r="H155" s="461">
        <f>#REF!</f>
        <v/>
      </c>
      <c r="I155" s="461">
        <f>#REF!</f>
        <v/>
      </c>
      <c r="J155" s="461">
        <f>#REF!</f>
        <v/>
      </c>
      <c r="K155" s="463">
        <f>#REF!</f>
        <v/>
      </c>
      <c r="L155" s="461">
        <f>#REF!</f>
        <v/>
      </c>
      <c r="M155" s="461">
        <f>#REF!</f>
        <v/>
      </c>
      <c r="N155" s="461">
        <f>#REF!</f>
        <v/>
      </c>
      <c r="O155" s="461">
        <f>#REF!</f>
        <v/>
      </c>
      <c r="P155" s="462">
        <f>#REF!</f>
        <v/>
      </c>
      <c r="Q155" s="461">
        <f>#REF!</f>
        <v/>
      </c>
      <c r="R155" s="462">
        <f>#REF!</f>
        <v/>
      </c>
      <c r="S155" s="462" t="n"/>
      <c r="T155" s="463">
        <f>#REF!</f>
        <v/>
      </c>
      <c r="U155" s="461">
        <f>#REF!</f>
        <v/>
      </c>
      <c r="V155" s="462">
        <f>#REF!</f>
        <v/>
      </c>
      <c r="W155" s="463">
        <f>#REF!</f>
        <v/>
      </c>
      <c r="X155" s="463">
        <f>#REF!</f>
        <v/>
      </c>
      <c r="Y155" s="464">
        <f>#REF!</f>
        <v/>
      </c>
      <c r="Z155" s="214">
        <f>#REF!</f>
        <v/>
      </c>
      <c r="AA155" s="206">
        <f>#REF!</f>
        <v/>
      </c>
    </row>
    <row r="156">
      <c r="B156" s="460">
        <f>#REF!</f>
        <v/>
      </c>
      <c r="C156" s="461">
        <f>#REF!</f>
        <v/>
      </c>
      <c r="D156" s="462">
        <f>#REF!</f>
        <v/>
      </c>
      <c r="E156" s="462" t="n"/>
      <c r="F156" s="461">
        <f>#REF!</f>
        <v/>
      </c>
      <c r="G156" s="461">
        <f>#REF!</f>
        <v/>
      </c>
      <c r="H156" s="461">
        <f>#REF!</f>
        <v/>
      </c>
      <c r="I156" s="461">
        <f>#REF!</f>
        <v/>
      </c>
      <c r="J156" s="461">
        <f>#REF!</f>
        <v/>
      </c>
      <c r="K156" s="463">
        <f>#REF!</f>
        <v/>
      </c>
      <c r="L156" s="461">
        <f>#REF!</f>
        <v/>
      </c>
      <c r="M156" s="461">
        <f>#REF!</f>
        <v/>
      </c>
      <c r="N156" s="461">
        <f>#REF!</f>
        <v/>
      </c>
      <c r="O156" s="461">
        <f>#REF!</f>
        <v/>
      </c>
      <c r="P156" s="462">
        <f>#REF!</f>
        <v/>
      </c>
      <c r="Q156" s="461">
        <f>#REF!</f>
        <v/>
      </c>
      <c r="R156" s="462">
        <f>#REF!</f>
        <v/>
      </c>
      <c r="S156" s="462" t="n"/>
      <c r="T156" s="463">
        <f>#REF!</f>
        <v/>
      </c>
      <c r="U156" s="461">
        <f>#REF!</f>
        <v/>
      </c>
      <c r="V156" s="462">
        <f>#REF!</f>
        <v/>
      </c>
      <c r="W156" s="463">
        <f>#REF!</f>
        <v/>
      </c>
      <c r="X156" s="463">
        <f>#REF!</f>
        <v/>
      </c>
      <c r="Y156" s="464">
        <f>#REF!</f>
        <v/>
      </c>
      <c r="Z156" s="214">
        <f>#REF!</f>
        <v/>
      </c>
      <c r="AA156" s="206">
        <f>#REF!</f>
        <v/>
      </c>
    </row>
    <row r="157">
      <c r="B157" s="460">
        <f>#REF!</f>
        <v/>
      </c>
      <c r="C157" s="461">
        <f>#REF!</f>
        <v/>
      </c>
      <c r="D157" s="462">
        <f>#REF!</f>
        <v/>
      </c>
      <c r="E157" s="462" t="n"/>
      <c r="F157" s="461">
        <f>#REF!</f>
        <v/>
      </c>
      <c r="G157" s="461">
        <f>#REF!</f>
        <v/>
      </c>
      <c r="H157" s="461">
        <f>#REF!</f>
        <v/>
      </c>
      <c r="I157" s="461">
        <f>#REF!</f>
        <v/>
      </c>
      <c r="J157" s="461">
        <f>#REF!</f>
        <v/>
      </c>
      <c r="K157" s="463">
        <f>#REF!</f>
        <v/>
      </c>
      <c r="L157" s="461">
        <f>#REF!</f>
        <v/>
      </c>
      <c r="M157" s="461">
        <f>#REF!</f>
        <v/>
      </c>
      <c r="N157" s="461">
        <f>#REF!</f>
        <v/>
      </c>
      <c r="O157" s="461">
        <f>#REF!</f>
        <v/>
      </c>
      <c r="P157" s="462">
        <f>#REF!</f>
        <v/>
      </c>
      <c r="Q157" s="461">
        <f>#REF!</f>
        <v/>
      </c>
      <c r="R157" s="462">
        <f>#REF!</f>
        <v/>
      </c>
      <c r="S157" s="462" t="n"/>
      <c r="T157" s="463">
        <f>#REF!</f>
        <v/>
      </c>
      <c r="U157" s="461">
        <f>#REF!</f>
        <v/>
      </c>
      <c r="V157" s="462">
        <f>#REF!</f>
        <v/>
      </c>
      <c r="W157" s="463">
        <f>#REF!</f>
        <v/>
      </c>
      <c r="X157" s="463">
        <f>#REF!</f>
        <v/>
      </c>
      <c r="Y157" s="464">
        <f>#REF!</f>
        <v/>
      </c>
      <c r="Z157" s="214">
        <f>#REF!</f>
        <v/>
      </c>
      <c r="AA157" s="206">
        <f>#REF!</f>
        <v/>
      </c>
    </row>
    <row r="158">
      <c r="B158" s="460">
        <f>#REF!</f>
        <v/>
      </c>
      <c r="C158" s="461">
        <f>#REF!</f>
        <v/>
      </c>
      <c r="D158" s="462">
        <f>#REF!</f>
        <v/>
      </c>
      <c r="E158" s="462" t="n"/>
      <c r="F158" s="461">
        <f>#REF!</f>
        <v/>
      </c>
      <c r="G158" s="461">
        <f>#REF!</f>
        <v/>
      </c>
      <c r="H158" s="461">
        <f>#REF!</f>
        <v/>
      </c>
      <c r="I158" s="461">
        <f>#REF!</f>
        <v/>
      </c>
      <c r="J158" s="461">
        <f>#REF!</f>
        <v/>
      </c>
      <c r="K158" s="463">
        <f>#REF!</f>
        <v/>
      </c>
      <c r="L158" s="461">
        <f>#REF!</f>
        <v/>
      </c>
      <c r="M158" s="461">
        <f>#REF!</f>
        <v/>
      </c>
      <c r="N158" s="461">
        <f>#REF!</f>
        <v/>
      </c>
      <c r="O158" s="461">
        <f>#REF!</f>
        <v/>
      </c>
      <c r="P158" s="462">
        <f>#REF!</f>
        <v/>
      </c>
      <c r="Q158" s="461">
        <f>#REF!</f>
        <v/>
      </c>
      <c r="R158" s="462">
        <f>#REF!</f>
        <v/>
      </c>
      <c r="S158" s="462" t="n"/>
      <c r="T158" s="463">
        <f>#REF!</f>
        <v/>
      </c>
      <c r="U158" s="461">
        <f>#REF!</f>
        <v/>
      </c>
      <c r="V158" s="462">
        <f>#REF!</f>
        <v/>
      </c>
      <c r="W158" s="463">
        <f>#REF!</f>
        <v/>
      </c>
      <c r="X158" s="463">
        <f>#REF!</f>
        <v/>
      </c>
      <c r="Y158" s="464">
        <f>#REF!</f>
        <v/>
      </c>
      <c r="Z158" s="214">
        <f>#REF!</f>
        <v/>
      </c>
      <c r="AA158" s="206">
        <f>#REF!</f>
        <v/>
      </c>
    </row>
    <row r="159">
      <c r="B159" s="460">
        <f>B30</f>
        <v/>
      </c>
      <c r="C159" s="461">
        <f>C30</f>
        <v/>
      </c>
      <c r="D159" s="462">
        <f>D30</f>
        <v/>
      </c>
      <c r="E159" s="462" t="n"/>
      <c r="F159" s="461">
        <f>F30</f>
        <v/>
      </c>
      <c r="G159" s="461">
        <f>G30</f>
        <v/>
      </c>
      <c r="H159" s="461">
        <f>H30</f>
        <v/>
      </c>
      <c r="I159" s="461">
        <f>I30</f>
        <v/>
      </c>
      <c r="J159" s="461">
        <f>J30</f>
        <v/>
      </c>
      <c r="K159" s="463">
        <f>K30</f>
        <v/>
      </c>
      <c r="L159" s="461">
        <f>L30</f>
        <v/>
      </c>
      <c r="M159" s="461">
        <f>M30</f>
        <v/>
      </c>
      <c r="N159" s="461">
        <f>N30</f>
        <v/>
      </c>
      <c r="O159" s="461">
        <f>O30</f>
        <v/>
      </c>
      <c r="P159" s="462">
        <f>P30</f>
        <v/>
      </c>
      <c r="Q159" s="461">
        <f>Q30</f>
        <v/>
      </c>
      <c r="R159" s="462">
        <f>R30</f>
        <v/>
      </c>
      <c r="S159" s="462" t="n"/>
      <c r="T159" s="463">
        <f>T30</f>
        <v/>
      </c>
      <c r="U159" s="461">
        <f>U30</f>
        <v/>
      </c>
      <c r="V159" s="462">
        <f>V30</f>
        <v/>
      </c>
      <c r="W159" s="463">
        <f>W30</f>
        <v/>
      </c>
      <c r="X159" s="463">
        <f>X30</f>
        <v/>
      </c>
      <c r="Y159" s="464">
        <f>Y30</f>
        <v/>
      </c>
      <c r="Z159" s="214">
        <f>Z30</f>
        <v/>
      </c>
      <c r="AA159" s="206">
        <f>AA30</f>
        <v/>
      </c>
    </row>
    <row r="160">
      <c r="B160" s="460">
        <f>B31</f>
        <v/>
      </c>
      <c r="C160" s="461">
        <f>C31</f>
        <v/>
      </c>
      <c r="D160" s="462">
        <f>D31</f>
        <v/>
      </c>
      <c r="E160" s="462" t="n"/>
      <c r="F160" s="461">
        <f>F31</f>
        <v/>
      </c>
      <c r="G160" s="461">
        <f>G31</f>
        <v/>
      </c>
      <c r="H160" s="461">
        <f>H31</f>
        <v/>
      </c>
      <c r="I160" s="461">
        <f>I31</f>
        <v/>
      </c>
      <c r="J160" s="461">
        <f>J31</f>
        <v/>
      </c>
      <c r="K160" s="463">
        <f>K31</f>
        <v/>
      </c>
      <c r="L160" s="461">
        <f>L31</f>
        <v/>
      </c>
      <c r="M160" s="461">
        <f>M31</f>
        <v/>
      </c>
      <c r="N160" s="461">
        <f>N31</f>
        <v/>
      </c>
      <c r="O160" s="461">
        <f>O31</f>
        <v/>
      </c>
      <c r="P160" s="462">
        <f>P31</f>
        <v/>
      </c>
      <c r="Q160" s="461">
        <f>Q31</f>
        <v/>
      </c>
      <c r="R160" s="462">
        <f>R31</f>
        <v/>
      </c>
      <c r="S160" s="462" t="n"/>
      <c r="T160" s="463">
        <f>T31</f>
        <v/>
      </c>
      <c r="U160" s="461">
        <f>U31</f>
        <v/>
      </c>
      <c r="V160" s="462">
        <f>V31</f>
        <v/>
      </c>
      <c r="W160" s="463">
        <f>W31</f>
        <v/>
      </c>
      <c r="X160" s="463">
        <f>X31</f>
        <v/>
      </c>
      <c r="Y160" s="464">
        <f>Y31</f>
        <v/>
      </c>
      <c r="Z160" s="214">
        <f>Z31</f>
        <v/>
      </c>
      <c r="AA160" s="206">
        <f>AA31</f>
        <v/>
      </c>
    </row>
    <row r="161">
      <c r="B161" s="460">
        <f>B32</f>
        <v/>
      </c>
      <c r="C161" s="461">
        <f>C32</f>
        <v/>
      </c>
      <c r="D161" s="462">
        <f>D32</f>
        <v/>
      </c>
      <c r="E161" s="462" t="n"/>
      <c r="F161" s="461">
        <f>F32</f>
        <v/>
      </c>
      <c r="G161" s="461">
        <f>G32</f>
        <v/>
      </c>
      <c r="H161" s="461">
        <f>H32</f>
        <v/>
      </c>
      <c r="I161" s="461">
        <f>I32</f>
        <v/>
      </c>
      <c r="J161" s="461">
        <f>J32</f>
        <v/>
      </c>
      <c r="K161" s="463">
        <f>K32</f>
        <v/>
      </c>
      <c r="L161" s="461">
        <f>L32</f>
        <v/>
      </c>
      <c r="M161" s="461">
        <f>M32</f>
        <v/>
      </c>
      <c r="N161" s="461">
        <f>N32</f>
        <v/>
      </c>
      <c r="O161" s="461">
        <f>O32</f>
        <v/>
      </c>
      <c r="P161" s="462">
        <f>P32</f>
        <v/>
      </c>
      <c r="Q161" s="461">
        <f>Q32</f>
        <v/>
      </c>
      <c r="R161" s="462">
        <f>R32</f>
        <v/>
      </c>
      <c r="S161" s="462" t="n"/>
      <c r="T161" s="463">
        <f>T32</f>
        <v/>
      </c>
      <c r="U161" s="461">
        <f>U32</f>
        <v/>
      </c>
      <c r="V161" s="462">
        <f>V32</f>
        <v/>
      </c>
      <c r="W161" s="463">
        <f>W32</f>
        <v/>
      </c>
      <c r="X161" s="463">
        <f>X32</f>
        <v/>
      </c>
      <c r="Y161" s="464">
        <f>Y32</f>
        <v/>
      </c>
      <c r="Z161" s="214">
        <f>Z32</f>
        <v/>
      </c>
      <c r="AA161" s="206">
        <f>AA32</f>
        <v/>
      </c>
    </row>
    <row r="162">
      <c r="B162" s="460">
        <f>B33</f>
        <v/>
      </c>
      <c r="C162" s="461">
        <f>C33</f>
        <v/>
      </c>
      <c r="D162" s="462">
        <f>D33</f>
        <v/>
      </c>
      <c r="E162" s="462" t="n"/>
      <c r="F162" s="461">
        <f>F33</f>
        <v/>
      </c>
      <c r="G162" s="461">
        <f>G33</f>
        <v/>
      </c>
      <c r="H162" s="461">
        <f>H33</f>
        <v/>
      </c>
      <c r="I162" s="461">
        <f>I33</f>
        <v/>
      </c>
      <c r="J162" s="461">
        <f>J33</f>
        <v/>
      </c>
      <c r="K162" s="463">
        <f>K33</f>
        <v/>
      </c>
      <c r="L162" s="461">
        <f>L33</f>
        <v/>
      </c>
      <c r="M162" s="461">
        <f>M33</f>
        <v/>
      </c>
      <c r="N162" s="461">
        <f>N33</f>
        <v/>
      </c>
      <c r="O162" s="461">
        <f>O33</f>
        <v/>
      </c>
      <c r="P162" s="462">
        <f>P33</f>
        <v/>
      </c>
      <c r="Q162" s="461">
        <f>Q33</f>
        <v/>
      </c>
      <c r="R162" s="462">
        <f>R33</f>
        <v/>
      </c>
      <c r="S162" s="462" t="n"/>
      <c r="T162" s="463">
        <f>T33</f>
        <v/>
      </c>
      <c r="U162" s="461">
        <f>U33</f>
        <v/>
      </c>
      <c r="V162" s="462">
        <f>V33</f>
        <v/>
      </c>
      <c r="W162" s="463">
        <f>W33</f>
        <v/>
      </c>
      <c r="X162" s="463">
        <f>X33</f>
        <v/>
      </c>
      <c r="Y162" s="464">
        <f>Y33</f>
        <v/>
      </c>
      <c r="Z162" s="214">
        <f>Z33</f>
        <v/>
      </c>
      <c r="AA162" s="206">
        <f>AA33</f>
        <v/>
      </c>
    </row>
    <row r="163">
      <c r="B163" s="460">
        <f>B34</f>
        <v/>
      </c>
      <c r="C163" s="461">
        <f>C34</f>
        <v/>
      </c>
      <c r="D163" s="462">
        <f>D34</f>
        <v/>
      </c>
      <c r="E163" s="462" t="n"/>
      <c r="F163" s="461">
        <f>F34</f>
        <v/>
      </c>
      <c r="G163" s="461">
        <f>G34</f>
        <v/>
      </c>
      <c r="H163" s="461">
        <f>H34</f>
        <v/>
      </c>
      <c r="I163" s="461">
        <f>I34</f>
        <v/>
      </c>
      <c r="J163" s="461">
        <f>J34</f>
        <v/>
      </c>
      <c r="K163" s="463">
        <f>K34</f>
        <v/>
      </c>
      <c r="L163" s="461">
        <f>L34</f>
        <v/>
      </c>
      <c r="M163" s="461">
        <f>M34</f>
        <v/>
      </c>
      <c r="N163" s="461">
        <f>N34</f>
        <v/>
      </c>
      <c r="O163" s="461">
        <f>O34</f>
        <v/>
      </c>
      <c r="P163" s="462">
        <f>P34</f>
        <v/>
      </c>
      <c r="Q163" s="461">
        <f>Q34</f>
        <v/>
      </c>
      <c r="R163" s="462">
        <f>R34</f>
        <v/>
      </c>
      <c r="S163" s="462" t="n"/>
      <c r="T163" s="463">
        <f>T34</f>
        <v/>
      </c>
      <c r="U163" s="461">
        <f>U34</f>
        <v/>
      </c>
      <c r="V163" s="462">
        <f>V34</f>
        <v/>
      </c>
      <c r="W163" s="463">
        <f>W34</f>
        <v/>
      </c>
      <c r="X163" s="463">
        <f>X34</f>
        <v/>
      </c>
      <c r="Y163" s="464">
        <f>Y34</f>
        <v/>
      </c>
      <c r="Z163" s="214">
        <f>Z34</f>
        <v/>
      </c>
      <c r="AA163" s="206">
        <f>AA34</f>
        <v/>
      </c>
    </row>
    <row r="164">
      <c r="B164" s="460">
        <f>B35</f>
        <v/>
      </c>
      <c r="C164" s="461">
        <f>C35</f>
        <v/>
      </c>
      <c r="D164" s="462">
        <f>D35</f>
        <v/>
      </c>
      <c r="E164" s="462" t="n"/>
      <c r="F164" s="461">
        <f>F35</f>
        <v/>
      </c>
      <c r="G164" s="461">
        <f>G35</f>
        <v/>
      </c>
      <c r="H164" s="461">
        <f>H35</f>
        <v/>
      </c>
      <c r="I164" s="461">
        <f>I35</f>
        <v/>
      </c>
      <c r="J164" s="461">
        <f>J35</f>
        <v/>
      </c>
      <c r="K164" s="463">
        <f>K35</f>
        <v/>
      </c>
      <c r="L164" s="461">
        <f>L35</f>
        <v/>
      </c>
      <c r="M164" s="461">
        <f>M35</f>
        <v/>
      </c>
      <c r="N164" s="461">
        <f>N35</f>
        <v/>
      </c>
      <c r="O164" s="461">
        <f>O35</f>
        <v/>
      </c>
      <c r="P164" s="462">
        <f>P35</f>
        <v/>
      </c>
      <c r="Q164" s="461">
        <f>Q35</f>
        <v/>
      </c>
      <c r="R164" s="462">
        <f>R35</f>
        <v/>
      </c>
      <c r="S164" s="462" t="n"/>
      <c r="T164" s="463">
        <f>T35</f>
        <v/>
      </c>
      <c r="U164" s="461">
        <f>U35</f>
        <v/>
      </c>
      <c r="V164" s="462">
        <f>V35</f>
        <v/>
      </c>
      <c r="W164" s="463">
        <f>W35</f>
        <v/>
      </c>
      <c r="X164" s="463">
        <f>X35</f>
        <v/>
      </c>
      <c r="Y164" s="464">
        <f>Y35</f>
        <v/>
      </c>
      <c r="Z164" s="214">
        <f>Z35</f>
        <v/>
      </c>
      <c r="AA164" s="206">
        <f>AA35</f>
        <v/>
      </c>
    </row>
    <row r="165">
      <c r="B165" s="460">
        <f>B36</f>
        <v/>
      </c>
      <c r="C165" s="461">
        <f>C36</f>
        <v/>
      </c>
      <c r="D165" s="462">
        <f>D36</f>
        <v/>
      </c>
      <c r="E165" s="462" t="n"/>
      <c r="F165" s="461">
        <f>F36</f>
        <v/>
      </c>
      <c r="G165" s="461">
        <f>G36</f>
        <v/>
      </c>
      <c r="H165" s="461">
        <f>H36</f>
        <v/>
      </c>
      <c r="I165" s="461">
        <f>I36</f>
        <v/>
      </c>
      <c r="J165" s="461">
        <f>J36</f>
        <v/>
      </c>
      <c r="K165" s="463">
        <f>K36</f>
        <v/>
      </c>
      <c r="L165" s="461">
        <f>L36</f>
        <v/>
      </c>
      <c r="M165" s="461">
        <f>M36</f>
        <v/>
      </c>
      <c r="N165" s="461">
        <f>N36</f>
        <v/>
      </c>
      <c r="O165" s="461">
        <f>O36</f>
        <v/>
      </c>
      <c r="P165" s="462">
        <f>P36</f>
        <v/>
      </c>
      <c r="Q165" s="461">
        <f>Q36</f>
        <v/>
      </c>
      <c r="R165" s="462">
        <f>R36</f>
        <v/>
      </c>
      <c r="S165" s="462" t="n"/>
      <c r="T165" s="463">
        <f>T36</f>
        <v/>
      </c>
      <c r="U165" s="461">
        <f>U36</f>
        <v/>
      </c>
      <c r="V165" s="462">
        <f>V36</f>
        <v/>
      </c>
      <c r="W165" s="463">
        <f>W36</f>
        <v/>
      </c>
      <c r="X165" s="463">
        <f>X36</f>
        <v/>
      </c>
      <c r="Y165" s="464">
        <f>Y36</f>
        <v/>
      </c>
      <c r="Z165" s="214">
        <f>Z36</f>
        <v/>
      </c>
      <c r="AA165" s="206">
        <f>AA36</f>
        <v/>
      </c>
    </row>
    <row r="166">
      <c r="B166" s="460" t="n"/>
      <c r="C166" s="461" t="n"/>
      <c r="D166" s="462" t="n"/>
      <c r="E166" s="462" t="n"/>
      <c r="F166" s="461" t="n"/>
      <c r="G166" s="461" t="n"/>
      <c r="H166" s="461" t="n"/>
      <c r="I166" s="461" t="n"/>
      <c r="J166" s="461" t="n"/>
      <c r="K166" s="463" t="n"/>
      <c r="L166" s="461" t="n"/>
      <c r="M166" s="461" t="n"/>
      <c r="N166" s="461" t="n"/>
      <c r="O166" s="461" t="n"/>
      <c r="P166" s="462" t="n"/>
      <c r="Q166" s="461" t="n"/>
      <c r="R166" s="462" t="n"/>
      <c r="S166" s="462" t="n"/>
      <c r="T166" s="463" t="n"/>
      <c r="U166" s="461" t="n"/>
      <c r="V166" s="462" t="n"/>
      <c r="W166" s="463" t="n"/>
      <c r="X166" s="463" t="n"/>
      <c r="Y166" s="464" t="n"/>
      <c r="Z166" s="214" t="n"/>
    </row>
    <row r="167">
      <c r="B167" s="460" t="n"/>
      <c r="C167" s="461" t="n"/>
      <c r="D167" s="462" t="n"/>
      <c r="E167" s="462" t="n"/>
      <c r="F167" s="461" t="n"/>
      <c r="G167" s="461" t="n"/>
      <c r="H167" s="461" t="n"/>
      <c r="I167" s="461" t="n"/>
      <c r="J167" s="461" t="n"/>
      <c r="K167" s="463" t="n"/>
      <c r="L167" s="461" t="n"/>
      <c r="M167" s="461" t="n"/>
      <c r="N167" s="461" t="n"/>
      <c r="O167" s="461" t="n"/>
      <c r="P167" s="462" t="n"/>
      <c r="Q167" s="461" t="n"/>
      <c r="R167" s="462" t="n"/>
      <c r="S167" s="462" t="n"/>
      <c r="T167" s="463" t="n"/>
      <c r="U167" s="461" t="n"/>
      <c r="V167" s="462" t="n"/>
      <c r="W167" s="463" t="n"/>
      <c r="X167" s="463" t="n"/>
      <c r="Y167" s="464" t="n"/>
      <c r="Z167" s="214" t="n"/>
    </row>
    <row r="168">
      <c r="B168" s="460" t="n"/>
      <c r="C168" s="461" t="n"/>
      <c r="D168" s="462" t="n"/>
      <c r="E168" s="462" t="n"/>
      <c r="F168" s="461" t="n"/>
      <c r="G168" s="461" t="n"/>
      <c r="H168" s="461" t="n"/>
      <c r="I168" s="461" t="n"/>
      <c r="J168" s="461" t="n"/>
      <c r="K168" s="463" t="n"/>
      <c r="L168" s="461" t="n"/>
      <c r="M168" s="461" t="n"/>
      <c r="N168" s="461" t="n"/>
      <c r="O168" s="461" t="n"/>
      <c r="P168" s="462" t="n"/>
      <c r="Q168" s="461" t="n"/>
      <c r="R168" s="462" t="n"/>
      <c r="S168" s="462" t="n"/>
      <c r="T168" s="463" t="n"/>
      <c r="U168" s="461" t="n"/>
      <c r="V168" s="462" t="n"/>
      <c r="W168" s="463" t="n"/>
      <c r="X168" s="463" t="n"/>
      <c r="Y168" s="464" t="n"/>
      <c r="Z168" s="214" t="n"/>
    </row>
    <row r="169">
      <c r="B169" s="460" t="n"/>
      <c r="C169" s="461" t="n"/>
      <c r="D169" s="462" t="n"/>
      <c r="E169" s="462" t="n"/>
      <c r="F169" s="461" t="n"/>
      <c r="G169" s="461" t="n"/>
      <c r="H169" s="461" t="n"/>
      <c r="I169" s="461" t="n"/>
      <c r="J169" s="461" t="n"/>
      <c r="K169" s="463" t="n"/>
      <c r="L169" s="461" t="n"/>
      <c r="M169" s="461" t="n"/>
      <c r="N169" s="461" t="n"/>
      <c r="O169" s="461" t="n"/>
      <c r="P169" s="462" t="n"/>
      <c r="Q169" s="461" t="n"/>
      <c r="R169" s="462" t="n"/>
      <c r="S169" s="462" t="n"/>
      <c r="T169" s="463" t="n"/>
      <c r="U169" s="461" t="n"/>
      <c r="V169" s="462" t="n"/>
      <c r="W169" s="463" t="n"/>
      <c r="X169" s="463" t="n"/>
      <c r="Y169" s="464" t="n"/>
      <c r="Z169" s="214" t="n"/>
    </row>
    <row r="170">
      <c r="B170" s="460" t="n"/>
      <c r="C170" s="461" t="n"/>
      <c r="D170" s="462" t="n"/>
      <c r="E170" s="462" t="n"/>
      <c r="F170" s="461" t="n"/>
      <c r="G170" s="461" t="n"/>
      <c r="H170" s="461" t="n"/>
      <c r="I170" s="461" t="n"/>
      <c r="J170" s="461" t="n"/>
      <c r="K170" s="463" t="n"/>
      <c r="L170" s="461" t="n"/>
      <c r="M170" s="461" t="n"/>
      <c r="N170" s="461" t="n"/>
      <c r="O170" s="461" t="n"/>
      <c r="P170" s="462" t="n"/>
      <c r="Q170" s="461" t="n"/>
      <c r="R170" s="462" t="n"/>
      <c r="S170" s="462" t="n"/>
      <c r="T170" s="463" t="n"/>
      <c r="U170" s="461" t="n"/>
      <c r="V170" s="462" t="n"/>
      <c r="W170" s="463" t="n"/>
      <c r="X170" s="463" t="n"/>
      <c r="Y170" s="464" t="n"/>
      <c r="Z170" s="214" t="n"/>
    </row>
    <row r="171">
      <c r="B171" s="460" t="n"/>
      <c r="C171" s="461" t="n"/>
      <c r="D171" s="462" t="n"/>
      <c r="E171" s="462" t="n"/>
      <c r="F171" s="461" t="n"/>
      <c r="G171" s="461" t="n"/>
      <c r="H171" s="461" t="n"/>
      <c r="I171" s="461" t="n"/>
      <c r="J171" s="461" t="n"/>
      <c r="K171" s="463" t="n"/>
      <c r="L171" s="461" t="n"/>
      <c r="M171" s="461" t="n"/>
      <c r="N171" s="461" t="n"/>
      <c r="O171" s="461" t="n"/>
      <c r="P171" s="462" t="n"/>
      <c r="Q171" s="461" t="n"/>
      <c r="R171" s="462" t="n"/>
      <c r="S171" s="462" t="n"/>
      <c r="T171" s="463" t="n"/>
      <c r="U171" s="461" t="n"/>
      <c r="V171" s="462" t="n"/>
      <c r="W171" s="463" t="n"/>
      <c r="X171" s="463" t="n"/>
      <c r="Y171" s="464" t="n"/>
      <c r="Z171" s="214" t="n"/>
    </row>
    <row r="172">
      <c r="B172" s="460" t="n"/>
      <c r="C172" s="461" t="n"/>
      <c r="D172" s="462" t="n"/>
      <c r="E172" s="462" t="n"/>
      <c r="F172" s="461" t="n"/>
      <c r="G172" s="461" t="n"/>
      <c r="H172" s="461" t="n"/>
      <c r="I172" s="461" t="n"/>
      <c r="J172" s="461" t="n"/>
      <c r="K172" s="463" t="n"/>
      <c r="L172" s="461" t="n"/>
      <c r="M172" s="461" t="n"/>
      <c r="N172" s="461" t="n"/>
      <c r="O172" s="461" t="n"/>
      <c r="P172" s="462" t="n"/>
      <c r="Q172" s="461" t="n"/>
      <c r="R172" s="462" t="n"/>
      <c r="S172" s="462" t="n"/>
      <c r="T172" s="463" t="n"/>
      <c r="U172" s="461" t="n"/>
      <c r="V172" s="462" t="n"/>
      <c r="W172" s="463" t="n"/>
      <c r="X172" s="463" t="n"/>
      <c r="Y172" s="464" t="n"/>
      <c r="Z172" s="214" t="n"/>
    </row>
    <row r="173">
      <c r="B173" s="460" t="n"/>
      <c r="C173" s="461" t="n"/>
      <c r="D173" s="462" t="n"/>
      <c r="E173" s="462" t="n"/>
      <c r="F173" s="461" t="n"/>
      <c r="G173" s="461" t="n"/>
      <c r="H173" s="461" t="n"/>
      <c r="I173" s="461" t="n"/>
      <c r="J173" s="461" t="n"/>
      <c r="K173" s="463" t="n"/>
      <c r="L173" s="461" t="n"/>
      <c r="M173" s="461" t="n"/>
      <c r="N173" s="461" t="n"/>
      <c r="O173" s="461" t="n"/>
      <c r="P173" s="462" t="n"/>
      <c r="Q173" s="461" t="n"/>
      <c r="R173" s="462" t="n"/>
      <c r="S173" s="462" t="n"/>
      <c r="T173" s="463" t="n"/>
      <c r="U173" s="461" t="n"/>
      <c r="V173" s="462" t="n"/>
      <c r="W173" s="463" t="n"/>
      <c r="X173" s="463" t="n"/>
      <c r="Y173" s="464" t="n"/>
      <c r="Z173" s="214" t="n"/>
    </row>
    <row r="174">
      <c r="B174" s="460" t="n"/>
      <c r="C174" s="461" t="n"/>
      <c r="D174" s="462" t="n"/>
      <c r="E174" s="462" t="n"/>
      <c r="F174" s="461" t="n"/>
      <c r="G174" s="461" t="n"/>
      <c r="H174" s="461" t="n"/>
      <c r="I174" s="461" t="n"/>
      <c r="J174" s="461" t="n"/>
      <c r="K174" s="463" t="n"/>
      <c r="L174" s="461" t="n"/>
      <c r="M174" s="461" t="n"/>
      <c r="N174" s="461" t="n"/>
      <c r="O174" s="461" t="n"/>
      <c r="P174" s="462" t="n"/>
      <c r="Q174" s="461" t="n"/>
      <c r="R174" s="462" t="n"/>
      <c r="S174" s="462" t="n"/>
      <c r="T174" s="463" t="n"/>
      <c r="U174" s="461" t="n"/>
      <c r="V174" s="462" t="n"/>
      <c r="W174" s="463" t="n"/>
      <c r="X174" s="463" t="n"/>
      <c r="Y174" s="464" t="n"/>
      <c r="Z174" s="214" t="n"/>
    </row>
    <row r="175">
      <c r="B175" s="460" t="n"/>
      <c r="C175" s="461" t="n"/>
      <c r="D175" s="462" t="n"/>
      <c r="E175" s="462" t="n"/>
      <c r="F175" s="461" t="n"/>
      <c r="G175" s="461" t="n"/>
      <c r="H175" s="461" t="n"/>
      <c r="I175" s="461" t="n"/>
      <c r="J175" s="461" t="n"/>
      <c r="K175" s="463" t="n"/>
      <c r="L175" s="461" t="n"/>
      <c r="M175" s="461" t="n"/>
      <c r="N175" s="461" t="n"/>
      <c r="O175" s="461" t="n"/>
      <c r="P175" s="462" t="n"/>
      <c r="Q175" s="461" t="n"/>
      <c r="R175" s="462" t="n"/>
      <c r="S175" s="462" t="n"/>
      <c r="T175" s="463" t="n"/>
      <c r="U175" s="461" t="n"/>
      <c r="V175" s="462" t="n"/>
      <c r="W175" s="463" t="n"/>
      <c r="X175" s="463" t="n"/>
      <c r="Y175" s="464" t="n"/>
      <c r="Z175" s="214" t="n"/>
    </row>
    <row r="176">
      <c r="B176" s="460" t="n"/>
      <c r="C176" s="461" t="n"/>
      <c r="D176" s="462" t="n"/>
      <c r="E176" s="462" t="n"/>
      <c r="F176" s="461" t="n"/>
      <c r="G176" s="461" t="n"/>
      <c r="H176" s="461" t="n"/>
      <c r="I176" s="461" t="n"/>
      <c r="J176" s="461" t="n"/>
      <c r="K176" s="463" t="n"/>
      <c r="L176" s="461" t="n"/>
      <c r="M176" s="461" t="n"/>
      <c r="N176" s="461" t="n"/>
      <c r="O176" s="461" t="n"/>
      <c r="P176" s="462" t="n"/>
      <c r="Q176" s="461" t="n"/>
      <c r="R176" s="462" t="n"/>
      <c r="S176" s="462" t="n"/>
      <c r="T176" s="463" t="n"/>
      <c r="U176" s="461" t="n"/>
      <c r="V176" s="462" t="n"/>
      <c r="W176" s="463" t="n"/>
      <c r="X176" s="463" t="n"/>
      <c r="Y176" s="464" t="n"/>
      <c r="Z176" s="214" t="n"/>
    </row>
    <row r="177">
      <c r="B177" s="460" t="n"/>
      <c r="C177" s="461" t="n"/>
      <c r="D177" s="462" t="n"/>
      <c r="E177" s="462" t="n"/>
      <c r="F177" s="461" t="n"/>
      <c r="G177" s="461" t="n"/>
      <c r="H177" s="461" t="n"/>
      <c r="I177" s="461" t="n"/>
      <c r="J177" s="461" t="n"/>
      <c r="K177" s="463" t="n"/>
      <c r="L177" s="461" t="n"/>
      <c r="M177" s="461" t="n"/>
      <c r="N177" s="461" t="n"/>
      <c r="O177" s="461" t="n"/>
      <c r="P177" s="462" t="n"/>
      <c r="Q177" s="461" t="n"/>
      <c r="R177" s="462" t="n"/>
      <c r="S177" s="462" t="n"/>
      <c r="T177" s="463" t="n"/>
      <c r="U177" s="461" t="n"/>
      <c r="V177" s="462" t="n"/>
      <c r="W177" s="463" t="n"/>
      <c r="X177" s="463" t="n"/>
      <c r="Y177" s="464" t="n"/>
      <c r="Z177" s="214" t="n"/>
    </row>
    <row r="178">
      <c r="B178" s="460" t="n"/>
      <c r="C178" s="461" t="n"/>
      <c r="D178" s="462" t="n"/>
      <c r="E178" s="462" t="n"/>
      <c r="F178" s="461" t="n"/>
      <c r="G178" s="461" t="n"/>
      <c r="H178" s="461" t="n"/>
      <c r="I178" s="461" t="n"/>
      <c r="J178" s="461" t="n"/>
      <c r="K178" s="463" t="n"/>
      <c r="L178" s="461" t="n"/>
      <c r="M178" s="461" t="n"/>
      <c r="N178" s="461" t="n"/>
      <c r="O178" s="461" t="n"/>
      <c r="P178" s="462" t="n"/>
      <c r="Q178" s="461" t="n"/>
      <c r="R178" s="462" t="n"/>
      <c r="S178" s="462" t="n"/>
      <c r="T178" s="463" t="n"/>
      <c r="U178" s="461" t="n"/>
      <c r="V178" s="462" t="n"/>
      <c r="W178" s="463" t="n"/>
      <c r="X178" s="463" t="n"/>
      <c r="Y178" s="464" t="n"/>
      <c r="Z178" s="214" t="n"/>
    </row>
    <row r="179">
      <c r="B179" s="460" t="n"/>
      <c r="C179" s="461" t="n"/>
      <c r="D179" s="462" t="n"/>
      <c r="E179" s="462" t="n"/>
      <c r="F179" s="461" t="n"/>
      <c r="G179" s="461" t="n"/>
      <c r="H179" s="461" t="n"/>
      <c r="I179" s="461" t="n"/>
      <c r="J179" s="461" t="n"/>
      <c r="K179" s="463" t="n"/>
      <c r="L179" s="461" t="n"/>
      <c r="M179" s="461" t="n"/>
      <c r="N179" s="461" t="n"/>
      <c r="O179" s="461" t="n"/>
      <c r="P179" s="462" t="n"/>
      <c r="Q179" s="461" t="n"/>
      <c r="R179" s="462" t="n"/>
      <c r="S179" s="462" t="n"/>
      <c r="T179" s="463" t="n"/>
      <c r="U179" s="461" t="n"/>
      <c r="V179" s="462" t="n"/>
      <c r="W179" s="463" t="n"/>
      <c r="X179" s="463" t="n"/>
      <c r="Y179" s="464" t="n"/>
      <c r="Z179" s="214" t="n"/>
    </row>
    <row r="180">
      <c r="B180" s="460" t="n"/>
      <c r="C180" s="461" t="n"/>
      <c r="D180" s="462" t="n"/>
      <c r="E180" s="462" t="n"/>
      <c r="F180" s="461" t="n"/>
      <c r="G180" s="461" t="n"/>
      <c r="H180" s="461" t="n"/>
      <c r="I180" s="461" t="n"/>
      <c r="J180" s="461" t="n"/>
      <c r="K180" s="463" t="n"/>
      <c r="L180" s="461" t="n"/>
      <c r="M180" s="461" t="n"/>
      <c r="N180" s="461" t="n"/>
      <c r="O180" s="461" t="n"/>
      <c r="P180" s="462" t="n"/>
      <c r="Q180" s="461" t="n"/>
      <c r="R180" s="462" t="n"/>
      <c r="S180" s="462" t="n"/>
      <c r="T180" s="463" t="n"/>
      <c r="U180" s="461" t="n"/>
      <c r="V180" s="462" t="n"/>
      <c r="W180" s="463" t="n"/>
      <c r="X180" s="463" t="n"/>
      <c r="Y180" s="464" t="n"/>
      <c r="Z180" s="214" t="n"/>
    </row>
    <row r="181">
      <c r="B181" s="460" t="n"/>
      <c r="C181" s="461" t="n"/>
      <c r="D181" s="462" t="n"/>
      <c r="E181" s="462" t="n"/>
      <c r="F181" s="461" t="n"/>
      <c r="G181" s="461" t="n"/>
      <c r="H181" s="461" t="n"/>
      <c r="I181" s="461" t="n"/>
      <c r="J181" s="461" t="n"/>
      <c r="K181" s="463" t="n"/>
      <c r="L181" s="461" t="n"/>
      <c r="M181" s="461" t="n"/>
      <c r="N181" s="461" t="n"/>
      <c r="O181" s="461" t="n"/>
      <c r="P181" s="462" t="n"/>
      <c r="Q181" s="461" t="n"/>
      <c r="R181" s="462" t="n"/>
      <c r="S181" s="462" t="n"/>
      <c r="T181" s="463" t="n"/>
      <c r="U181" s="461" t="n"/>
      <c r="V181" s="462" t="n"/>
      <c r="W181" s="463" t="n"/>
      <c r="X181" s="463" t="n"/>
      <c r="Y181" s="464" t="n"/>
      <c r="Z181" s="214" t="n"/>
    </row>
    <row r="182">
      <c r="B182" s="460" t="n"/>
      <c r="C182" s="461" t="n"/>
      <c r="D182" s="462" t="n"/>
      <c r="E182" s="462" t="n"/>
      <c r="F182" s="461" t="n"/>
      <c r="G182" s="461" t="n"/>
      <c r="H182" s="461" t="n"/>
      <c r="I182" s="461" t="n"/>
      <c r="J182" s="461" t="n"/>
      <c r="K182" s="463" t="n"/>
      <c r="L182" s="461" t="n"/>
      <c r="M182" s="461" t="n"/>
      <c r="N182" s="461" t="n"/>
      <c r="O182" s="461" t="n"/>
      <c r="P182" s="462" t="n"/>
      <c r="Q182" s="461" t="n"/>
      <c r="R182" s="462" t="n"/>
      <c r="S182" s="462" t="n"/>
      <c r="T182" s="463" t="n"/>
      <c r="U182" s="461" t="n"/>
      <c r="V182" s="462" t="n"/>
      <c r="W182" s="463" t="n"/>
      <c r="X182" s="463" t="n"/>
      <c r="Y182" s="464" t="n"/>
      <c r="Z182" s="214" t="n"/>
    </row>
    <row r="183">
      <c r="B183" s="460" t="n"/>
      <c r="C183" s="461" t="n"/>
      <c r="D183" s="462" t="n"/>
      <c r="E183" s="462" t="n"/>
      <c r="F183" s="461" t="n"/>
      <c r="G183" s="461" t="n"/>
      <c r="H183" s="461" t="n"/>
      <c r="I183" s="461" t="n"/>
      <c r="J183" s="461" t="n"/>
      <c r="K183" s="463" t="n"/>
      <c r="L183" s="461" t="n"/>
      <c r="M183" s="461" t="n"/>
      <c r="N183" s="461" t="n"/>
      <c r="O183" s="461" t="n"/>
      <c r="P183" s="462" t="n"/>
      <c r="Q183" s="461" t="n"/>
      <c r="R183" s="462" t="n"/>
      <c r="S183" s="462" t="n"/>
      <c r="T183" s="463" t="n"/>
      <c r="U183" s="461" t="n"/>
      <c r="V183" s="462" t="n"/>
      <c r="W183" s="463" t="n"/>
      <c r="X183" s="463" t="n"/>
      <c r="Y183" s="464" t="n"/>
      <c r="Z183" s="214" t="n"/>
    </row>
    <row r="184">
      <c r="B184" s="460" t="n"/>
      <c r="C184" s="461" t="n"/>
      <c r="D184" s="462" t="n"/>
      <c r="E184" s="462" t="n"/>
      <c r="F184" s="461" t="n"/>
      <c r="G184" s="461" t="n"/>
      <c r="H184" s="461" t="n"/>
      <c r="I184" s="461" t="n"/>
      <c r="J184" s="461" t="n"/>
      <c r="K184" s="463" t="n"/>
      <c r="L184" s="461" t="n"/>
      <c r="M184" s="461" t="n"/>
      <c r="N184" s="461" t="n"/>
      <c r="O184" s="461" t="n"/>
      <c r="P184" s="462" t="n"/>
      <c r="Q184" s="461" t="n"/>
      <c r="R184" s="462" t="n"/>
      <c r="S184" s="462" t="n"/>
      <c r="T184" s="463" t="n"/>
      <c r="U184" s="461" t="n"/>
      <c r="V184" s="462" t="n"/>
      <c r="W184" s="463" t="n"/>
      <c r="X184" s="463" t="n"/>
      <c r="Y184" s="464" t="n"/>
      <c r="Z184" s="214" t="n"/>
    </row>
    <row r="185">
      <c r="B185" s="460" t="n"/>
      <c r="C185" s="461" t="n"/>
      <c r="D185" s="462" t="n"/>
      <c r="E185" s="462" t="n"/>
      <c r="F185" s="461" t="n"/>
      <c r="G185" s="461" t="n"/>
      <c r="H185" s="461" t="n"/>
      <c r="I185" s="461" t="n"/>
      <c r="J185" s="461" t="n"/>
      <c r="K185" s="463" t="n"/>
      <c r="L185" s="461" t="n"/>
      <c r="M185" s="461" t="n"/>
      <c r="N185" s="461" t="n"/>
      <c r="O185" s="461" t="n"/>
      <c r="P185" s="462" t="n"/>
      <c r="Q185" s="461" t="n"/>
      <c r="R185" s="462" t="n"/>
      <c r="S185" s="462" t="n"/>
      <c r="T185" s="463" t="n"/>
      <c r="U185" s="461" t="n"/>
      <c r="V185" s="462" t="n"/>
      <c r="W185" s="463" t="n"/>
      <c r="X185" s="463" t="n"/>
      <c r="Y185" s="464" t="n"/>
      <c r="Z185" s="214" t="n"/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4:H14"/>
  <sheetViews>
    <sheetView workbookViewId="0">
      <selection activeCell="B5" sqref="B5"/>
    </sheetView>
  </sheetViews>
  <sheetFormatPr baseColWidth="8" defaultRowHeight="12.75"/>
  <cols>
    <col width="9.140625" customWidth="1" style="255" min="1" max="1"/>
    <col width="23.42578125" customWidth="1" style="255" min="2" max="2"/>
    <col width="10.140625" bestFit="1" customWidth="1" style="255" min="3" max="3"/>
    <col width="38.7109375" customWidth="1" style="255" min="4" max="4"/>
    <col width="11.85546875" customWidth="1" style="255" min="5" max="5"/>
    <col width="10.5703125" customWidth="1" style="255" min="6" max="6"/>
    <col width="12.7109375" customWidth="1" style="255" min="7" max="8"/>
    <col width="9.140625" customWidth="1" style="255" min="9" max="11"/>
    <col width="9.140625" customWidth="1" style="255" min="12" max="16384"/>
  </cols>
  <sheetData>
    <row r="4" ht="28.5" customHeight="1" s="338">
      <c r="B4" s="1" t="n"/>
      <c r="E4" s="414" t="inlineStr">
        <is>
          <t>KPI</t>
        </is>
      </c>
      <c r="F4" s="374" t="n"/>
      <c r="G4" s="374" t="n"/>
      <c r="H4" s="375" t="n"/>
    </row>
    <row r="5" ht="36" customHeight="1" s="338">
      <c r="B5" s="414" t="inlineStr">
        <is>
          <t>Номер версии плана</t>
        </is>
      </c>
      <c r="C5" s="414" t="inlineStr">
        <is>
          <t>Дата</t>
        </is>
      </c>
      <c r="D5" s="414" t="inlineStr">
        <is>
          <t>Комментарии</t>
        </is>
      </c>
      <c r="E5" s="414" t="inlineStr">
        <is>
          <t>Охват</t>
        </is>
      </c>
      <c r="F5" s="414" t="inlineStr">
        <is>
          <t>CPT</t>
        </is>
      </c>
      <c r="G5" s="414" t="inlineStr">
        <is>
          <t>Кол-во лидов</t>
        </is>
      </c>
      <c r="H5" s="414" t="inlineStr">
        <is>
          <t>CPL</t>
        </is>
      </c>
    </row>
    <row r="6">
      <c r="B6" s="4" t="inlineStr">
        <is>
          <t>v1</t>
        </is>
      </c>
      <c r="C6" s="3">
        <f>СТАТИСТИКА!#REF!</f>
        <v/>
      </c>
      <c r="D6" s="2" t="n"/>
      <c r="E6" s="6">
        <f>СТАТИСТИКА!#REF!</f>
        <v/>
      </c>
      <c r="F6" s="5">
        <f>СТАТИСТИКА!#REF!</f>
        <v/>
      </c>
      <c r="G6" s="5">
        <f>СТАТИСТИКА!#REF!</f>
        <v/>
      </c>
      <c r="H6" s="5">
        <f>СТАТИСТИКА!#REF!</f>
        <v/>
      </c>
    </row>
    <row r="7">
      <c r="B7" s="2" t="n"/>
      <c r="C7" s="2" t="n"/>
      <c r="D7" s="2" t="n"/>
      <c r="E7" s="2" t="n"/>
      <c r="F7" s="2" t="n"/>
      <c r="G7" s="2" t="n"/>
      <c r="H7" s="2" t="n"/>
    </row>
    <row r="8">
      <c r="B8" s="2" t="n"/>
      <c r="C8" s="2" t="n"/>
      <c r="D8" s="2" t="n"/>
      <c r="E8" s="2" t="n"/>
      <c r="F8" s="2" t="n"/>
      <c r="G8" s="2" t="n"/>
      <c r="H8" s="2" t="n"/>
    </row>
    <row r="9">
      <c r="B9" s="2" t="n"/>
      <c r="C9" s="2" t="n"/>
      <c r="D9" s="2" t="n"/>
      <c r="E9" s="2" t="n"/>
      <c r="F9" s="2" t="n"/>
      <c r="G9" s="2" t="n"/>
      <c r="H9" s="2" t="n"/>
    </row>
    <row r="10">
      <c r="B10" s="2" t="n"/>
      <c r="C10" s="2" t="n"/>
      <c r="D10" s="2" t="n"/>
      <c r="E10" s="2" t="n"/>
      <c r="F10" s="2" t="n"/>
      <c r="G10" s="2" t="n"/>
      <c r="H10" s="2" t="n"/>
    </row>
    <row r="11">
      <c r="B11" s="2" t="n"/>
      <c r="C11" s="2" t="n"/>
      <c r="D11" s="2" t="n"/>
      <c r="E11" s="2" t="n"/>
      <c r="F11" s="2" t="n"/>
      <c r="G11" s="2" t="n"/>
      <c r="H11" s="2" t="n"/>
    </row>
    <row r="12">
      <c r="B12" s="2" t="n"/>
      <c r="C12" s="2" t="n"/>
      <c r="D12" s="2" t="n"/>
      <c r="E12" s="2" t="n"/>
      <c r="F12" s="2" t="n"/>
      <c r="G12" s="2" t="n"/>
      <c r="H12" s="2" t="n"/>
    </row>
    <row r="13">
      <c r="B13" s="2" t="n"/>
      <c r="C13" s="2" t="n"/>
      <c r="D13" s="2" t="n"/>
      <c r="E13" s="2" t="n"/>
      <c r="F13" s="2" t="n"/>
      <c r="G13" s="2" t="n"/>
      <c r="H13" s="2" t="n"/>
    </row>
    <row r="14">
      <c r="B14" s="2" t="n"/>
      <c r="C14" s="2" t="n"/>
      <c r="D14" s="2" t="n"/>
      <c r="E14" s="2" t="n"/>
      <c r="F14" s="2" t="n"/>
      <c r="G14" s="2" t="n"/>
      <c r="H14" s="2" t="n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3" tint="0.7999816888943144"/>
    <outlinePr summaryBelow="1" summaryRight="1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baseColWidth="8" defaultColWidth="9.140625" defaultRowHeight="12.75"/>
  <cols>
    <col width="6.140625" customWidth="1" style="20" min="1" max="1"/>
    <col width="5.42578125" customWidth="1" style="404" min="2" max="2"/>
    <col hidden="1" width="24.140625" customWidth="1" style="404" min="3" max="3"/>
    <col width="28.85546875" customWidth="1" style="405" min="4" max="4"/>
    <col width="45.7109375" customWidth="1" style="405" min="5" max="5"/>
    <col width="30.7109375" customWidth="1" style="404" min="6" max="6"/>
    <col outlineLevel="1" width="18.42578125" customWidth="1" style="405" min="7" max="7"/>
    <col outlineLevel="1" width="16.5703125" customWidth="1" style="405" min="8" max="8"/>
    <col outlineLevel="1" width="4" customWidth="1" style="405" min="9" max="9"/>
    <col outlineLevel="1" width="11.42578125" customWidth="1" style="405" min="10" max="10"/>
    <col outlineLevel="1" width="12.7109375" customWidth="1" style="405" min="11" max="11"/>
    <col outlineLevel="1" width="14.28515625" customWidth="1" style="405" min="12" max="12"/>
    <col width="16.85546875" customWidth="1" style="405" min="13" max="13"/>
    <col width="11.42578125" customWidth="1" style="405" min="14" max="15"/>
    <col width="13.5703125" customWidth="1" style="405" min="16" max="16"/>
    <col width="19.42578125" customWidth="1" style="405" min="17" max="18"/>
    <col width="12.85546875" customWidth="1" style="405" min="19" max="28"/>
    <col width="13.140625" customWidth="1" style="405" min="29" max="29"/>
    <col hidden="1" width="13.140625" customWidth="1" style="405" min="30" max="32"/>
    <col hidden="1" outlineLevel="1" width="5.7109375" customWidth="1" style="50" min="33" max="42"/>
    <col hidden="1" outlineLevel="1" width="8.42578125" customWidth="1" style="50" min="43" max="43"/>
    <col hidden="1" outlineLevel="1" width="7.42578125" customWidth="1" style="50" min="44" max="46"/>
    <col hidden="1" outlineLevel="1" width="9" customWidth="1" style="50" min="47" max="47"/>
    <col outlineLevel="1" width="9" customWidth="1" style="50" min="48" max="63"/>
    <col hidden="1" outlineLevel="1" width="9" customWidth="1" style="50" min="64" max="93"/>
    <col hidden="1" width="9" customWidth="1" style="405" min="94" max="94"/>
    <col hidden="1" width="17" customWidth="1" style="405" min="95" max="95"/>
    <col width="9.140625" customWidth="1" style="405" min="96" max="96"/>
    <col hidden="1" width="14.85546875" customWidth="1" style="405" min="97" max="99"/>
    <col hidden="1" width="9.140625" customWidth="1" style="405" min="100" max="100"/>
    <col width="9.140625" customWidth="1" style="405" min="101" max="103"/>
    <col width="9.140625" customWidth="1" style="405" min="104" max="16384"/>
  </cols>
  <sheetData>
    <row r="1" ht="15.75" customHeight="1" s="338">
      <c r="B1" s="49" t="n"/>
      <c r="C1" s="49" t="n"/>
      <c r="CY1" s="51" t="n"/>
      <c r="CZ1" s="51" t="n"/>
      <c r="DA1" s="51" t="n"/>
      <c r="DB1" s="51" t="n"/>
      <c r="DC1" s="51" t="n"/>
      <c r="DD1" s="51" t="n"/>
      <c r="DE1" s="51" t="n"/>
      <c r="DF1" s="51" t="n"/>
      <c r="DG1" s="51" t="n"/>
      <c r="DH1" s="51" t="n"/>
    </row>
    <row r="2" ht="15.75" customHeight="1" s="338">
      <c r="B2" s="49" t="n"/>
      <c r="C2" s="49" t="n"/>
      <c r="E2" s="47" t="inlineStr">
        <is>
          <t>Клиент/Брэнд</t>
        </is>
      </c>
      <c r="F2" s="404" t="inlineStr">
        <is>
          <t>Росмэн</t>
        </is>
      </c>
      <c r="L2" s="51" t="n"/>
      <c r="M2" s="51" t="n"/>
      <c r="N2" s="51" t="n"/>
      <c r="O2" s="51" t="n"/>
      <c r="P2" s="51" t="n"/>
      <c r="Q2" s="51" t="n"/>
      <c r="R2" s="51" t="n"/>
      <c r="AX2" s="196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CY2" s="51" t="n"/>
      <c r="CZ2" s="51" t="n"/>
      <c r="DA2" s="51" t="n"/>
      <c r="DB2" s="51" t="n"/>
      <c r="DC2" s="51" t="n"/>
      <c r="DD2" s="51" t="n"/>
      <c r="DE2" s="51" t="n"/>
      <c r="DF2" s="51" t="n"/>
      <c r="DG2" s="51" t="n"/>
      <c r="DH2" s="51" t="n"/>
    </row>
    <row r="3" ht="15.75" customFormat="1" customHeight="1" s="51">
      <c r="A3" s="52" t="n"/>
      <c r="B3" s="53" t="n"/>
      <c r="C3" s="53" t="n"/>
      <c r="D3" s="54" t="n"/>
      <c r="E3" s="47" t="inlineStr">
        <is>
          <t>Продукт/Кампания</t>
        </is>
      </c>
      <c r="F3" s="404" t="inlineStr">
        <is>
          <t>Infinity Nado</t>
        </is>
      </c>
      <c r="G3" s="405" t="n"/>
      <c r="H3" s="405" t="n"/>
      <c r="I3" s="405" t="n"/>
      <c r="J3" s="405" t="n"/>
      <c r="K3" s="405" t="n"/>
      <c r="AM3" s="13" t="n"/>
      <c r="AY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</row>
    <row r="4" ht="15.75" customFormat="1" customHeight="1" s="51">
      <c r="A4" s="55" t="n"/>
      <c r="B4" s="53" t="n"/>
      <c r="C4" s="53" t="n"/>
      <c r="E4" s="47" t="inlineStr">
        <is>
          <t>ЦА</t>
        </is>
      </c>
      <c r="F4" s="404" t="inlineStr">
        <is>
          <t>Дети 6 -12 лет (основное ядро) и их родители</t>
        </is>
      </c>
      <c r="G4" s="405" t="n"/>
      <c r="H4" s="405" t="n"/>
      <c r="I4" s="405" t="n"/>
      <c r="J4" s="405" t="n"/>
      <c r="K4" s="405" t="n"/>
      <c r="L4" s="405" t="n"/>
      <c r="Q4" s="277" t="n"/>
      <c r="AL4" s="56" t="n"/>
      <c r="AM4" s="13" t="n"/>
    </row>
    <row r="5" ht="15.75" customFormat="1" customHeight="1" s="51">
      <c r="A5" s="55" t="n"/>
      <c r="B5" s="53" t="n"/>
      <c r="C5" s="53" t="n"/>
      <c r="E5" s="47" t="inlineStr">
        <is>
          <t>Гео</t>
        </is>
      </c>
      <c r="F5" s="404" t="inlineStr">
        <is>
          <t>РФ</t>
        </is>
      </c>
      <c r="G5" s="405" t="n"/>
      <c r="H5" s="405" t="n"/>
      <c r="I5" s="405" t="n"/>
      <c r="J5" s="405" t="n"/>
      <c r="K5" s="405" t="n"/>
      <c r="Q5" s="57" t="n"/>
      <c r="AO5" s="14" t="n"/>
      <c r="AT5" s="95" t="n"/>
      <c r="BB5" s="195" t="n"/>
    </row>
    <row r="6" ht="15.75" customFormat="1" customHeight="1" s="51">
      <c r="A6" s="55" t="n"/>
      <c r="B6" s="53" t="n"/>
      <c r="C6" s="53" t="n"/>
      <c r="E6" s="47" t="inlineStr">
        <is>
          <t>KPI</t>
        </is>
      </c>
      <c r="F6" s="404" t="inlineStr">
        <is>
          <t>Охват, вовлеченность, клик</t>
        </is>
      </c>
      <c r="H6" s="405" t="n"/>
      <c r="I6" s="405" t="n"/>
      <c r="J6" s="405" t="n"/>
      <c r="K6" s="405" t="n"/>
      <c r="L6" s="405" t="n"/>
      <c r="M6" s="405" t="n"/>
      <c r="N6" s="405" t="n"/>
      <c r="AC6" s="15" t="n"/>
      <c r="AD6" s="15" t="n"/>
      <c r="AE6" s="15" t="n"/>
      <c r="AF6" s="15" t="n"/>
      <c r="BB6" s="195" t="n"/>
    </row>
    <row r="7" ht="15.75" customFormat="1" customHeight="1" s="51">
      <c r="A7" s="55" t="n"/>
      <c r="B7" s="53" t="n"/>
      <c r="C7" s="53" t="n"/>
      <c r="E7" s="47" t="inlineStr">
        <is>
          <t>Дата составления медиаплана</t>
        </is>
      </c>
      <c r="F7" s="58" t="n">
        <v>44305</v>
      </c>
      <c r="H7" s="405" t="n"/>
      <c r="I7" s="405" t="n"/>
      <c r="J7" s="405" t="n"/>
      <c r="K7" s="405" t="n"/>
      <c r="L7" s="405" t="n"/>
      <c r="M7" s="405" t="n"/>
      <c r="N7" s="405" t="n"/>
      <c r="S7" s="120">
        <f>IFERROR(S8=0,)</f>
        <v/>
      </c>
      <c r="T7" s="120" t="n"/>
      <c r="U7" s="120">
        <f>IFERROR(U8=0,)</f>
        <v/>
      </c>
      <c r="V7" s="120" t="n"/>
      <c r="W7" s="120">
        <f>IFERROR(W8=0,)</f>
        <v/>
      </c>
      <c r="X7" s="120" t="n"/>
      <c r="Y7" s="120">
        <f>IFERROR(Y8=0,)</f>
        <v/>
      </c>
      <c r="Z7" s="120" t="n"/>
      <c r="AA7" s="120" t="n"/>
      <c r="AB7" s="120" t="n"/>
      <c r="AC7" s="121" t="n"/>
      <c r="AD7" s="121" t="n"/>
      <c r="AE7" s="120">
        <f>IFERROR(AE8=0,)</f>
        <v/>
      </c>
      <c r="AF7" s="15" t="n"/>
      <c r="AY7" s="73" t="inlineStr">
        <is>
          <t>Имиджевые флайты: 22.04-30.04 и 14.05-19.05</t>
        </is>
      </c>
      <c r="BE7" s="73" t="inlineStr">
        <is>
          <t>Конверсионный флайт: 20.05-02.06</t>
        </is>
      </c>
    </row>
    <row r="8" ht="15.75" customFormat="1" customHeight="1" s="51">
      <c r="A8" s="55" t="n"/>
      <c r="B8" s="59" t="n"/>
      <c r="C8" s="60" t="n"/>
      <c r="E8" s="405" t="n"/>
      <c r="F8" s="405" t="n"/>
      <c r="G8" s="405" t="n"/>
      <c r="H8" s="405" t="n"/>
      <c r="I8" s="405" t="n"/>
      <c r="J8" s="405" t="n"/>
      <c r="K8" s="405" t="n"/>
      <c r="L8" s="405" t="n"/>
      <c r="M8" s="405" t="n"/>
      <c r="N8" s="405" t="n"/>
      <c r="S8" s="429">
        <f>SUM(S12:S16)-S17</f>
        <v/>
      </c>
      <c r="T8" s="429" t="n"/>
      <c r="U8" s="429">
        <f>SUM(U12:U16)*0.8-U17</f>
        <v/>
      </c>
      <c r="V8" s="429" t="n"/>
      <c r="W8" s="429">
        <f>SUM(W12:W16)-W17</f>
        <v/>
      </c>
      <c r="X8" s="429" t="n"/>
      <c r="Y8" s="429">
        <f>SUM(Y12:Y16)-Y17</f>
        <v/>
      </c>
      <c r="Z8" s="429" t="n"/>
      <c r="AA8" s="429" t="n"/>
      <c r="AB8" s="429" t="n"/>
      <c r="AC8" s="429" t="n"/>
      <c r="AD8" s="429" t="n"/>
      <c r="AE8" s="429">
        <f>SUM(AE12:AE16)-AE17</f>
        <v/>
      </c>
      <c r="AF8" s="430" t="n"/>
      <c r="AG8" s="61" t="n"/>
      <c r="AH8" s="61" t="n"/>
      <c r="AI8" s="61" t="n"/>
      <c r="AJ8" s="61" t="n"/>
      <c r="AK8" s="61" t="n"/>
      <c r="AL8" s="61" t="n"/>
      <c r="AM8" s="62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193" t="n"/>
      <c r="AZ8" s="193" t="n"/>
      <c r="BA8" s="193" t="inlineStr">
        <is>
          <t>охват</t>
        </is>
      </c>
      <c r="BB8" s="193" t="n"/>
      <c r="BC8" s="193" t="n"/>
      <c r="BD8" s="194" t="n"/>
      <c r="BE8" s="192" t="n"/>
      <c r="BF8" s="192" t="inlineStr">
        <is>
          <t>конверсии</t>
        </is>
      </c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  <c r="BV8" s="61" t="n"/>
      <c r="BW8" s="61" t="n"/>
      <c r="BX8" s="61" t="n"/>
      <c r="BY8" s="61" t="n"/>
      <c r="BZ8" s="61" t="n"/>
      <c r="CA8" s="61" t="n"/>
      <c r="CB8" s="61" t="n"/>
      <c r="CC8" s="61" t="n"/>
      <c r="CD8" s="61" t="n"/>
      <c r="CE8" s="61" t="n"/>
      <c r="CF8" s="61" t="n"/>
      <c r="CG8" s="61" t="n"/>
      <c r="CH8" s="61" t="n"/>
      <c r="CI8" s="61" t="n"/>
      <c r="CJ8" s="61" t="n"/>
      <c r="CK8" s="61" t="n"/>
      <c r="CL8" s="61" t="n"/>
      <c r="CM8" s="61" t="n"/>
      <c r="CN8" s="61" t="n"/>
      <c r="CO8" s="61" t="n"/>
      <c r="CQ8" s="405" t="n"/>
    </row>
    <row r="9" ht="23.25" customFormat="1" customHeight="1" s="16">
      <c r="A9" s="55" t="n"/>
      <c r="B9" s="397" t="inlineStr">
        <is>
          <t>#</t>
        </is>
      </c>
      <c r="C9" s="376" t="inlineStr">
        <is>
          <t>Селлер</t>
        </is>
      </c>
      <c r="D9" s="376" t="inlineStr">
        <is>
          <t>Сайт</t>
        </is>
      </c>
      <c r="E9" s="376" t="inlineStr">
        <is>
          <t>Место размещения на сайте и таргетинги</t>
        </is>
      </c>
      <c r="F9" s="376" t="inlineStr">
        <is>
          <t>Размер (в пикселях) / Формат</t>
        </is>
      </c>
      <c r="G9" s="376" t="inlineStr">
        <is>
          <t>Тип размещения</t>
        </is>
      </c>
      <c r="H9" s="376" t="inlineStr">
        <is>
          <t>Единица покупки</t>
        </is>
      </c>
      <c r="I9" s="376" t="inlineStr">
        <is>
          <t>Период размещения</t>
        </is>
      </c>
      <c r="J9" s="398" t="n"/>
      <c r="K9" s="376" t="inlineStr">
        <is>
          <t xml:space="preserve">Количество единиц за период </t>
        </is>
      </c>
      <c r="L9" s="376" t="inlineStr">
        <is>
          <t xml:space="preserve">Общее количество единиц </t>
        </is>
      </c>
      <c r="M9" s="376" t="inlineStr">
        <is>
          <t xml:space="preserve">Цена 
(за единицу покупки), руб.
</t>
        </is>
      </c>
      <c r="N9" s="376" t="inlineStr">
        <is>
          <t>Наценки / Доп. Скидки</t>
        </is>
      </c>
      <c r="O9" s="401" t="inlineStr">
        <is>
          <t>Скидка, %</t>
        </is>
      </c>
      <c r="P9" s="376" t="inlineStr">
        <is>
          <t>CPM с учетом скидки</t>
        </is>
      </c>
      <c r="Q9" s="376" t="inlineStr">
        <is>
          <t>Стоимость размещения после скидки, руб.</t>
        </is>
      </c>
      <c r="R9" s="376" t="inlineStr">
        <is>
          <t>Стоимость размещения после скидки, с НДС, руб.</t>
        </is>
      </c>
      <c r="S9" s="376" t="inlineStr">
        <is>
          <t>Прогноз результатов</t>
        </is>
      </c>
      <c r="T9" s="374" t="n"/>
      <c r="U9" s="374" t="n"/>
      <c r="V9" s="374" t="n"/>
      <c r="W9" s="374" t="n"/>
      <c r="X9" s="374" t="n"/>
      <c r="Y9" s="374" t="n"/>
      <c r="Z9" s="374" t="n"/>
      <c r="AA9" s="374" t="n"/>
      <c r="AB9" s="374" t="n"/>
      <c r="AC9" s="374" t="n"/>
      <c r="AD9" s="374" t="n"/>
      <c r="AE9" s="374" t="n"/>
      <c r="AF9" s="375" t="n"/>
      <c r="AG9" s="376" t="inlineStr">
        <is>
          <t>Январь</t>
        </is>
      </c>
      <c r="AH9" s="374" t="n"/>
      <c r="AI9" s="374" t="n"/>
      <c r="AJ9" s="374" t="n"/>
      <c r="AK9" s="375" t="n"/>
      <c r="AL9" s="376" t="inlineStr">
        <is>
          <t>Февраль</t>
        </is>
      </c>
      <c r="AM9" s="374" t="n"/>
      <c r="AN9" s="374" t="n"/>
      <c r="AO9" s="374" t="n"/>
      <c r="AP9" s="375" t="n"/>
      <c r="AQ9" s="376" t="inlineStr">
        <is>
          <t>Март</t>
        </is>
      </c>
      <c r="AR9" s="374" t="n"/>
      <c r="AS9" s="374" t="n"/>
      <c r="AT9" s="374" t="n"/>
      <c r="AU9" s="375" t="n"/>
      <c r="AV9" s="373" t="inlineStr">
        <is>
          <t>Апрель</t>
        </is>
      </c>
      <c r="AW9" s="374" t="n"/>
      <c r="AX9" s="374" t="n"/>
      <c r="AY9" s="374" t="n"/>
      <c r="AZ9" s="375" t="n"/>
      <c r="BA9" s="376" t="inlineStr">
        <is>
          <t>Май</t>
        </is>
      </c>
      <c r="BB9" s="374" t="n"/>
      <c r="BC9" s="374" t="n"/>
      <c r="BD9" s="374" t="n"/>
      <c r="BE9" s="374" t="n"/>
      <c r="BF9" s="375" t="n"/>
      <c r="BG9" s="370" t="inlineStr">
        <is>
          <t>Июнь</t>
        </is>
      </c>
      <c r="BH9" s="377" t="n"/>
      <c r="BI9" s="377" t="n"/>
      <c r="BJ9" s="377" t="n"/>
      <c r="BK9" s="378" t="n"/>
      <c r="BL9" s="376" t="inlineStr">
        <is>
          <t>Июль</t>
        </is>
      </c>
      <c r="BM9" s="374" t="n"/>
      <c r="BN9" s="374" t="n"/>
      <c r="BO9" s="374" t="n"/>
      <c r="BP9" s="375" t="n"/>
      <c r="BQ9" s="393" t="inlineStr">
        <is>
          <t>Август</t>
        </is>
      </c>
      <c r="BR9" s="394" t="n"/>
      <c r="BS9" s="394" t="n"/>
      <c r="BT9" s="394" t="n"/>
      <c r="BU9" s="394" t="n"/>
      <c r="BV9" s="395" t="n"/>
      <c r="BW9" s="393" t="inlineStr">
        <is>
          <t>Сентябрь</t>
        </is>
      </c>
      <c r="BX9" s="394" t="n"/>
      <c r="BY9" s="394" t="n"/>
      <c r="BZ9" s="394" t="n"/>
      <c r="CA9" s="395" t="n"/>
      <c r="CB9" s="376" t="inlineStr">
        <is>
          <t>Октябрь</t>
        </is>
      </c>
      <c r="CC9" s="374" t="n"/>
      <c r="CD9" s="374" t="n"/>
      <c r="CE9" s="374" t="n"/>
      <c r="CF9" s="375" t="n"/>
      <c r="CG9" s="376" t="inlineStr">
        <is>
          <t>Ноябрь</t>
        </is>
      </c>
      <c r="CH9" s="374" t="n"/>
      <c r="CI9" s="374" t="n"/>
      <c r="CJ9" s="374" t="n"/>
      <c r="CK9" s="375" t="n"/>
      <c r="CL9" s="376" t="inlineStr">
        <is>
          <t>Декабрь</t>
        </is>
      </c>
      <c r="CM9" s="374" t="n"/>
      <c r="CN9" s="374" t="n"/>
      <c r="CO9" s="375" t="n"/>
      <c r="CP9" s="376" t="inlineStr">
        <is>
          <t>Дата старта</t>
        </is>
      </c>
      <c r="CQ9" s="376" t="inlineStr">
        <is>
          <t>Дата предоставления материалов</t>
        </is>
      </c>
      <c r="CX9" s="51" t="n"/>
      <c r="CY9" s="51" t="n"/>
      <c r="CZ9" s="51" t="n"/>
      <c r="DA9" s="51" t="n"/>
      <c r="DB9" s="51" t="n"/>
      <c r="DC9" s="51" t="n"/>
      <c r="DD9" s="51" t="n"/>
      <c r="DE9" s="51" t="n"/>
      <c r="DF9" s="51" t="n"/>
      <c r="DG9" s="51" t="n"/>
    </row>
    <row r="10" ht="35.1" customFormat="1" customHeight="1" s="16">
      <c r="A10" s="55" t="n"/>
      <c r="B10" s="396" t="n"/>
      <c r="C10" s="396" t="n"/>
      <c r="D10" s="396" t="n"/>
      <c r="E10" s="396" t="n"/>
      <c r="F10" s="396" t="n"/>
      <c r="G10" s="396" t="n"/>
      <c r="H10" s="396" t="n"/>
      <c r="I10" s="369" t="n"/>
      <c r="J10" s="399" t="n"/>
      <c r="K10" s="396" t="n"/>
      <c r="L10" s="396" t="n"/>
      <c r="M10" s="396" t="n"/>
      <c r="N10" s="396" t="n"/>
      <c r="O10" s="396" t="n"/>
      <c r="P10" s="396" t="n"/>
      <c r="Q10" s="396" t="n"/>
      <c r="R10" s="396" t="n"/>
      <c r="S10" s="376" t="inlineStr">
        <is>
          <t>Количество показов</t>
        </is>
      </c>
      <c r="T10" s="376" t="inlineStr">
        <is>
          <t>Частота</t>
        </is>
      </c>
      <c r="U10" s="376" t="inlineStr">
        <is>
          <t>Охват технический</t>
        </is>
      </c>
      <c r="V10" s="376" t="inlineStr">
        <is>
          <t>VTR,%</t>
        </is>
      </c>
      <c r="W10" s="376" t="inlineStr">
        <is>
          <t>Количество просмотров</t>
        </is>
      </c>
      <c r="X10" s="376" t="inlineStr">
        <is>
          <t>CTR%</t>
        </is>
      </c>
      <c r="Y10" s="376" t="inlineStr">
        <is>
          <t>Количество кликов</t>
        </is>
      </c>
      <c r="Z10" s="376" t="inlineStr">
        <is>
          <t>CPM, руб.</t>
        </is>
      </c>
      <c r="AA10" s="376" t="inlineStr">
        <is>
          <t>CPT, руб.</t>
        </is>
      </c>
      <c r="AB10" s="376" t="inlineStr">
        <is>
          <t>Стоимость за просмотр</t>
        </is>
      </c>
      <c r="AC10" s="376" t="inlineStr">
        <is>
          <t>Стоимость за клик, руб.</t>
        </is>
      </c>
      <c r="AD10" s="376" t="inlineStr">
        <is>
          <t>CR, %</t>
        </is>
      </c>
      <c r="AE10" s="376" t="inlineStr">
        <is>
          <t>Количество лидов</t>
        </is>
      </c>
      <c r="AF10" s="376" t="inlineStr">
        <is>
          <t>Стоимость за лид, руб.</t>
        </is>
      </c>
      <c r="AG10" s="376" t="n"/>
      <c r="AH10" s="376" t="n"/>
      <c r="AI10" s="376" t="n"/>
      <c r="AJ10" s="376" t="n"/>
      <c r="AK10" s="376" t="n"/>
      <c r="AL10" s="376" t="n"/>
      <c r="AM10" s="376" t="n"/>
      <c r="AN10" s="376" t="n"/>
      <c r="AO10" s="376" t="n"/>
      <c r="AP10" s="376" t="n"/>
      <c r="AQ10" s="48" t="n">
        <v>44256</v>
      </c>
      <c r="AR10" s="48">
        <f>AQ11+1</f>
        <v/>
      </c>
      <c r="AS10" s="48">
        <f>AR11+1</f>
        <v/>
      </c>
      <c r="AT10" s="48">
        <f>AS11+1</f>
        <v/>
      </c>
      <c r="AU10" s="48">
        <f>AT11+1</f>
        <v/>
      </c>
      <c r="AV10" s="48">
        <f>AU11+1</f>
        <v/>
      </c>
      <c r="AW10" s="48">
        <f>AV11+1</f>
        <v/>
      </c>
      <c r="AX10" s="140">
        <f>AW11+1</f>
        <v/>
      </c>
      <c r="AY10" s="140">
        <f>AX11+1</f>
        <v/>
      </c>
      <c r="AZ10" s="140">
        <f>AY11+1</f>
        <v/>
      </c>
      <c r="BA10" s="140">
        <f>AZ11+1</f>
        <v/>
      </c>
      <c r="BB10" s="140">
        <f>BA11+1</f>
        <v/>
      </c>
      <c r="BC10" s="140">
        <f>BB11+1</f>
        <v/>
      </c>
      <c r="BD10" s="140">
        <f>BC11+1</f>
        <v/>
      </c>
      <c r="BE10" s="48">
        <f>BD11+1</f>
        <v/>
      </c>
      <c r="BF10" s="48">
        <f>BE11+1</f>
        <v/>
      </c>
      <c r="BG10" s="48">
        <f>BF11+1</f>
        <v/>
      </c>
      <c r="BH10" s="48">
        <f>BG11+1</f>
        <v/>
      </c>
      <c r="BI10" s="48">
        <f>BH11+1</f>
        <v/>
      </c>
      <c r="BJ10" s="48">
        <f>BI11+1</f>
        <v/>
      </c>
      <c r="BK10" s="48">
        <f>BJ11+1</f>
        <v/>
      </c>
      <c r="BL10" s="48">
        <f>BK11+1</f>
        <v/>
      </c>
      <c r="BM10" s="48">
        <f>BL11+1</f>
        <v/>
      </c>
      <c r="BN10" s="48">
        <f>BM11+1</f>
        <v/>
      </c>
      <c r="BO10" s="48">
        <f>BN11+1</f>
        <v/>
      </c>
      <c r="BP10" s="48">
        <f>BO11+1</f>
        <v/>
      </c>
      <c r="BQ10" s="48">
        <f>BP11+1</f>
        <v/>
      </c>
      <c r="BR10" s="48">
        <f>BQ11+1</f>
        <v/>
      </c>
      <c r="BS10" s="48">
        <f>BR11+1</f>
        <v/>
      </c>
      <c r="BT10" s="48">
        <f>BS11+1</f>
        <v/>
      </c>
      <c r="BU10" s="48">
        <f>BT11+1</f>
        <v/>
      </c>
      <c r="BV10" s="48">
        <f>BU11+1</f>
        <v/>
      </c>
      <c r="BW10" s="48">
        <f>BV11+1</f>
        <v/>
      </c>
      <c r="BX10" s="48">
        <f>BW11+1</f>
        <v/>
      </c>
      <c r="BY10" s="48">
        <f>BX11+1</f>
        <v/>
      </c>
      <c r="BZ10" s="48">
        <f>BY11+1</f>
        <v/>
      </c>
      <c r="CA10" s="48">
        <f>BZ11+1</f>
        <v/>
      </c>
      <c r="CB10" s="48">
        <f>CA11+1</f>
        <v/>
      </c>
      <c r="CC10" s="48">
        <f>CB11+1</f>
        <v/>
      </c>
      <c r="CD10" s="48">
        <f>CC11+1</f>
        <v/>
      </c>
      <c r="CE10" s="48">
        <f>CD11+1</f>
        <v/>
      </c>
      <c r="CF10" s="48">
        <f>CE11+1</f>
        <v/>
      </c>
      <c r="CG10" s="48">
        <f>CF11+1</f>
        <v/>
      </c>
      <c r="CH10" s="48">
        <f>CG11+1</f>
        <v/>
      </c>
      <c r="CI10" s="48">
        <f>CH11+1</f>
        <v/>
      </c>
      <c r="CJ10" s="48">
        <f>CI11+1</f>
        <v/>
      </c>
      <c r="CK10" s="48">
        <f>CJ11+1</f>
        <v/>
      </c>
      <c r="CL10" s="48">
        <f>CK11+1</f>
        <v/>
      </c>
      <c r="CM10" s="48">
        <f>CL11+1</f>
        <v/>
      </c>
      <c r="CN10" s="48">
        <f>CM11+1</f>
        <v/>
      </c>
      <c r="CO10" s="48">
        <f>CN11+1</f>
        <v/>
      </c>
      <c r="CP10" s="396" t="n"/>
      <c r="CQ10" s="396" t="n"/>
      <c r="CX10" s="51" t="n"/>
      <c r="CY10" s="51" t="n"/>
      <c r="CZ10" s="51" t="n"/>
      <c r="DA10" s="51" t="n"/>
      <c r="DB10" s="51" t="n"/>
      <c r="DC10" s="51" t="n"/>
      <c r="DD10" s="51" t="n"/>
      <c r="DE10" s="51" t="n"/>
      <c r="DF10" s="51" t="n"/>
      <c r="DG10" s="51" t="n"/>
    </row>
    <row r="11" ht="35.1" customFormat="1" customHeight="1" s="16">
      <c r="A11" s="257" t="n"/>
      <c r="B11" s="382" t="n"/>
      <c r="C11" s="382" t="n"/>
      <c r="D11" s="382" t="n"/>
      <c r="E11" s="382" t="n"/>
      <c r="F11" s="382" t="n"/>
      <c r="G11" s="382" t="n"/>
      <c r="H11" s="382" t="n"/>
      <c r="I11" s="400" t="n"/>
      <c r="J11" s="384" t="n"/>
      <c r="K11" s="382" t="n"/>
      <c r="L11" s="382" t="n"/>
      <c r="M11" s="382" t="n"/>
      <c r="N11" s="382" t="n"/>
      <c r="O11" s="382" t="n"/>
      <c r="P11" s="382" t="n"/>
      <c r="Q11" s="382" t="n"/>
      <c r="R11" s="382" t="n"/>
      <c r="S11" s="382" t="n"/>
      <c r="T11" s="382" t="n"/>
      <c r="U11" s="382" t="n"/>
      <c r="V11" s="382" t="n"/>
      <c r="W11" s="382" t="n"/>
      <c r="X11" s="382" t="n"/>
      <c r="Y11" s="382" t="n"/>
      <c r="Z11" s="382" t="n"/>
      <c r="AA11" s="382" t="n"/>
      <c r="AB11" s="382" t="n"/>
      <c r="AC11" s="382" t="n"/>
      <c r="AD11" s="382" t="n"/>
      <c r="AE11" s="382" t="n"/>
      <c r="AF11" s="382" t="n"/>
      <c r="AG11" s="63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48">
        <f>AQ10+6</f>
        <v/>
      </c>
      <c r="AR11" s="48">
        <f>AR10+6</f>
        <v/>
      </c>
      <c r="AS11" s="48">
        <f>AS10+6</f>
        <v/>
      </c>
      <c r="AT11" s="48">
        <f>AT10+6</f>
        <v/>
      </c>
      <c r="AU11" s="48" t="n">
        <v>44286</v>
      </c>
      <c r="AV11" s="48" t="n">
        <v>44290</v>
      </c>
      <c r="AW11" s="48">
        <f>AW10+6</f>
        <v/>
      </c>
      <c r="AX11" s="48">
        <f>AX10+6</f>
        <v/>
      </c>
      <c r="AY11" s="48">
        <f>AY10+6</f>
        <v/>
      </c>
      <c r="AZ11" s="48" t="n">
        <v>44316</v>
      </c>
      <c r="BA11" s="48" t="n">
        <v>44318</v>
      </c>
      <c r="BB11" s="48">
        <f>BB10+6</f>
        <v/>
      </c>
      <c r="BC11" s="48">
        <f>BC10+6</f>
        <v/>
      </c>
      <c r="BD11" s="48">
        <f>BD10+6</f>
        <v/>
      </c>
      <c r="BE11" s="48">
        <f>BE10+6</f>
        <v/>
      </c>
      <c r="BF11" s="48" t="n">
        <v>44347</v>
      </c>
      <c r="BG11" s="48" t="n">
        <v>44353</v>
      </c>
      <c r="BH11" s="48">
        <f>BH10+6</f>
        <v/>
      </c>
      <c r="BI11" s="48">
        <f>BI10+6</f>
        <v/>
      </c>
      <c r="BJ11" s="48">
        <f>BJ10+6</f>
        <v/>
      </c>
      <c r="BK11" s="48" t="n">
        <v>44377</v>
      </c>
      <c r="BL11" s="48" t="n">
        <v>44381</v>
      </c>
      <c r="BM11" s="48">
        <f>BM10+6</f>
        <v/>
      </c>
      <c r="BN11" s="48">
        <f>BN10+6</f>
        <v/>
      </c>
      <c r="BO11" s="48">
        <f>BO10+6</f>
        <v/>
      </c>
      <c r="BP11" s="48" t="n">
        <v>44408</v>
      </c>
      <c r="BQ11" s="48" t="n">
        <v>44409</v>
      </c>
      <c r="BR11" s="48">
        <f>BR10+6</f>
        <v/>
      </c>
      <c r="BS11" s="48">
        <f>BS10+6</f>
        <v/>
      </c>
      <c r="BT11" s="48">
        <f>BT10+6</f>
        <v/>
      </c>
      <c r="BU11" s="48">
        <f>BU10+6</f>
        <v/>
      </c>
      <c r="BV11" s="48" t="n">
        <v>44439</v>
      </c>
      <c r="BW11" s="48" t="n">
        <v>44444</v>
      </c>
      <c r="BX11" s="48">
        <f>BX10+6</f>
        <v/>
      </c>
      <c r="BY11" s="48">
        <f>BY10+6</f>
        <v/>
      </c>
      <c r="BZ11" s="48">
        <f>BZ10+6</f>
        <v/>
      </c>
      <c r="CA11" s="48" t="n">
        <v>44469</v>
      </c>
      <c r="CB11" s="48" t="n">
        <v>44472</v>
      </c>
      <c r="CC11" s="48">
        <f>CC10+6</f>
        <v/>
      </c>
      <c r="CD11" s="48">
        <f>CD10+6</f>
        <v/>
      </c>
      <c r="CE11" s="48">
        <f>CE10+6</f>
        <v/>
      </c>
      <c r="CF11" s="48">
        <f>CF10+6</f>
        <v/>
      </c>
      <c r="CG11" s="48">
        <f>CG10+6</f>
        <v/>
      </c>
      <c r="CH11" s="48">
        <f>CH10+6</f>
        <v/>
      </c>
      <c r="CI11" s="48">
        <f>CI10+6</f>
        <v/>
      </c>
      <c r="CJ11" s="48">
        <f>CJ10+6</f>
        <v/>
      </c>
      <c r="CK11" s="48" t="n">
        <v>44530</v>
      </c>
      <c r="CL11" s="48" t="n">
        <v>44535</v>
      </c>
      <c r="CM11" s="48">
        <f>CM10+6</f>
        <v/>
      </c>
      <c r="CN11" s="48">
        <f>CN10+6</f>
        <v/>
      </c>
      <c r="CO11" s="48">
        <f>CO10+6</f>
        <v/>
      </c>
      <c r="CP11" s="382" t="n"/>
      <c r="CQ11" s="382" t="n"/>
      <c r="CX11" s="51" t="n"/>
      <c r="CY11" s="51" t="n"/>
      <c r="CZ11" s="51" t="n"/>
      <c r="DA11" s="51" t="n"/>
      <c r="DB11" s="51" t="n"/>
      <c r="DC11" s="51" t="n"/>
      <c r="DD11" s="51" t="n"/>
      <c r="DE11" s="51" t="n"/>
      <c r="DF11" s="51" t="n"/>
      <c r="DG11" s="51" t="n"/>
    </row>
    <row r="12" ht="57.75" customFormat="1" customHeight="1" s="95">
      <c r="A12" s="402" t="inlineStr">
        <is>
          <t>ТАРГЕТИРОВАННАЯ РЕКЛАМА</t>
        </is>
      </c>
      <c r="B12" s="64" t="n">
        <v>1</v>
      </c>
      <c r="C12" s="65">
        <f>D12</f>
        <v/>
      </c>
      <c r="D12" s="123" t="inlineStr">
        <is>
          <t>Instagram</t>
        </is>
      </c>
      <c r="E12" s="126" t="inlineStr">
        <is>
          <t>Лента, Stories
ГЕО РФ 
см. закладку "Таргетинги social"</t>
        </is>
      </c>
      <c r="F12" s="128" t="inlineStr">
        <is>
          <t>Промопост с видео/Strories - видео (10 секунд)</t>
        </is>
      </c>
      <c r="G12" s="129" t="inlineStr">
        <is>
          <t>Динамика</t>
        </is>
      </c>
      <c r="H12" s="129" t="inlineStr">
        <is>
          <t>1000 показов</t>
        </is>
      </c>
      <c r="I12" s="130">
        <f>COUNT(AQ12:CO12)</f>
        <v/>
      </c>
      <c r="J12" s="129" t="inlineStr">
        <is>
          <t>недели</t>
        </is>
      </c>
      <c r="K12" s="131">
        <f>L12/I12</f>
        <v/>
      </c>
      <c r="L12" s="132" t="n">
        <v>661.2752682491185</v>
      </c>
      <c r="M12" s="278" t="n">
        <v>66</v>
      </c>
      <c r="N12" s="133" t="n">
        <v>1</v>
      </c>
      <c r="O12" s="134" t="n">
        <v>0</v>
      </c>
      <c r="P12" s="279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/>
      </c>
      <c r="Q12" s="279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/>
      </c>
      <c r="R12" s="280">
        <f>Q12*1.2</f>
        <v/>
      </c>
      <c r="S12" s="431">
        <f>L12*1000</f>
        <v/>
      </c>
      <c r="T12" s="135" t="n">
        <v>3</v>
      </c>
      <c r="U12" s="431">
        <f>S12/T12</f>
        <v/>
      </c>
      <c r="V12" s="136" t="n">
        <v>0.06</v>
      </c>
      <c r="W12" s="431">
        <f>S12*V12</f>
        <v/>
      </c>
      <c r="X12" s="137" t="n">
        <v>0.0018</v>
      </c>
      <c r="Y12" s="431">
        <f>S12*X12</f>
        <v/>
      </c>
      <c r="Z12" s="279">
        <f>Q12/S12*1000</f>
        <v/>
      </c>
      <c r="AA12" s="279">
        <f>Q12/U12*1000</f>
        <v/>
      </c>
      <c r="AB12" s="281">
        <f>Q12/W12</f>
        <v/>
      </c>
      <c r="AC12" s="279">
        <f>Q12/Y12</f>
        <v/>
      </c>
      <c r="AD12" s="136" t="n"/>
      <c r="AE12" s="431" t="n"/>
      <c r="AF12" s="279" t="n"/>
      <c r="AG12" s="18" t="n"/>
      <c r="AH12" s="18" t="n"/>
      <c r="AI12" s="18" t="n"/>
      <c r="AJ12" s="18" t="n"/>
      <c r="AK12" s="18" t="n"/>
      <c r="AL12" s="18" t="n"/>
      <c r="AM12" s="18" t="n"/>
      <c r="AN12" s="18" t="n"/>
      <c r="AO12" s="18" t="n"/>
      <c r="AP12" s="18" t="n"/>
      <c r="AQ12" s="19" t="n"/>
      <c r="AR12" s="19" t="n"/>
      <c r="AS12" s="19" t="n"/>
      <c r="AT12" s="19" t="n"/>
      <c r="AU12" s="432" t="n"/>
      <c r="AV12" s="432" t="n"/>
      <c r="AW12" s="19" t="n"/>
      <c r="AX12" s="432" t="n"/>
      <c r="AY12" s="433">
        <f>1/7*4</f>
        <v/>
      </c>
      <c r="AZ12" s="433">
        <f>1/7*5</f>
        <v/>
      </c>
      <c r="BA12" s="432" t="n"/>
      <c r="BB12" s="432" t="n"/>
      <c r="BC12" s="433">
        <f>1/7*3</f>
        <v/>
      </c>
      <c r="BD12" s="433">
        <f>1/7*3</f>
        <v/>
      </c>
      <c r="BE12" s="19" t="n"/>
      <c r="BF12" s="432" t="n"/>
      <c r="BG12" s="432" t="n"/>
      <c r="BH12" s="19" t="n"/>
      <c r="BI12" s="19" t="n"/>
      <c r="BJ12" s="19" t="n"/>
      <c r="BK12" s="432" t="n"/>
      <c r="BL12" s="432" t="n"/>
      <c r="BM12" s="19" t="n"/>
      <c r="BN12" s="19" t="n"/>
      <c r="BO12" s="19" t="n"/>
      <c r="BP12" s="432" t="n"/>
      <c r="BQ12" s="432" t="n"/>
      <c r="BR12" s="19" t="n"/>
      <c r="BS12" s="19" t="n"/>
      <c r="BT12" s="19" t="n"/>
      <c r="BU12" s="19" t="n"/>
      <c r="BV12" s="432" t="n"/>
      <c r="BW12" s="432" t="n"/>
      <c r="BX12" s="432" t="n"/>
      <c r="BY12" s="432" t="n"/>
      <c r="BZ12" s="432" t="n"/>
      <c r="CA12" s="432" t="n"/>
      <c r="CB12" s="432" t="n"/>
      <c r="CC12" s="432" t="n"/>
      <c r="CD12" s="432" t="n"/>
      <c r="CE12" s="432" t="n"/>
      <c r="CF12" s="432" t="n"/>
      <c r="CG12" s="432" t="n"/>
      <c r="CH12" s="432" t="n"/>
      <c r="CI12" s="432" t="n"/>
      <c r="CJ12" s="432" t="n"/>
      <c r="CK12" s="432" t="n"/>
      <c r="CL12" s="432" t="n"/>
      <c r="CM12" s="432" t="n"/>
      <c r="CN12" s="432" t="n"/>
      <c r="CO12" s="432" t="n"/>
      <c r="CP12" s="434" t="n"/>
      <c r="CQ12" s="434" t="n"/>
      <c r="CR12" s="16" t="n"/>
      <c r="CS12" s="282">
        <f>$Q$12*#REF!</f>
        <v/>
      </c>
      <c r="CT12" s="282">
        <f>$Q$12*#REF!</f>
        <v/>
      </c>
      <c r="CU12" s="282">
        <f>$Q$12*#REF!</f>
        <v/>
      </c>
      <c r="CX12" s="51" t="n"/>
      <c r="CY12" s="51" t="n"/>
      <c r="CZ12" s="51" t="n"/>
      <c r="DA12" s="51" t="n"/>
      <c r="DB12" s="51" t="n"/>
      <c r="DC12" s="51" t="n"/>
      <c r="DD12" s="51" t="n"/>
      <c r="DE12" s="51" t="n"/>
      <c r="DF12" s="51" t="n"/>
      <c r="DG12" s="51" t="n"/>
    </row>
    <row r="13" ht="57.75" customFormat="1" customHeight="1" s="95">
      <c r="A13" s="399" t="n"/>
      <c r="B13" s="64">
        <f>B12+1</f>
        <v/>
      </c>
      <c r="C13" s="65">
        <f>D13</f>
        <v/>
      </c>
      <c r="D13" s="123" t="inlineStr">
        <is>
          <t>Вконтакте</t>
        </is>
      </c>
      <c r="E13" s="126" t="inlineStr">
        <is>
          <t>Лента новостей
ГЕО РФ 
см. закладку "Таргетинги social"</t>
        </is>
      </c>
      <c r="F13" s="138" t="inlineStr">
        <is>
          <t>Промопост с видео_x000D_
 (10 секунд)</t>
        </is>
      </c>
      <c r="G13" s="129" t="inlineStr">
        <is>
          <t>Динамика</t>
        </is>
      </c>
      <c r="H13" s="129" t="inlineStr">
        <is>
          <t>1000 показов</t>
        </is>
      </c>
      <c r="I13" s="130">
        <f>COUNT(AQ13:CO13)</f>
        <v/>
      </c>
      <c r="J13" s="129" t="inlineStr">
        <is>
          <t>недели</t>
        </is>
      </c>
      <c r="K13" s="131">
        <f>L13/I13</f>
        <v/>
      </c>
      <c r="L13" s="132" t="n">
        <v>1033.402879697005</v>
      </c>
      <c r="M13" s="278" t="n">
        <v>88</v>
      </c>
      <c r="N13" s="133" t="n">
        <v>1</v>
      </c>
      <c r="O13" s="134" t="n">
        <v>0</v>
      </c>
      <c r="P13" s="279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/>
      </c>
      <c r="Q13" s="283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/>
      </c>
      <c r="R13" s="280">
        <f>Q13*1.2</f>
        <v/>
      </c>
      <c r="S13" s="431">
        <f>L13*1000</f>
        <v/>
      </c>
      <c r="T13" s="135" t="n">
        <v>3</v>
      </c>
      <c r="U13" s="431">
        <f>S13/T13</f>
        <v/>
      </c>
      <c r="V13" s="137" t="n">
        <v>0.15</v>
      </c>
      <c r="W13" s="431">
        <f>S13*V13</f>
        <v/>
      </c>
      <c r="X13" s="137" t="n">
        <v>0.0023</v>
      </c>
      <c r="Y13" s="431">
        <f>S13*X13</f>
        <v/>
      </c>
      <c r="Z13" s="279">
        <f>Q13/S13*1000</f>
        <v/>
      </c>
      <c r="AA13" s="279">
        <f>Q13/U13*1000</f>
        <v/>
      </c>
      <c r="AB13" s="281">
        <f>Q13/W13</f>
        <v/>
      </c>
      <c r="AC13" s="279">
        <f>Q13/Y13</f>
        <v/>
      </c>
      <c r="AD13" s="136" t="n"/>
      <c r="AE13" s="431" t="n"/>
      <c r="AF13" s="279" t="n"/>
      <c r="AG13" s="18" t="n"/>
      <c r="AH13" s="18" t="n"/>
      <c r="AI13" s="18" t="n"/>
      <c r="AJ13" s="18" t="n"/>
      <c r="AK13" s="18" t="n"/>
      <c r="AL13" s="18" t="n"/>
      <c r="AM13" s="18" t="n"/>
      <c r="AN13" s="18" t="n"/>
      <c r="AO13" s="18" t="n"/>
      <c r="AP13" s="18" t="n"/>
      <c r="AQ13" s="19" t="n"/>
      <c r="AR13" s="19" t="n"/>
      <c r="AS13" s="19" t="n"/>
      <c r="AT13" s="19" t="n"/>
      <c r="AU13" s="432" t="n"/>
      <c r="AV13" s="432" t="n"/>
      <c r="AW13" s="19" t="n"/>
      <c r="AX13" s="432" t="n"/>
      <c r="AY13" s="433">
        <f>1/7*4</f>
        <v/>
      </c>
      <c r="AZ13" s="433">
        <f>1/7*5</f>
        <v/>
      </c>
      <c r="BA13" s="432" t="n"/>
      <c r="BB13" s="432" t="n"/>
      <c r="BC13" s="433">
        <f>1/7*3</f>
        <v/>
      </c>
      <c r="BD13" s="433">
        <f>1/7*3</f>
        <v/>
      </c>
      <c r="BE13" s="19" t="n"/>
      <c r="BF13" s="432" t="n"/>
      <c r="BG13" s="432" t="n"/>
      <c r="BH13" s="19" t="n"/>
      <c r="BI13" s="19" t="n"/>
      <c r="BJ13" s="19" t="n"/>
      <c r="BK13" s="432" t="n"/>
      <c r="BL13" s="432" t="n"/>
      <c r="BM13" s="19" t="n"/>
      <c r="BN13" s="19" t="n"/>
      <c r="BO13" s="19" t="n"/>
      <c r="BP13" s="432" t="n"/>
      <c r="BQ13" s="432" t="n"/>
      <c r="BR13" s="19" t="n"/>
      <c r="BS13" s="19" t="n"/>
      <c r="BT13" s="19" t="n"/>
      <c r="BU13" s="19" t="n"/>
      <c r="BV13" s="432" t="n"/>
      <c r="BW13" s="432" t="n"/>
      <c r="BX13" s="432" t="n"/>
      <c r="BY13" s="432" t="n"/>
      <c r="BZ13" s="432" t="n"/>
      <c r="CA13" s="432" t="n"/>
      <c r="CB13" s="432" t="n"/>
      <c r="CC13" s="432" t="n"/>
      <c r="CD13" s="432" t="n"/>
      <c r="CE13" s="432" t="n"/>
      <c r="CF13" s="432" t="n"/>
      <c r="CG13" s="432" t="n"/>
      <c r="CH13" s="432" t="n"/>
      <c r="CI13" s="432" t="n"/>
      <c r="CJ13" s="432" t="n"/>
      <c r="CK13" s="432" t="n"/>
      <c r="CL13" s="432" t="n"/>
      <c r="CM13" s="432" t="n"/>
      <c r="CN13" s="432" t="n"/>
      <c r="CO13" s="432" t="n"/>
      <c r="CP13" s="435" t="n"/>
      <c r="CQ13" s="435" t="n"/>
      <c r="CR13" s="16" t="n"/>
      <c r="CS13" s="284" t="n"/>
      <c r="CT13" s="284" t="n"/>
      <c r="CU13" s="284" t="n"/>
      <c r="CX13" s="51" t="n"/>
      <c r="CY13" s="51" t="n"/>
      <c r="CZ13" s="51" t="n"/>
      <c r="DA13" s="51" t="n"/>
      <c r="DB13" s="51" t="n"/>
      <c r="DC13" s="51" t="n"/>
      <c r="DD13" s="51" t="n"/>
      <c r="DE13" s="51" t="n"/>
      <c r="DF13" s="51" t="n"/>
      <c r="DG13" s="51" t="n"/>
    </row>
    <row r="14" ht="57.75" customFormat="1" customHeight="1" s="95">
      <c r="A14" s="399" t="n"/>
      <c r="B14" s="64">
        <f>B13+1</f>
        <v/>
      </c>
      <c r="C14" s="65">
        <f>D14</f>
        <v/>
      </c>
      <c r="D14" s="123" t="inlineStr">
        <is>
          <t>Instagram</t>
        </is>
      </c>
      <c r="E14" s="126" t="inlineStr">
        <is>
          <t>Лента, Stories
ГЕО РФ 
см. закладку "Таргетинги social"</t>
        </is>
      </c>
      <c r="F14" s="138" t="inlineStr">
        <is>
          <t>Промопост с кнопкой - изображение/Stories - изображение</t>
        </is>
      </c>
      <c r="G14" s="129" t="inlineStr">
        <is>
          <t>Динамика</t>
        </is>
      </c>
      <c r="H14" s="129" t="inlineStr">
        <is>
          <t>клики</t>
        </is>
      </c>
      <c r="I14" s="130">
        <f>COUNT(AV14:BD14)</f>
        <v/>
      </c>
      <c r="J14" s="129" t="inlineStr">
        <is>
          <t>неделя</t>
        </is>
      </c>
      <c r="K14" s="131">
        <f>L14/I14</f>
        <v/>
      </c>
      <c r="L14" s="132" t="n">
        <v>1000</v>
      </c>
      <c r="M14" s="278" t="n">
        <v>44</v>
      </c>
      <c r="N14" s="133" t="n">
        <v>1</v>
      </c>
      <c r="O14" s="134" t="n">
        <v>0</v>
      </c>
      <c r="P14" s="279">
        <f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/>
      </c>
      <c r="Q14" s="279">
        <f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/>
      </c>
      <c r="R14" s="280">
        <f>Q14*1.2</f>
        <v/>
      </c>
      <c r="S14" s="431">
        <f>Y14/X14</f>
        <v/>
      </c>
      <c r="T14" s="135" t="n">
        <v>3</v>
      </c>
      <c r="U14" s="431">
        <f>S14/T14</f>
        <v/>
      </c>
      <c r="V14" s="136" t="inlineStr">
        <is>
          <t>n/a</t>
        </is>
      </c>
      <c r="W14" s="136" t="inlineStr">
        <is>
          <t>n/a</t>
        </is>
      </c>
      <c r="X14" s="137" t="n">
        <v>0.0033</v>
      </c>
      <c r="Y14" s="431">
        <f>L14</f>
        <v/>
      </c>
      <c r="Z14" s="279">
        <f>Q14/S14*1000</f>
        <v/>
      </c>
      <c r="AA14" s="279">
        <f>Q14/U14*1000</f>
        <v/>
      </c>
      <c r="AB14" s="136" t="inlineStr">
        <is>
          <t>n/a</t>
        </is>
      </c>
      <c r="AC14" s="279">
        <f>Q14/Y14</f>
        <v/>
      </c>
      <c r="AD14" s="136" t="n"/>
      <c r="AE14" s="431" t="n"/>
      <c r="AF14" s="279" t="n"/>
      <c r="AG14" s="18" t="n"/>
      <c r="AH14" s="18" t="n"/>
      <c r="AI14" s="18" t="n"/>
      <c r="AJ14" s="18" t="n"/>
      <c r="AK14" s="18" t="n"/>
      <c r="AL14" s="18" t="n"/>
      <c r="AM14" s="18" t="n"/>
      <c r="AN14" s="18" t="n"/>
      <c r="AO14" s="18" t="n"/>
      <c r="AP14" s="18" t="n"/>
      <c r="AQ14" s="19" t="n"/>
      <c r="AR14" s="19" t="n"/>
      <c r="AS14" s="19" t="n"/>
      <c r="AT14" s="19" t="n"/>
      <c r="AU14" s="432" t="n"/>
      <c r="AV14" s="432" t="n"/>
      <c r="AW14" s="432" t="n"/>
      <c r="AX14" s="432" t="n"/>
      <c r="AY14" s="432" t="n"/>
      <c r="AZ14" s="432" t="n"/>
      <c r="BA14" s="432" t="n"/>
      <c r="BB14" s="19" t="n"/>
      <c r="BC14" s="432" t="n"/>
      <c r="BD14" s="433">
        <f>1/7*4</f>
        <v/>
      </c>
      <c r="BE14" s="433" t="n">
        <v>1</v>
      </c>
      <c r="BF14" s="433">
        <f>1/7*1</f>
        <v/>
      </c>
      <c r="BG14" s="433">
        <f>1/7*2</f>
        <v/>
      </c>
      <c r="BH14" s="19" t="n"/>
      <c r="BI14" s="19" t="n"/>
      <c r="BJ14" s="19" t="n"/>
      <c r="BK14" s="432" t="n"/>
      <c r="BL14" s="432" t="n"/>
      <c r="BM14" s="19" t="n"/>
      <c r="BN14" s="19" t="n"/>
      <c r="BO14" s="19" t="n"/>
      <c r="BP14" s="432" t="n"/>
      <c r="BQ14" s="432" t="n"/>
      <c r="BR14" s="19" t="n"/>
      <c r="BS14" s="19" t="n"/>
      <c r="BT14" s="19" t="n"/>
      <c r="BU14" s="19" t="n"/>
      <c r="BV14" s="432" t="n"/>
      <c r="BW14" s="432" t="n"/>
      <c r="BX14" s="432" t="n"/>
      <c r="BY14" s="432" t="n"/>
      <c r="BZ14" s="432" t="n"/>
      <c r="CA14" s="432" t="n"/>
      <c r="CB14" s="432" t="n"/>
      <c r="CC14" s="432" t="n"/>
      <c r="CD14" s="432" t="n"/>
      <c r="CE14" s="432" t="n"/>
      <c r="CF14" s="432" t="n"/>
      <c r="CG14" s="432" t="n"/>
      <c r="CH14" s="432" t="n"/>
      <c r="CI14" s="432" t="n"/>
      <c r="CJ14" s="432" t="n"/>
      <c r="CK14" s="432" t="n"/>
      <c r="CL14" s="432" t="n"/>
      <c r="CM14" s="432" t="n"/>
      <c r="CN14" s="432" t="n"/>
      <c r="CO14" s="432" t="n"/>
      <c r="CP14" s="435" t="n"/>
      <c r="CQ14" s="435" t="n"/>
      <c r="CR14" s="16" t="n"/>
      <c r="CS14" s="284" t="n"/>
      <c r="CT14" s="284" t="n"/>
      <c r="CU14" s="284" t="n"/>
      <c r="CX14" s="51" t="n"/>
      <c r="CY14" s="51" t="n"/>
      <c r="CZ14" s="51" t="n"/>
      <c r="DA14" s="51" t="n"/>
      <c r="DB14" s="51" t="n"/>
      <c r="DC14" s="51" t="n"/>
      <c r="DD14" s="51" t="n"/>
      <c r="DE14" s="51" t="n"/>
      <c r="DF14" s="51" t="n"/>
      <c r="DG14" s="51" t="n"/>
    </row>
    <row r="15" ht="57.75" customFormat="1" customHeight="1" s="95">
      <c r="A15" s="399" t="n"/>
      <c r="B15" s="64">
        <f>B14+1</f>
        <v/>
      </c>
      <c r="C15" s="65">
        <f>D15</f>
        <v/>
      </c>
      <c r="D15" s="123" t="inlineStr">
        <is>
          <t>Вконтакте</t>
        </is>
      </c>
      <c r="E15" s="126" t="inlineStr">
        <is>
          <t>Лента новостей
ГЕО РФ 
см. закладку "Таргетинги social"</t>
        </is>
      </c>
      <c r="F15" s="138" t="inlineStr">
        <is>
          <t>Промопост с кнопкой</t>
        </is>
      </c>
      <c r="G15" s="129" t="inlineStr">
        <is>
          <t>Динамика</t>
        </is>
      </c>
      <c r="H15" s="129" t="inlineStr">
        <is>
          <t>клики</t>
        </is>
      </c>
      <c r="I15" s="130">
        <f>COUNT(AV15:BD15)</f>
        <v/>
      </c>
      <c r="J15" s="129" t="inlineStr">
        <is>
          <t>неделя</t>
        </is>
      </c>
      <c r="K15" s="131">
        <f>L15/I15</f>
        <v/>
      </c>
      <c r="L15" s="132" t="n">
        <v>2130.721763085395</v>
      </c>
      <c r="M15" s="278" t="n">
        <v>44</v>
      </c>
      <c r="N15" s="133" t="n">
        <v>1</v>
      </c>
      <c r="O15" s="134" t="n">
        <v>0</v>
      </c>
      <c r="P15" s="279">
        <f>IF(OR(H15="1000 показов",H15="клики",H15="engagement",H15="вовлечение",H15="просмотры"),IF(H15="клики",Q15*1000/S15,IF(OR(H15="engagement",H15="просмотры",H15="вовлечение"),Q15*1000/S15,M15*N15*(1-O15))),IF(ISERR(M15*N15/S15*1000*(1-O15)),0,M15*N15*L15*(1-O15)/S15*1000))</f>
        <v/>
      </c>
      <c r="Q15" s="279">
        <f>IF(H15="клики",M15*N15*(1-O15)*Y15,IF(OR(H15="просмотры",H15="engagement",H15="вовлечение"),L15*M15*N15*(1-O15),IF(OR(H15="пакет",H15="неделя",H15="день",H15="месяц",H15="единица",H15="единиц"),M15*N15*(1-O15)*L15,L15*P15)))</f>
        <v/>
      </c>
      <c r="R15" s="280">
        <f>Q15*1.2</f>
        <v/>
      </c>
      <c r="S15" s="431">
        <f>Y15/X15</f>
        <v/>
      </c>
      <c r="T15" s="135" t="n">
        <v>3</v>
      </c>
      <c r="U15" s="431">
        <f>S15/T15</f>
        <v/>
      </c>
      <c r="V15" s="136" t="inlineStr">
        <is>
          <t>n/a</t>
        </is>
      </c>
      <c r="W15" s="136" t="inlineStr">
        <is>
          <t>n/a</t>
        </is>
      </c>
      <c r="X15" s="137" t="n">
        <v>0.0043</v>
      </c>
      <c r="Y15" s="431">
        <f>L15</f>
        <v/>
      </c>
      <c r="Z15" s="279">
        <f>Q15/S15*1000</f>
        <v/>
      </c>
      <c r="AA15" s="279">
        <f>Q15/U15*1000</f>
        <v/>
      </c>
      <c r="AB15" s="136" t="inlineStr">
        <is>
          <t>n/a</t>
        </is>
      </c>
      <c r="AC15" s="279">
        <f>Q15/Y15</f>
        <v/>
      </c>
      <c r="AD15" s="136" t="n"/>
      <c r="AE15" s="431" t="n"/>
      <c r="AF15" s="279" t="n"/>
      <c r="AG15" s="18" t="n"/>
      <c r="AH15" s="18" t="n"/>
      <c r="AI15" s="18" t="n"/>
      <c r="AJ15" s="18" t="n"/>
      <c r="AK15" s="18" t="n"/>
      <c r="AL15" s="18" t="n"/>
      <c r="AM15" s="18" t="n"/>
      <c r="AN15" s="18" t="n"/>
      <c r="AO15" s="18" t="n"/>
      <c r="AP15" s="18" t="n"/>
      <c r="AQ15" s="19" t="n"/>
      <c r="AR15" s="19" t="n"/>
      <c r="AS15" s="19" t="n"/>
      <c r="AT15" s="19" t="n"/>
      <c r="AU15" s="432" t="n"/>
      <c r="AV15" s="432" t="n"/>
      <c r="AW15" s="432" t="n"/>
      <c r="AX15" s="432" t="n"/>
      <c r="AY15" s="432" t="n"/>
      <c r="AZ15" s="432" t="n"/>
      <c r="BA15" s="432" t="n"/>
      <c r="BB15" s="19" t="n"/>
      <c r="BC15" s="432" t="n"/>
      <c r="BD15" s="433">
        <f>1/7*4</f>
        <v/>
      </c>
      <c r="BE15" s="433" t="n">
        <v>1</v>
      </c>
      <c r="BF15" s="433">
        <f>1/7*1</f>
        <v/>
      </c>
      <c r="BG15" s="433">
        <f>1/7*2</f>
        <v/>
      </c>
      <c r="BH15" s="19" t="n"/>
      <c r="BI15" s="19" t="n"/>
      <c r="BJ15" s="19" t="n"/>
      <c r="BK15" s="432" t="n"/>
      <c r="BL15" s="432" t="n"/>
      <c r="BM15" s="19" t="n"/>
      <c r="BN15" s="19" t="n"/>
      <c r="BO15" s="19" t="n"/>
      <c r="BP15" s="432" t="n"/>
      <c r="BQ15" s="432" t="n"/>
      <c r="BR15" s="19" t="n"/>
      <c r="BS15" s="19" t="n"/>
      <c r="BT15" s="19" t="n"/>
      <c r="BU15" s="19" t="n"/>
      <c r="BV15" s="432" t="n"/>
      <c r="BW15" s="432" t="n"/>
      <c r="BX15" s="432" t="n"/>
      <c r="BY15" s="432" t="n"/>
      <c r="BZ15" s="432" t="n"/>
      <c r="CA15" s="432" t="n"/>
      <c r="CB15" s="432" t="n"/>
      <c r="CC15" s="432" t="n"/>
      <c r="CD15" s="432" t="n"/>
      <c r="CE15" s="432" t="n"/>
      <c r="CF15" s="432" t="n"/>
      <c r="CG15" s="432" t="n"/>
      <c r="CH15" s="432" t="n"/>
      <c r="CI15" s="432" t="n"/>
      <c r="CJ15" s="432" t="n"/>
      <c r="CK15" s="432" t="n"/>
      <c r="CL15" s="432" t="n"/>
      <c r="CM15" s="432" t="n"/>
      <c r="CN15" s="432" t="n"/>
      <c r="CO15" s="432" t="n"/>
      <c r="CP15" s="436" t="n"/>
      <c r="CQ15" s="436" t="n"/>
      <c r="CR15" s="16" t="n"/>
      <c r="CS15" s="285" t="n"/>
      <c r="CT15" s="285" t="n"/>
      <c r="CU15" s="285" t="n"/>
      <c r="CX15" s="51" t="n"/>
      <c r="CY15" s="51" t="n"/>
      <c r="CZ15" s="51" t="n"/>
      <c r="DA15" s="51" t="n"/>
      <c r="DB15" s="51" t="n"/>
      <c r="DC15" s="51" t="n"/>
      <c r="DD15" s="51" t="n"/>
      <c r="DE15" s="51" t="n"/>
      <c r="DF15" s="51" t="n"/>
      <c r="DG15" s="51" t="n"/>
    </row>
    <row r="16" ht="57.75" customFormat="1" customHeight="1" s="95">
      <c r="A16" s="125" t="inlineStr">
        <is>
          <t>PROGRAMMATIC</t>
        </is>
      </c>
      <c r="B16" s="64">
        <f>B15+1</f>
        <v/>
      </c>
      <c r="C16" s="65">
        <f>D16</f>
        <v/>
      </c>
      <c r="D16" s="124" t="inlineStr">
        <is>
          <t>Segmento</t>
        </is>
      </c>
      <c r="E16" s="127" t="inlineStr">
        <is>
          <t>Гео - РФ_x000D_
Таргетинг по аудиторным сегментам, см. закладку "Segmento"</t>
        </is>
      </c>
      <c r="F16" s="139" t="inlineStr">
        <is>
          <t xml:space="preserve">Видео </t>
        </is>
      </c>
      <c r="G16" s="129" t="inlineStr">
        <is>
          <t>Динамика</t>
        </is>
      </c>
      <c r="H16" s="129" t="inlineStr">
        <is>
          <t>1000 показов</t>
        </is>
      </c>
      <c r="I16" s="130">
        <f>COUNT(AV16:BD16)</f>
        <v/>
      </c>
      <c r="J16" s="129" t="inlineStr">
        <is>
          <t>недели</t>
        </is>
      </c>
      <c r="K16" s="131">
        <f>L16/I16</f>
        <v/>
      </c>
      <c r="L16" s="131" t="n">
        <v>1543.20987654321</v>
      </c>
      <c r="M16" s="279" t="n">
        <v>270</v>
      </c>
      <c r="N16" s="133" t="n">
        <v>1.2</v>
      </c>
      <c r="O16" s="134" t="n">
        <v>0</v>
      </c>
      <c r="P16" s="279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/>
      </c>
      <c r="Q16" s="279">
        <f>IF(H16="клики",M16*N16*(1-O16)*Y16,IF(OR(H16="просмотры",H16="engagement",H16="вовлечение"),L16*M16*N16*(1-O16),IF(OR(H16="пакет",H16="неделя",H16="день",H16="месяц",H16="единица",H16="единиц"),M16*N16*(1-O16)*L16,L16*P16)))</f>
        <v/>
      </c>
      <c r="R16" s="280">
        <f>Q16*1.2</f>
        <v/>
      </c>
      <c r="S16" s="431">
        <f>L16*1000</f>
        <v/>
      </c>
      <c r="T16" s="135" t="n">
        <v>2</v>
      </c>
      <c r="U16" s="431">
        <f>S16/T16</f>
        <v/>
      </c>
      <c r="V16" s="136" t="n">
        <v>0.58</v>
      </c>
      <c r="W16" s="431">
        <f>S16*V16</f>
        <v/>
      </c>
      <c r="X16" s="137" t="n">
        <v>0.01</v>
      </c>
      <c r="Y16" s="431">
        <f>S16*X16</f>
        <v/>
      </c>
      <c r="Z16" s="279">
        <f>Q16/S16*1000</f>
        <v/>
      </c>
      <c r="AA16" s="279">
        <f>Q16/U16*1000</f>
        <v/>
      </c>
      <c r="AB16" s="281">
        <f>Q16/W16</f>
        <v/>
      </c>
      <c r="AC16" s="286">
        <f>Q16/Y16</f>
        <v/>
      </c>
      <c r="AD16" s="136" t="n"/>
      <c r="AE16" s="431" t="n"/>
      <c r="AF16" s="279" t="n"/>
      <c r="AG16" s="18" t="n"/>
      <c r="AH16" s="18" t="n"/>
      <c r="AI16" s="18" t="n"/>
      <c r="AJ16" s="18" t="n"/>
      <c r="AK16" s="18" t="n"/>
      <c r="AL16" s="18" t="n"/>
      <c r="AM16" s="18" t="n"/>
      <c r="AN16" s="18" t="n"/>
      <c r="AO16" s="18" t="n"/>
      <c r="AP16" s="18" t="n"/>
      <c r="AQ16" s="19" t="n"/>
      <c r="AR16" s="19" t="n"/>
      <c r="AS16" s="19" t="n"/>
      <c r="AT16" s="19" t="n"/>
      <c r="AU16" s="432" t="n"/>
      <c r="AV16" s="432" t="n"/>
      <c r="AW16" s="19" t="n"/>
      <c r="AX16" s="432" t="n"/>
      <c r="AY16" s="433">
        <f>1/7*4</f>
        <v/>
      </c>
      <c r="AZ16" s="433">
        <f>1/7*5</f>
        <v/>
      </c>
      <c r="BA16" s="432" t="n"/>
      <c r="BB16" s="19" t="n"/>
      <c r="BC16" s="433">
        <f>1/7*3</f>
        <v/>
      </c>
      <c r="BD16" s="433">
        <f>1/7*3</f>
        <v/>
      </c>
      <c r="BE16" s="19" t="n"/>
      <c r="BF16" s="432" t="n"/>
      <c r="BG16" s="432" t="n"/>
      <c r="BH16" s="19" t="n"/>
      <c r="BI16" s="19" t="n"/>
      <c r="BJ16" s="19" t="n"/>
      <c r="BK16" s="432" t="n"/>
      <c r="BL16" s="432" t="n"/>
      <c r="BM16" s="19" t="n"/>
      <c r="BN16" s="19" t="n"/>
      <c r="BO16" s="19" t="n"/>
      <c r="BP16" s="432" t="n"/>
      <c r="BQ16" s="432" t="n"/>
      <c r="BR16" s="19" t="n"/>
      <c r="BS16" s="19" t="n"/>
      <c r="BT16" s="19" t="n"/>
      <c r="BU16" s="19" t="n"/>
      <c r="BV16" s="432" t="n"/>
      <c r="BW16" s="432" t="n"/>
      <c r="BX16" s="432" t="n"/>
      <c r="BY16" s="432" t="n"/>
      <c r="BZ16" s="432" t="n"/>
      <c r="CA16" s="432" t="n"/>
      <c r="CB16" s="432" t="n"/>
      <c r="CC16" s="432" t="n"/>
      <c r="CD16" s="432" t="n"/>
      <c r="CE16" s="432" t="n"/>
      <c r="CF16" s="432" t="n"/>
      <c r="CG16" s="432" t="n"/>
      <c r="CH16" s="432" t="n"/>
      <c r="CI16" s="432" t="n"/>
      <c r="CJ16" s="432" t="n"/>
      <c r="CK16" s="432" t="n"/>
      <c r="CL16" s="432" t="n"/>
      <c r="CM16" s="432" t="n"/>
      <c r="CN16" s="432" t="n"/>
      <c r="CO16" s="432" t="n"/>
      <c r="CP16" s="434" t="n"/>
      <c r="CQ16" s="434" t="n"/>
      <c r="CS16" s="282">
        <f>$Q$12*#REF!</f>
        <v/>
      </c>
      <c r="CT16" s="282">
        <f>$Q$12*#REF!</f>
        <v/>
      </c>
      <c r="CU16" s="282">
        <f>$Q$12*#REF!</f>
        <v/>
      </c>
      <c r="CX16" s="51" t="n"/>
      <c r="CY16" s="51" t="n"/>
      <c r="CZ16" s="51" t="n"/>
      <c r="DA16" s="51" t="n"/>
      <c r="DB16" s="51" t="n"/>
      <c r="DC16" s="51" t="n"/>
      <c r="DD16" s="51" t="n"/>
      <c r="DE16" s="51" t="n"/>
      <c r="DF16" s="51" t="n"/>
      <c r="DG16" s="51" t="n"/>
    </row>
    <row r="17" ht="13.5" customFormat="1" customHeight="1" s="95">
      <c r="A17" s="55" t="n"/>
      <c r="B17" s="239" t="n"/>
      <c r="C17" s="116" t="n"/>
      <c r="D17" s="116" t="n"/>
      <c r="E17" s="116" t="n"/>
      <c r="F17" s="116" t="n"/>
      <c r="G17" s="116" t="n"/>
      <c r="H17" s="116" t="n"/>
      <c r="I17" s="116" t="n"/>
      <c r="J17" s="116" t="n"/>
      <c r="K17" s="116" t="n"/>
      <c r="L17" s="116" t="n"/>
      <c r="M17" s="116" t="n"/>
      <c r="N17" s="116" t="n"/>
      <c r="O17" s="117" t="n"/>
      <c r="P17" s="287">
        <f>SUMIF(S12:S16,"&gt;0",Q12:Q16)/S17*1000</f>
        <v/>
      </c>
      <c r="Q17" s="287">
        <f>SUM(Q12:Q16)</f>
        <v/>
      </c>
      <c r="R17" s="287">
        <f>SUM(R12:R16)</f>
        <v/>
      </c>
      <c r="S17" s="113">
        <f>SUM(S12:S16)</f>
        <v/>
      </c>
      <c r="T17" s="437">
        <f>SUMIF(U12:U16,"&gt;0",S12:S16)/U17</f>
        <v/>
      </c>
      <c r="U17" s="114">
        <f>SUM(U12:U16)*0.8</f>
        <v/>
      </c>
      <c r="V17" s="115">
        <f>SUMIF(S12:S16,"&gt;0",W12:W16)/S17</f>
        <v/>
      </c>
      <c r="W17" s="113">
        <f>SUM(W12:W16)</f>
        <v/>
      </c>
      <c r="X17" s="115">
        <f>SUMIF(S12:S16,"&gt;0",Y12:Y16)/S17</f>
        <v/>
      </c>
      <c r="Y17" s="113">
        <f>SUM(Y12:Y16)</f>
        <v/>
      </c>
      <c r="Z17" s="288">
        <f>SUMIF(S12:S16,"&gt;0",Q12:Q16)/S17*1000</f>
        <v/>
      </c>
      <c r="AA17" s="288">
        <f>SUMIF(U12:U16,"&gt;0",Q12:Q16)/U17*1000</f>
        <v/>
      </c>
      <c r="AB17" s="288">
        <f>SUMIF(W12:W16,"&gt;0",Q12:Q16)/W17</f>
        <v/>
      </c>
      <c r="AC17" s="288">
        <f>SUMIF(Y12:Y16,"&gt;0",Q12:Q16)/Y17</f>
        <v/>
      </c>
      <c r="AD17" s="115">
        <f>SUMIF(AE12:AE16,"&gt;0",Y12:Y16)/AE17</f>
        <v/>
      </c>
      <c r="AE17" s="113">
        <f>SUM(AE12:AE16)</f>
        <v/>
      </c>
      <c r="AF17" s="288">
        <f>SUMIF(AE12:AE16,"&gt;0",Q12:Q16)/AE17</f>
        <v/>
      </c>
      <c r="AG17" s="66" t="n"/>
      <c r="AH17" s="66" t="n"/>
      <c r="AI17" s="66" t="n"/>
      <c r="AJ17" s="66" t="n"/>
      <c r="AK17" s="66" t="n"/>
      <c r="AL17" s="66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  <c r="BJ17" s="50" t="n"/>
      <c r="BK17" s="50" t="n"/>
      <c r="BL17" s="50" t="n"/>
      <c r="BM17" s="50" t="n"/>
      <c r="BN17" s="50" t="n"/>
      <c r="BO17" s="50" t="n"/>
      <c r="BP17" s="50" t="n"/>
      <c r="BQ17" s="50" t="n"/>
      <c r="BR17" s="50" t="n"/>
      <c r="BS17" s="50" t="n"/>
      <c r="BT17" s="50" t="n"/>
      <c r="BU17" s="50" t="n"/>
      <c r="BV17" s="50" t="n"/>
      <c r="BW17" s="50" t="n"/>
      <c r="BX17" s="50" t="n"/>
      <c r="BY17" s="50" t="n"/>
      <c r="BZ17" s="50" t="n"/>
      <c r="CA17" s="50" t="n"/>
      <c r="CB17" s="50" t="n"/>
      <c r="CC17" s="50" t="n"/>
      <c r="CD17" s="50" t="n"/>
      <c r="CE17" s="50" t="n"/>
      <c r="CF17" s="50" t="n"/>
      <c r="CG17" s="50" t="n"/>
      <c r="CH17" s="50" t="n"/>
      <c r="CI17" s="50" t="n"/>
      <c r="CJ17" s="50" t="n"/>
      <c r="CK17" s="50" t="n"/>
      <c r="CL17" s="50" t="n"/>
      <c r="CM17" s="50" t="n"/>
      <c r="CN17" s="50" t="n"/>
      <c r="CO17" s="50" t="n"/>
      <c r="CP17" s="50" t="n"/>
      <c r="CQ17" s="289" t="n"/>
      <c r="CS17" s="282">
        <f>SUM(CS12:CS16)</f>
        <v/>
      </c>
      <c r="CT17" s="282">
        <f>SUM(CT12:CT16)</f>
        <v/>
      </c>
      <c r="CU17" s="282">
        <f>SUM(CU12:CU16)</f>
        <v/>
      </c>
      <c r="CX17" s="51" t="n"/>
      <c r="CY17" s="51" t="n"/>
      <c r="CZ17" s="51" t="n"/>
      <c r="DA17" s="51" t="n"/>
      <c r="DB17" s="51" t="n"/>
      <c r="DC17" s="51" t="n"/>
      <c r="DD17" s="51" t="n"/>
      <c r="DE17" s="51" t="n"/>
      <c r="DF17" s="51" t="n"/>
      <c r="DG17" s="51" t="n"/>
    </row>
    <row r="18" ht="13.5" customFormat="1" customHeight="1" s="22">
      <c r="A18" s="20" t="n"/>
      <c r="B18" s="21" t="n"/>
      <c r="C18" s="21" t="n"/>
      <c r="D18" s="50" t="n"/>
      <c r="E18" s="50" t="n"/>
      <c r="F18" s="67" t="n"/>
      <c r="G18" s="68" t="n"/>
      <c r="M18" s="438" t="inlineStr">
        <is>
          <t>АК</t>
        </is>
      </c>
      <c r="N18" s="439" t="n"/>
      <c r="O18" s="439" t="n"/>
      <c r="P18" s="71" t="n"/>
      <c r="Q18" s="290">
        <f>SUM(Q12:Q15)*0.1+Q16*0.05</f>
        <v/>
      </c>
      <c r="R18" s="291" t="n"/>
      <c r="S18" s="292" t="n"/>
      <c r="T18" s="292" t="n"/>
      <c r="U18" s="293" t="n"/>
      <c r="V18" s="293" t="n"/>
      <c r="W18" s="293" t="n"/>
      <c r="X18" s="293" t="n"/>
      <c r="Y18" s="293" t="n"/>
      <c r="Z18" s="293" t="n"/>
      <c r="AA18" s="72" t="n"/>
      <c r="AB18" s="73" t="n"/>
      <c r="AC18" s="74" t="n"/>
      <c r="AD18" s="405" t="n"/>
      <c r="AE18" s="405" t="n"/>
      <c r="AF18" s="405" t="n"/>
      <c r="AG18" s="66" t="n"/>
      <c r="AH18" s="66" t="n"/>
      <c r="AI18" s="66" t="n"/>
      <c r="AJ18" s="66" t="n"/>
      <c r="AK18" s="66" t="n"/>
      <c r="AL18" s="66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  <c r="BJ18" s="50" t="n"/>
      <c r="BK18" s="50" t="n"/>
      <c r="BL18" s="50" t="n"/>
      <c r="BM18" s="50" t="n"/>
      <c r="BN18" s="50" t="n"/>
      <c r="BO18" s="50" t="n"/>
      <c r="BP18" s="50" t="n"/>
      <c r="BQ18" s="50" t="n"/>
      <c r="BR18" s="50" t="n"/>
      <c r="BS18" s="50" t="n"/>
      <c r="BT18" s="50" t="n"/>
      <c r="BU18" s="50" t="n"/>
      <c r="BV18" s="50" t="n"/>
      <c r="BW18" s="50" t="n"/>
      <c r="BX18" s="50" t="n"/>
      <c r="BY18" s="50" t="n"/>
      <c r="BZ18" s="50" t="n"/>
      <c r="CA18" s="50" t="n"/>
      <c r="CB18" s="50" t="n"/>
      <c r="CC18" s="50" t="n"/>
      <c r="CD18" s="50" t="n"/>
      <c r="CE18" s="50" t="n"/>
      <c r="CF18" s="50" t="n"/>
      <c r="CG18" s="50" t="n"/>
      <c r="CH18" s="50" t="n"/>
      <c r="CI18" s="50" t="n"/>
      <c r="CJ18" s="50" t="n"/>
      <c r="CK18" s="50" t="n"/>
      <c r="CL18" s="50" t="n"/>
      <c r="CM18" s="50" t="n"/>
      <c r="CN18" s="50" t="n"/>
      <c r="CO18" s="50" t="n"/>
      <c r="CP18" s="50" t="n"/>
      <c r="CQ18" s="289" t="n"/>
      <c r="CS18" s="69" t="n"/>
      <c r="CT18" s="69" t="n"/>
      <c r="CU18" s="69" t="n"/>
      <c r="CV18" s="23" t="n"/>
      <c r="CY18" s="51" t="n"/>
      <c r="CZ18" s="51" t="n"/>
      <c r="DA18" s="51" t="n"/>
      <c r="DB18" s="51" t="n"/>
      <c r="DC18" s="51" t="n"/>
      <c r="DD18" s="51" t="n"/>
      <c r="DE18" s="51" t="n"/>
      <c r="DF18" s="51" t="n"/>
      <c r="DG18" s="51" t="n"/>
      <c r="DH18" s="51" t="n"/>
    </row>
    <row r="19" hidden="1" ht="13.5" customFormat="1" customHeight="1" s="22">
      <c r="A19" s="20" t="n"/>
      <c r="B19" s="21" t="n"/>
      <c r="C19" s="21" t="n"/>
      <c r="D19" s="50" t="n"/>
      <c r="E19" s="50" t="n"/>
      <c r="F19" s="67" t="n"/>
      <c r="G19" s="68" t="n"/>
      <c r="M19" s="438" t="inlineStr">
        <is>
          <t>Сервис DCM</t>
        </is>
      </c>
      <c r="N19" s="439" t="n"/>
      <c r="O19" s="439" t="n"/>
      <c r="P19" s="439" t="n"/>
      <c r="Q19" s="294" t="n"/>
      <c r="R19" s="291">
        <f>SUM(#REF!)/E21</f>
        <v/>
      </c>
      <c r="S19" s="292" t="n"/>
      <c r="T19" s="292" t="n"/>
      <c r="U19" s="293" t="n"/>
      <c r="V19" s="293" t="n"/>
      <c r="W19" s="293" t="n"/>
      <c r="X19" s="293" t="n"/>
      <c r="Y19" s="293" t="n"/>
      <c r="Z19" s="293" t="n"/>
      <c r="AA19" s="405" t="n"/>
      <c r="AB19" s="405" t="n"/>
      <c r="AC19" s="405" t="n"/>
      <c r="AD19" s="405" t="n"/>
      <c r="AE19" s="405" t="n"/>
      <c r="AF19" s="405" t="n"/>
      <c r="AG19" s="66" t="n"/>
      <c r="AH19" s="66" t="n"/>
      <c r="AI19" s="66" t="n"/>
      <c r="AJ19" s="66" t="n"/>
      <c r="AK19" s="66" t="n"/>
      <c r="AL19" s="66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  <c r="BJ19" s="50" t="n"/>
      <c r="BK19" s="50" t="n"/>
      <c r="BL19" s="50" t="n"/>
      <c r="BM19" s="50" t="n"/>
      <c r="BN19" s="50" t="n"/>
      <c r="BO19" s="50" t="n"/>
      <c r="BP19" s="50" t="n"/>
      <c r="BQ19" s="50" t="n"/>
      <c r="BR19" s="50" t="n"/>
      <c r="BS19" s="50" t="n"/>
      <c r="BT19" s="50" t="n"/>
      <c r="BU19" s="50" t="n"/>
      <c r="BV19" s="50" t="n"/>
      <c r="BW19" s="50" t="n"/>
      <c r="BX19" s="50" t="n"/>
      <c r="BY19" s="50" t="n"/>
      <c r="BZ19" s="50" t="n"/>
      <c r="CA19" s="50" t="n"/>
      <c r="CB19" s="50" t="n"/>
      <c r="CC19" s="50" t="n"/>
      <c r="CD19" s="50" t="n"/>
      <c r="CE19" s="50" t="n"/>
      <c r="CF19" s="50" t="n"/>
      <c r="CG19" s="50" t="n"/>
      <c r="CH19" s="50" t="n"/>
      <c r="CI19" s="50" t="n"/>
      <c r="CJ19" s="50" t="n"/>
      <c r="CK19" s="50" t="n"/>
      <c r="CL19" s="50" t="n"/>
      <c r="CM19" s="50" t="n"/>
      <c r="CN19" s="50" t="n"/>
      <c r="CO19" s="50" t="n"/>
      <c r="CP19" s="50" t="n"/>
      <c r="CQ19" s="289" t="n"/>
      <c r="CS19" s="69">
        <f>CS17/Q17*100%</f>
        <v/>
      </c>
      <c r="CT19" s="69">
        <f>CT17/Q17*100%</f>
        <v/>
      </c>
      <c r="CU19" s="69">
        <f>CU17/Q17*100%</f>
        <v/>
      </c>
      <c r="CV19" s="23">
        <f>CS19+CT19+CU19</f>
        <v/>
      </c>
      <c r="CY19" s="51" t="n"/>
      <c r="CZ19" s="51" t="n"/>
      <c r="DA19" s="51" t="n"/>
      <c r="DB19" s="51" t="n"/>
      <c r="DC19" s="51" t="n"/>
      <c r="DD19" s="51" t="n"/>
      <c r="DE19" s="51" t="n"/>
      <c r="DF19" s="51" t="n"/>
      <c r="DG19" s="51" t="n"/>
      <c r="DH19" s="51" t="n"/>
    </row>
    <row r="20" ht="13.5" customFormat="1" customHeight="1" s="22">
      <c r="A20" s="20" t="n"/>
      <c r="B20" s="21" t="n"/>
      <c r="C20" s="21" t="n"/>
      <c r="D20" s="50" t="n"/>
      <c r="E20" s="50" t="n"/>
      <c r="F20" s="67" t="n"/>
      <c r="G20" s="68" t="n"/>
      <c r="M20" s="440" t="inlineStr">
        <is>
          <t>Управление и оптимизация Рекламных и информационных материалов Заказчика, посредством реселлера Facebook</t>
        </is>
      </c>
      <c r="N20" s="374" t="n"/>
      <c r="O20" s="374" t="n"/>
      <c r="P20" s="375" t="n"/>
      <c r="Q20" s="290">
        <f>Q12*0.1+Q14*0.1</f>
        <v/>
      </c>
      <c r="R20" s="291" t="n"/>
      <c r="S20" s="292" t="n"/>
      <c r="T20" s="292" t="n"/>
      <c r="U20" s="293" t="n"/>
      <c r="V20" s="293" t="n"/>
      <c r="W20" s="293" t="n"/>
      <c r="X20" s="293" t="n"/>
      <c r="Y20" s="293" t="n"/>
      <c r="Z20" s="293" t="n"/>
      <c r="AA20" s="72" t="n"/>
      <c r="AB20" s="73" t="n"/>
      <c r="AC20" s="74" t="n"/>
      <c r="AD20" s="405" t="n"/>
      <c r="AE20" s="405" t="n"/>
      <c r="AF20" s="405" t="n"/>
      <c r="AG20" s="66" t="n"/>
      <c r="AH20" s="66" t="n"/>
      <c r="AI20" s="66" t="n"/>
      <c r="AJ20" s="66" t="n"/>
      <c r="AK20" s="66" t="n"/>
      <c r="AL20" s="66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  <c r="BJ20" s="50" t="n"/>
      <c r="BK20" s="50" t="n"/>
      <c r="BL20" s="50" t="n"/>
      <c r="BM20" s="50" t="n"/>
      <c r="BN20" s="50" t="n"/>
      <c r="BO20" s="50" t="n"/>
      <c r="BP20" s="50" t="n"/>
      <c r="BQ20" s="50" t="n"/>
      <c r="BR20" s="50" t="n"/>
      <c r="BS20" s="50" t="n"/>
      <c r="BT20" s="50" t="n"/>
      <c r="BU20" s="50" t="n"/>
      <c r="BV20" s="50" t="n"/>
      <c r="BW20" s="50" t="n"/>
      <c r="BX20" s="50" t="n"/>
      <c r="BY20" s="50" t="n"/>
      <c r="BZ20" s="50" t="n"/>
      <c r="CA20" s="50" t="n"/>
      <c r="CB20" s="50" t="n"/>
      <c r="CC20" s="50" t="n"/>
      <c r="CD20" s="50" t="n"/>
      <c r="CE20" s="50" t="n"/>
      <c r="CF20" s="50" t="n"/>
      <c r="CG20" s="50" t="n"/>
      <c r="CH20" s="50" t="n"/>
      <c r="CI20" s="50" t="n"/>
      <c r="CJ20" s="50" t="n"/>
      <c r="CK20" s="50" t="n"/>
      <c r="CL20" s="50" t="n"/>
      <c r="CM20" s="50" t="n"/>
      <c r="CN20" s="50" t="n"/>
      <c r="CO20" s="50" t="n"/>
      <c r="CP20" s="50" t="n"/>
      <c r="CQ20" s="289" t="n"/>
      <c r="CS20" s="91" t="n"/>
      <c r="CT20" s="91" t="n"/>
      <c r="CU20" s="91" t="n"/>
      <c r="CV20" s="23" t="n"/>
      <c r="CY20" s="51" t="n"/>
      <c r="CZ20" s="51" t="n"/>
      <c r="DA20" s="51" t="n"/>
      <c r="DB20" s="51" t="n"/>
      <c r="DC20" s="51" t="n"/>
      <c r="DD20" s="51" t="n"/>
      <c r="DE20" s="51" t="n"/>
      <c r="DF20" s="51" t="n"/>
      <c r="DG20" s="51" t="n"/>
      <c r="DH20" s="51" t="n"/>
    </row>
    <row r="21" ht="13.5" customFormat="1" customHeight="1" s="22">
      <c r="A21" s="20" t="n"/>
      <c r="B21" s="24" t="n"/>
      <c r="C21" s="24" t="n"/>
      <c r="D21" s="441" t="n"/>
      <c r="E21" s="296" t="n"/>
      <c r="F21" s="70" t="n"/>
      <c r="G21" s="25" t="n"/>
      <c r="H21" s="25" t="n"/>
      <c r="I21" s="25" t="n"/>
      <c r="J21" s="50" t="n"/>
      <c r="K21" s="50" t="n"/>
      <c r="L21" s="50" t="n"/>
      <c r="M21" s="438" t="inlineStr">
        <is>
          <t>Итого медиа бюджет</t>
        </is>
      </c>
      <c r="N21" s="439" t="n"/>
      <c r="O21" s="439" t="n"/>
      <c r="P21" s="439" t="n"/>
      <c r="Q21" s="290">
        <f>SUM(Q17:Q20)</f>
        <v/>
      </c>
      <c r="R21" s="291" t="n"/>
      <c r="S21" s="292" t="n"/>
      <c r="T21" s="292" t="n"/>
      <c r="U21" s="293" t="n"/>
      <c r="V21" s="293" t="n"/>
      <c r="W21" s="293" t="n"/>
      <c r="X21" s="293" t="n"/>
      <c r="Y21" s="293" t="n"/>
      <c r="Z21" s="293" t="n"/>
      <c r="AA21" s="292" t="n"/>
      <c r="AB21" s="292" t="n"/>
      <c r="AC21" s="292" t="n"/>
      <c r="AD21" s="292" t="n"/>
      <c r="AE21" s="292" t="n"/>
      <c r="AF21" s="292" t="n"/>
      <c r="AG21" s="66" t="n"/>
      <c r="AH21" s="66" t="n"/>
      <c r="AI21" s="66" t="n"/>
      <c r="AJ21" s="66" t="n"/>
      <c r="AK21" s="66" t="n"/>
      <c r="AL21" s="66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  <c r="BJ21" s="50" t="n"/>
      <c r="BK21" s="50" t="n"/>
      <c r="BL21" s="50" t="n"/>
      <c r="BM21" s="50" t="n"/>
      <c r="BN21" s="50" t="n"/>
      <c r="BO21" s="50" t="n"/>
      <c r="BP21" s="50" t="n"/>
      <c r="BQ21" s="50" t="n"/>
      <c r="BR21" s="50" t="n"/>
      <c r="BS21" s="50" t="n"/>
      <c r="BT21" s="50" t="n"/>
      <c r="BU21" s="50" t="n"/>
      <c r="BV21" s="50" t="n"/>
      <c r="BW21" s="50" t="n"/>
      <c r="BX21" s="50" t="n"/>
      <c r="BY21" s="50" t="n"/>
      <c r="BZ21" s="50" t="n"/>
      <c r="CA21" s="50" t="n"/>
      <c r="CB21" s="50" t="n"/>
      <c r="CC21" s="50" t="n"/>
      <c r="CD21" s="50" t="n"/>
      <c r="CE21" s="50" t="n"/>
      <c r="CF21" s="50" t="n"/>
      <c r="CG21" s="50" t="n"/>
      <c r="CH21" s="50" t="n"/>
      <c r="CI21" s="50" t="n"/>
      <c r="CJ21" s="50" t="n"/>
      <c r="CK21" s="50" t="n"/>
      <c r="CL21" s="50" t="n"/>
      <c r="CM21" s="50" t="n"/>
      <c r="CN21" s="50" t="n"/>
      <c r="CO21" s="50" t="n"/>
      <c r="CP21" s="50" t="n"/>
      <c r="CQ21" s="405" t="n"/>
      <c r="CY21" s="51" t="n"/>
      <c r="CZ21" s="51" t="n"/>
      <c r="DA21" s="51" t="n"/>
      <c r="DB21" s="51" t="n"/>
      <c r="DC21" s="51" t="n"/>
      <c r="DD21" s="51" t="n"/>
      <c r="DE21" s="51" t="n"/>
      <c r="DF21" s="51" t="n"/>
      <c r="DG21" s="51" t="n"/>
      <c r="DH21" s="51" t="n"/>
    </row>
    <row r="22" ht="16.5" customFormat="1" customHeight="1" s="22">
      <c r="A22" s="20" t="n"/>
      <c r="B22" s="26" t="inlineStr">
        <is>
          <t xml:space="preserve">ПРИМЕЧАНИЯ: </t>
        </is>
      </c>
      <c r="C22" s="26" t="n"/>
      <c r="D22" s="27" t="n"/>
      <c r="E22" s="70" t="n"/>
      <c r="F22" s="25" t="n"/>
      <c r="G22" s="25" t="n"/>
      <c r="H22" s="25" t="n"/>
      <c r="I22" s="25" t="n"/>
      <c r="J22" s="50" t="n"/>
      <c r="K22" s="50" t="n"/>
      <c r="L22" s="50" t="n"/>
      <c r="M22" s="438" t="inlineStr">
        <is>
          <t>НДС</t>
        </is>
      </c>
      <c r="N22" s="439" t="n"/>
      <c r="O22" s="439" t="n"/>
      <c r="P22" s="71" t="n">
        <v>0.2</v>
      </c>
      <c r="Q22" s="290">
        <f>((Q21))*P22</f>
        <v/>
      </c>
      <c r="R22" s="291" t="n"/>
      <c r="S22" s="292" t="n"/>
      <c r="T22" s="292" t="n"/>
      <c r="U22" s="293" t="n"/>
      <c r="V22" s="293" t="n"/>
      <c r="W22" s="293" t="n"/>
      <c r="X22" s="293" t="n"/>
      <c r="Y22" s="293" t="n"/>
      <c r="Z22" s="293" t="n"/>
      <c r="AA22" s="72" t="n"/>
      <c r="AB22" s="73" t="n"/>
      <c r="AC22" s="74" t="n"/>
      <c r="AD22" s="74" t="n"/>
      <c r="AE22" s="74" t="n"/>
      <c r="AF22" s="74" t="n"/>
      <c r="AG22" s="66" t="n"/>
      <c r="AH22" s="66" t="n"/>
      <c r="AI22" s="66" t="n"/>
      <c r="AJ22" s="66" t="n"/>
      <c r="AK22" s="66" t="n"/>
      <c r="AL22" s="66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  <c r="BJ22" s="50" t="n"/>
      <c r="BK22" s="50" t="n"/>
      <c r="BL22" s="50" t="n"/>
      <c r="BM22" s="50" t="n"/>
      <c r="BN22" s="50" t="n"/>
      <c r="BO22" s="50" t="n"/>
      <c r="BP22" s="50" t="n"/>
      <c r="BQ22" s="50" t="n"/>
      <c r="BR22" s="50" t="n"/>
      <c r="BS22" s="50" t="n"/>
      <c r="BT22" s="50" t="n"/>
      <c r="BU22" s="50" t="n"/>
      <c r="BV22" s="50" t="n"/>
      <c r="BW22" s="50" t="n"/>
      <c r="BX22" s="50" t="n"/>
      <c r="BY22" s="50" t="n"/>
      <c r="BZ22" s="50" t="n"/>
      <c r="CA22" s="50" t="n"/>
      <c r="CB22" s="50" t="n"/>
      <c r="CC22" s="50" t="n"/>
      <c r="CD22" s="50" t="n"/>
      <c r="CE22" s="50" t="n"/>
      <c r="CF22" s="50" t="n"/>
      <c r="CG22" s="50" t="n"/>
      <c r="CH22" s="50" t="n"/>
      <c r="CI22" s="50" t="n"/>
      <c r="CJ22" s="50" t="n"/>
      <c r="CK22" s="50" t="n"/>
      <c r="CL22" s="50" t="n"/>
      <c r="CM22" s="50" t="n"/>
      <c r="CN22" s="50" t="n"/>
      <c r="CO22" s="50" t="n"/>
      <c r="CP22" s="50" t="n"/>
      <c r="CQ22" s="50" t="n"/>
      <c r="CY22" s="51" t="n"/>
      <c r="CZ22" s="51" t="n"/>
      <c r="DA22" s="51" t="n"/>
      <c r="DB22" s="51" t="n"/>
      <c r="DC22" s="51" t="n"/>
      <c r="DD22" s="51" t="n"/>
      <c r="DE22" s="51" t="n"/>
      <c r="DF22" s="51" t="n"/>
      <c r="DG22" s="51" t="n"/>
      <c r="DH22" s="51" t="n"/>
    </row>
    <row r="23" ht="13.5" customFormat="1" customHeight="1" s="22">
      <c r="A23" s="20" t="n"/>
      <c r="B23" s="26" t="n">
        <v>1</v>
      </c>
      <c r="C23" s="60" t="n"/>
      <c r="D23" s="26" t="inlineStr">
        <is>
          <t xml:space="preserve">Цены и условия действительны на момент составления медиаплана и могут измениться позднее </t>
        </is>
      </c>
      <c r="F23" s="28" t="n"/>
      <c r="G23" s="29" t="n"/>
      <c r="H23" s="50" t="n"/>
      <c r="I23" s="50" t="n"/>
      <c r="J23" s="50" t="n"/>
      <c r="K23" s="50" t="n"/>
      <c r="L23" s="50" t="n"/>
      <c r="M23" s="438" t="inlineStr">
        <is>
          <t>Итого (с учётом НДС и АК)</t>
        </is>
      </c>
      <c r="N23" s="439" t="n"/>
      <c r="O23" s="439" t="n"/>
      <c r="P23" s="439" t="n"/>
      <c r="Q23" s="290">
        <f>SUM(Q21:Q22)</f>
        <v/>
      </c>
      <c r="R23" s="293" t="n"/>
      <c r="S23" s="292" t="n"/>
      <c r="T23" s="292" t="n"/>
      <c r="U23" s="293" t="n"/>
      <c r="V23" s="293" t="n"/>
      <c r="W23" s="293" t="n"/>
      <c r="X23" s="293" t="n"/>
      <c r="Y23" s="293" t="n"/>
      <c r="Z23" s="293" t="n"/>
      <c r="AA23" s="72" t="n"/>
      <c r="AB23" s="73" t="n"/>
      <c r="AC23" s="74" t="n"/>
      <c r="AD23" s="74" t="n"/>
      <c r="AE23" s="74" t="n"/>
      <c r="AF23" s="74" t="n"/>
      <c r="AG23" s="66" t="n"/>
      <c r="AH23" s="66" t="n"/>
      <c r="AI23" s="66" t="n"/>
      <c r="AJ23" s="66" t="n"/>
      <c r="AK23" s="66" t="n"/>
      <c r="AL23" s="66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  <c r="BJ23" s="50" t="n"/>
      <c r="BK23" s="50" t="n"/>
      <c r="BL23" s="50" t="n"/>
      <c r="BM23" s="50" t="n"/>
      <c r="BN23" s="50" t="n"/>
      <c r="BO23" s="50" t="n"/>
      <c r="BP23" s="50" t="n"/>
      <c r="BQ23" s="50" t="n"/>
      <c r="BR23" s="50" t="n"/>
      <c r="BS23" s="50" t="n"/>
      <c r="BT23" s="50" t="n"/>
      <c r="BU23" s="50" t="n"/>
      <c r="BV23" s="50" t="n"/>
      <c r="BW23" s="50" t="n"/>
      <c r="BX23" s="50" t="n"/>
      <c r="BY23" s="50" t="n"/>
      <c r="BZ23" s="50" t="n"/>
      <c r="CA23" s="50" t="n"/>
      <c r="CB23" s="50" t="n"/>
      <c r="CC23" s="50" t="n"/>
      <c r="CD23" s="50" t="n"/>
      <c r="CE23" s="50" t="n"/>
      <c r="CF23" s="50" t="n"/>
      <c r="CG23" s="50" t="n"/>
      <c r="CH23" s="50" t="n"/>
      <c r="CI23" s="50" t="n"/>
      <c r="CJ23" s="50" t="n"/>
      <c r="CK23" s="50" t="n"/>
      <c r="CL23" s="50" t="n"/>
      <c r="CM23" s="50" t="n"/>
      <c r="CN23" s="50" t="n"/>
      <c r="CO23" s="50" t="n"/>
      <c r="CP23" s="50" t="n"/>
      <c r="CQ23" s="50" t="n"/>
      <c r="CY23" s="51" t="n"/>
      <c r="CZ23" s="51" t="n"/>
      <c r="DA23" s="51" t="n"/>
      <c r="DB23" s="51" t="n"/>
      <c r="DC23" s="51" t="n"/>
      <c r="DD23" s="51" t="n"/>
      <c r="DE23" s="51" t="n"/>
      <c r="DF23" s="51" t="n"/>
      <c r="DG23" s="51" t="n"/>
      <c r="DH23" s="51" t="n"/>
    </row>
    <row r="24" ht="18.75" customFormat="1" customHeight="1" s="22">
      <c r="A24" s="20" t="n"/>
      <c r="B24" s="26" t="n">
        <v>2</v>
      </c>
      <c r="C24" s="60" t="n"/>
      <c r="D24" s="75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E24" s="30" t="n"/>
      <c r="F24" s="67" t="n"/>
      <c r="G24" s="68" t="n"/>
      <c r="H24" s="50" t="n"/>
      <c r="I24" s="50" t="n"/>
      <c r="J24" s="50" t="n"/>
      <c r="K24" s="50" t="n"/>
      <c r="L24" s="50" t="n"/>
      <c r="Q24" s="166">
        <f>1000000-Q23</f>
        <v/>
      </c>
      <c r="R24" s="293" t="n"/>
      <c r="S24" s="292" t="n"/>
      <c r="T24" s="292" t="n"/>
      <c r="U24" s="442" t="n"/>
      <c r="V24" s="442" t="n"/>
      <c r="W24" s="442" t="n"/>
      <c r="X24" s="442" t="n"/>
      <c r="Y24" s="442" t="n"/>
      <c r="Z24" s="442" t="n"/>
      <c r="AA24" s="66" t="n"/>
      <c r="AB24" s="73" t="n"/>
      <c r="AC24" s="76" t="n"/>
      <c r="AD24" s="76" t="n"/>
      <c r="AE24" s="76" t="n"/>
      <c r="AF24" s="76" t="n"/>
      <c r="AG24" s="66" t="n"/>
      <c r="AH24" s="66" t="n"/>
      <c r="AI24" s="66" t="n"/>
      <c r="AJ24" s="66" t="n"/>
      <c r="AK24" s="66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  <c r="BJ24" s="50" t="n"/>
      <c r="BK24" s="50" t="n"/>
      <c r="BL24" s="50" t="n"/>
      <c r="BM24" s="50" t="n"/>
      <c r="BN24" s="50" t="n"/>
      <c r="BO24" s="50" t="n"/>
      <c r="BP24" s="50" t="n"/>
      <c r="BQ24" s="50" t="n"/>
      <c r="BR24" s="50" t="n"/>
      <c r="BS24" s="50" t="n"/>
      <c r="BT24" s="50" t="n"/>
      <c r="BU24" s="50" t="n"/>
      <c r="BV24" s="50" t="n"/>
      <c r="BW24" s="50" t="n"/>
      <c r="BX24" s="50" t="n"/>
      <c r="BY24" s="50" t="n"/>
      <c r="BZ24" s="50" t="n"/>
      <c r="CA24" s="50" t="n"/>
      <c r="CB24" s="50" t="n"/>
      <c r="CC24" s="50" t="n"/>
      <c r="CD24" s="50" t="n"/>
      <c r="CE24" s="50" t="n"/>
      <c r="CF24" s="50" t="n"/>
      <c r="CG24" s="50" t="n"/>
      <c r="CH24" s="50" t="n"/>
      <c r="CI24" s="50" t="n"/>
      <c r="CJ24" s="50" t="n"/>
      <c r="CK24" s="50" t="n"/>
      <c r="CL24" s="50" t="n"/>
      <c r="CM24" s="50" t="n"/>
      <c r="CN24" s="50" t="n"/>
      <c r="CO24" s="50" t="n"/>
      <c r="CP24" s="50" t="n"/>
      <c r="CQ24" s="50" t="n"/>
      <c r="CY24" s="51" t="n"/>
      <c r="CZ24" s="51" t="n"/>
      <c r="DA24" s="51" t="n"/>
      <c r="DB24" s="51" t="n"/>
      <c r="DC24" s="51" t="n"/>
      <c r="DD24" s="51" t="n"/>
      <c r="DE24" s="51" t="n"/>
      <c r="DF24" s="51" t="n"/>
      <c r="DG24" s="51" t="n"/>
      <c r="DH24" s="51" t="n"/>
    </row>
    <row r="25" ht="14.25" customFormat="1" customHeight="1" s="22">
      <c r="A25" s="20" t="n"/>
      <c r="B25" s="26" t="n">
        <v>3</v>
      </c>
      <c r="C25" s="60" t="n"/>
      <c r="D25" s="75" t="inlineStr">
        <is>
          <t>В случае отказа от размещения после дедлайна применяются штрафные санкции.</t>
        </is>
      </c>
      <c r="E25" s="77" t="n"/>
      <c r="F25" s="31" t="n"/>
      <c r="G25" s="68" t="n"/>
      <c r="H25" s="68" t="n"/>
      <c r="I25" s="68" t="n"/>
      <c r="J25" s="68" t="n"/>
      <c r="K25" s="68" t="n"/>
      <c r="L25" s="68" t="n"/>
      <c r="M25" s="68" t="n"/>
      <c r="N25" s="68" t="n"/>
      <c r="O25" s="405" t="n"/>
      <c r="P25" s="118">
        <f>A12</f>
        <v/>
      </c>
      <c r="Q25" s="297">
        <f>SUM(Q12:Q15)</f>
        <v/>
      </c>
      <c r="R25" s="119">
        <f>Q25/$Q$27</f>
        <v/>
      </c>
      <c r="S25" s="442" t="n"/>
      <c r="T25" s="442" t="n"/>
      <c r="U25" s="442" t="n"/>
      <c r="V25" s="442" t="n"/>
      <c r="W25" s="442" t="n"/>
      <c r="X25" s="442" t="n"/>
      <c r="Y25" s="442" t="n"/>
      <c r="Z25" s="442" t="n"/>
      <c r="AA25" s="15" t="n"/>
      <c r="AB25" s="78" t="n"/>
      <c r="AC25" s="79" t="n"/>
      <c r="AD25" s="79" t="n"/>
      <c r="AE25" s="79" t="n"/>
      <c r="AF25" s="79" t="n"/>
      <c r="AG25" s="66" t="n"/>
      <c r="AH25" s="66" t="n"/>
      <c r="AI25" s="66" t="n"/>
      <c r="AJ25" s="66" t="n"/>
      <c r="AK25" s="66" t="n"/>
      <c r="AL25" s="66" t="n"/>
      <c r="AM25" s="66" t="n"/>
      <c r="AN25" s="66" t="n"/>
      <c r="AO25" s="66" t="n"/>
      <c r="AP25" s="66" t="n"/>
      <c r="AQ25" s="66" t="n"/>
      <c r="AR25" s="66" t="n"/>
      <c r="AS25" s="66" t="n"/>
      <c r="AT25" s="66" t="n"/>
      <c r="AU25" s="66" t="n"/>
      <c r="AV25" s="66" t="n"/>
      <c r="AW25" s="66" t="n"/>
      <c r="AX25" s="66" t="n"/>
      <c r="AY25" s="66" t="n"/>
      <c r="AZ25" s="66" t="n"/>
      <c r="BA25" s="66" t="n"/>
      <c r="BB25" s="66" t="n"/>
      <c r="BC25" s="66" t="n"/>
      <c r="BD25" s="66" t="n"/>
      <c r="BE25" s="66" t="n"/>
      <c r="BF25" s="66" t="n"/>
      <c r="BG25" s="66" t="n"/>
      <c r="BH25" s="66" t="n"/>
      <c r="BI25" s="66" t="n"/>
      <c r="BJ25" s="66" t="n"/>
      <c r="BK25" s="66" t="n"/>
      <c r="BL25" s="66" t="n"/>
      <c r="BM25" s="66" t="n"/>
      <c r="BN25" s="66" t="n"/>
      <c r="BO25" s="66" t="n"/>
      <c r="BP25" s="66" t="n"/>
      <c r="BQ25" s="66" t="n"/>
      <c r="BR25" s="66" t="n"/>
      <c r="BS25" s="66" t="n"/>
      <c r="BT25" s="66" t="n"/>
      <c r="BU25" s="66" t="n"/>
      <c r="BV25" s="66" t="n"/>
      <c r="BW25" s="66" t="n"/>
      <c r="BX25" s="66" t="n"/>
      <c r="BY25" s="66" t="n"/>
      <c r="BZ25" s="66" t="n"/>
      <c r="CA25" s="66" t="n"/>
      <c r="CB25" s="66" t="n"/>
      <c r="CC25" s="66" t="n"/>
      <c r="CD25" s="66" t="n"/>
      <c r="CE25" s="66" t="n"/>
      <c r="CF25" s="66" t="n"/>
      <c r="CG25" s="66" t="n"/>
      <c r="CH25" s="66" t="n"/>
      <c r="CI25" s="66" t="n"/>
      <c r="CJ25" s="66" t="n"/>
      <c r="CK25" s="66" t="n"/>
      <c r="CL25" s="66" t="n"/>
      <c r="CM25" s="66" t="n"/>
      <c r="CN25" s="66" t="n"/>
      <c r="CO25" s="66" t="n"/>
      <c r="CQ25" s="405" t="n"/>
      <c r="CY25" s="51" t="n"/>
      <c r="CZ25" s="51" t="n"/>
      <c r="DA25" s="51" t="n"/>
      <c r="DB25" s="51" t="n"/>
      <c r="DC25" s="51" t="n"/>
      <c r="DD25" s="51" t="n"/>
      <c r="DE25" s="51" t="n"/>
      <c r="DF25" s="51" t="n"/>
      <c r="DG25" s="51" t="n"/>
      <c r="DH25" s="51" t="n"/>
    </row>
    <row r="26" ht="13.5" customFormat="1" customHeight="1" s="22">
      <c r="A26" s="20" t="n"/>
      <c r="B26" s="26" t="n">
        <v>4</v>
      </c>
      <c r="C26" s="60" t="n"/>
      <c r="D26" s="75" t="inlineStr">
        <is>
          <t>Количество показов в случае статичного размещения является оценочной величиной.</t>
        </is>
      </c>
      <c r="E26" s="80" t="n"/>
      <c r="F26" s="32" t="n"/>
      <c r="G26" s="68" t="n"/>
      <c r="H26" s="68" t="n"/>
      <c r="I26" s="68" t="n"/>
      <c r="J26" s="68" t="n"/>
      <c r="K26" s="68" t="n"/>
      <c r="L26" s="68" t="n"/>
      <c r="M26" s="68" t="n"/>
      <c r="N26" s="68" t="n"/>
      <c r="O26" s="405" t="n"/>
      <c r="P26" s="118">
        <f>A16</f>
        <v/>
      </c>
      <c r="Q26" s="297">
        <f>Q16</f>
        <v/>
      </c>
      <c r="R26" s="119">
        <f>Q26/$Q$27</f>
        <v/>
      </c>
      <c r="S26" s="68" t="n"/>
      <c r="T26" s="68" t="n"/>
      <c r="U26" s="442" t="n"/>
      <c r="V26" s="442" t="n"/>
      <c r="W26" s="442" t="n"/>
      <c r="X26" s="442" t="n"/>
      <c r="Y26" s="442" t="n"/>
      <c r="Z26" s="442" t="n"/>
      <c r="AA26" s="298" t="n"/>
      <c r="AB26" s="298" t="n"/>
      <c r="AC26" s="81" t="n"/>
      <c r="AD26" s="81" t="n"/>
      <c r="AE26" s="81" t="n"/>
      <c r="AF26" s="81" t="n"/>
      <c r="AG26" s="66" t="n"/>
      <c r="AH26" s="66" t="n"/>
      <c r="AI26" s="66" t="n"/>
      <c r="AJ26" s="66" t="n"/>
      <c r="AK26" s="66" t="n"/>
      <c r="AL26" s="66" t="n"/>
      <c r="AM26" s="66" t="n"/>
      <c r="AN26" s="66" t="n"/>
      <c r="AO26" s="66" t="n"/>
      <c r="AP26" s="66" t="n"/>
      <c r="AQ26" s="66" t="n"/>
      <c r="AR26" s="66" t="n"/>
      <c r="AS26" s="66" t="n"/>
      <c r="AT26" s="66" t="n"/>
      <c r="AU26" s="66" t="n"/>
      <c r="AV26" s="66" t="n"/>
      <c r="AW26" s="66" t="n"/>
      <c r="AX26" s="66" t="n"/>
      <c r="AY26" s="66" t="n"/>
      <c r="AZ26" s="66" t="n"/>
      <c r="BA26" s="66" t="n"/>
      <c r="BB26" s="66" t="n"/>
      <c r="BC26" s="66" t="n"/>
      <c r="BD26" s="66" t="n"/>
      <c r="BE26" s="66" t="n"/>
      <c r="BF26" s="66" t="n"/>
      <c r="BG26" s="66" t="n"/>
      <c r="BH26" s="66" t="n"/>
      <c r="BI26" s="66" t="n"/>
      <c r="BJ26" s="66" t="n"/>
      <c r="BK26" s="66" t="n"/>
      <c r="BL26" s="66" t="n"/>
      <c r="BM26" s="66" t="n"/>
      <c r="BN26" s="66" t="n"/>
      <c r="BO26" s="66" t="n"/>
      <c r="BP26" s="66" t="n"/>
      <c r="BQ26" s="66" t="n"/>
      <c r="BR26" s="66" t="n"/>
      <c r="BS26" s="66" t="n"/>
      <c r="BT26" s="66" t="n"/>
      <c r="BU26" s="66" t="n"/>
      <c r="BV26" s="66" t="n"/>
      <c r="BW26" s="66" t="n"/>
      <c r="BX26" s="66" t="n"/>
      <c r="BY26" s="66" t="n"/>
      <c r="BZ26" s="66" t="n"/>
      <c r="CA26" s="66" t="n"/>
      <c r="CB26" s="66" t="n"/>
      <c r="CC26" s="66" t="n"/>
      <c r="CD26" s="66" t="n"/>
      <c r="CE26" s="66" t="n"/>
      <c r="CF26" s="66" t="n"/>
      <c r="CG26" s="66" t="n"/>
      <c r="CH26" s="66" t="n"/>
      <c r="CI26" s="66" t="n"/>
      <c r="CJ26" s="66" t="n"/>
      <c r="CK26" s="66" t="n"/>
      <c r="CL26" s="66" t="n"/>
      <c r="CM26" s="66" t="n"/>
      <c r="CN26" s="66" t="n"/>
      <c r="CO26" s="66" t="n"/>
      <c r="CY26" s="51" t="n"/>
      <c r="CZ26" s="51" t="n"/>
      <c r="DA26" s="51" t="n"/>
      <c r="DB26" s="51" t="n"/>
      <c r="DC26" s="51" t="n"/>
      <c r="DD26" s="51" t="n"/>
      <c r="DE26" s="51" t="n"/>
      <c r="DF26" s="51" t="n"/>
      <c r="DG26" s="51" t="n"/>
      <c r="DH26" s="51" t="n"/>
    </row>
    <row r="27" ht="13.5" customFormat="1" customHeight="1" s="22">
      <c r="A27" s="20" t="n"/>
      <c r="B27" s="26" t="n">
        <v>5</v>
      </c>
      <c r="C27" s="60" t="n"/>
      <c r="D27" s="75" t="inlineStr">
        <is>
          <t>Период кампании в случае динамического размещения является оценочной величиной.</t>
        </is>
      </c>
      <c r="E27" s="80" t="n"/>
      <c r="F27" s="32" t="n"/>
      <c r="G27" s="68" t="n"/>
      <c r="H27" s="68" t="n"/>
      <c r="I27" s="68" t="n"/>
      <c r="J27" s="68" t="n"/>
      <c r="K27" s="68" t="n"/>
      <c r="L27" s="68" t="n"/>
      <c r="M27" s="68" t="n"/>
      <c r="N27" s="68" t="n"/>
      <c r="O27" s="405" t="n"/>
      <c r="P27" s="118" t="n"/>
      <c r="Q27" s="297">
        <f>SUM(Q25:Q26)</f>
        <v/>
      </c>
      <c r="R27" s="119">
        <f>Q27/$Q$27</f>
        <v/>
      </c>
      <c r="S27" s="68" t="n"/>
      <c r="T27" s="68" t="n"/>
      <c r="U27" s="442" t="n"/>
      <c r="V27" s="442" t="n"/>
      <c r="W27" s="442" t="n"/>
      <c r="X27" s="442" t="n"/>
      <c r="Y27" s="442" t="n"/>
      <c r="Z27" s="442" t="n"/>
      <c r="AA27" s="298" t="n"/>
      <c r="AB27" s="298" t="n"/>
      <c r="AC27" s="81" t="n"/>
      <c r="AD27" s="81" t="n"/>
      <c r="AE27" s="81" t="n"/>
      <c r="AF27" s="81" t="n"/>
      <c r="AG27" s="66" t="n"/>
      <c r="AH27" s="66" t="n"/>
      <c r="AI27" s="66" t="n"/>
      <c r="AJ27" s="66" t="n"/>
      <c r="AK27" s="66" t="n"/>
      <c r="AL27" s="66" t="n"/>
      <c r="AM27" s="66" t="n"/>
      <c r="AN27" s="66" t="n"/>
      <c r="AO27" s="66" t="n"/>
      <c r="AP27" s="66" t="n"/>
      <c r="AQ27" s="66" t="n"/>
      <c r="AR27" s="66" t="n"/>
      <c r="AS27" s="66" t="n"/>
      <c r="AT27" s="66" t="n"/>
      <c r="AU27" s="66" t="n"/>
      <c r="AV27" s="66" t="n"/>
      <c r="AW27" s="66" t="n"/>
      <c r="AX27" s="66" t="n"/>
      <c r="AY27" s="66" t="n"/>
      <c r="AZ27" s="66" t="n"/>
      <c r="BA27" s="66" t="n"/>
      <c r="BB27" s="66" t="n"/>
      <c r="BC27" s="66" t="n"/>
      <c r="BD27" s="66" t="n"/>
      <c r="BE27" s="66" t="n"/>
      <c r="BF27" s="66" t="n"/>
      <c r="BG27" s="66" t="n"/>
      <c r="BH27" s="66" t="n"/>
      <c r="BI27" s="66" t="n"/>
      <c r="BJ27" s="66" t="n"/>
      <c r="BK27" s="66" t="n"/>
      <c r="BL27" s="66" t="n"/>
      <c r="BM27" s="66" t="n"/>
      <c r="BN27" s="66" t="n"/>
      <c r="BO27" s="66" t="n"/>
      <c r="BP27" s="66" t="n"/>
      <c r="BQ27" s="66" t="n"/>
      <c r="BR27" s="66" t="n"/>
      <c r="BS27" s="66" t="n"/>
      <c r="BT27" s="66" t="n"/>
      <c r="BU27" s="66" t="n"/>
      <c r="BV27" s="66" t="n"/>
      <c r="BW27" s="66" t="n"/>
      <c r="BX27" s="66" t="n"/>
      <c r="BY27" s="66" t="n"/>
      <c r="BZ27" s="66" t="n"/>
      <c r="CA27" s="66" t="n"/>
      <c r="CB27" s="66" t="n"/>
      <c r="CC27" s="66" t="n"/>
      <c r="CD27" s="66" t="n"/>
      <c r="CE27" s="66" t="n"/>
      <c r="CF27" s="66" t="n"/>
      <c r="CG27" s="66" t="n"/>
      <c r="CH27" s="66" t="n"/>
      <c r="CI27" s="66" t="n"/>
      <c r="CJ27" s="66" t="n"/>
      <c r="CK27" s="66" t="n"/>
      <c r="CL27" s="66" t="n"/>
      <c r="CM27" s="66" t="n"/>
      <c r="CN27" s="66" t="n"/>
      <c r="CO27" s="66" t="n"/>
      <c r="CY27" s="51" t="n"/>
      <c r="CZ27" s="51" t="n"/>
      <c r="DA27" s="51" t="n"/>
      <c r="DB27" s="51" t="n"/>
      <c r="DC27" s="51" t="n"/>
      <c r="DD27" s="51" t="n"/>
      <c r="DE27" s="51" t="n"/>
      <c r="DF27" s="51" t="n"/>
      <c r="DG27" s="51" t="n"/>
      <c r="DH27" s="51" t="n"/>
    </row>
    <row r="28" ht="12.75" customFormat="1" customHeight="1" s="22">
      <c r="A28" s="20" t="n"/>
      <c r="B28" s="26" t="n">
        <v>6</v>
      </c>
      <c r="C28" s="60" t="n"/>
      <c r="D28" s="75" t="inlineStr">
        <is>
          <t xml:space="preserve">Прогнозы эффективности основаны на  данных реальных рекламных кампаний. </t>
        </is>
      </c>
      <c r="E28" s="80" t="n"/>
      <c r="F28" s="33" t="n"/>
      <c r="G28" s="68" t="n"/>
      <c r="H28" s="68" t="n"/>
      <c r="I28" s="68" t="n"/>
      <c r="J28" s="68" t="n"/>
      <c r="K28" s="68" t="n"/>
      <c r="L28" s="68" t="n"/>
      <c r="M28" s="82" t="n"/>
      <c r="N28" s="68" t="n"/>
      <c r="O28" s="405" t="n"/>
      <c r="P28" s="118" t="n"/>
      <c r="Q28" s="297" t="n"/>
      <c r="R28" s="119" t="n"/>
      <c r="S28" s="68" t="n"/>
      <c r="T28" s="68" t="n"/>
      <c r="U28" s="442" t="n"/>
      <c r="V28" s="442" t="n"/>
      <c r="W28" s="442" t="n"/>
      <c r="X28" s="442" t="n"/>
      <c r="Y28" s="442" t="n"/>
      <c r="Z28" s="442" t="n"/>
      <c r="AA28" s="298" t="n"/>
      <c r="AB28" s="298" t="n"/>
      <c r="AC28" s="81" t="n"/>
      <c r="AD28" s="81" t="n"/>
      <c r="AE28" s="81" t="n"/>
      <c r="AF28" s="81" t="n"/>
      <c r="AG28" s="66" t="n"/>
      <c r="AH28" s="66" t="n"/>
      <c r="AI28" s="66" t="n"/>
      <c r="AJ28" s="66" t="n"/>
      <c r="AK28" s="66" t="n"/>
      <c r="AL28" s="66" t="n"/>
      <c r="AM28" s="66" t="n"/>
      <c r="AN28" s="66" t="n"/>
      <c r="AO28" s="66" t="n"/>
      <c r="AP28" s="66" t="n"/>
      <c r="AQ28" s="66" t="n"/>
      <c r="AR28" s="66" t="n"/>
      <c r="AS28" s="66" t="n"/>
      <c r="AT28" s="66" t="n"/>
      <c r="AU28" s="66" t="n"/>
      <c r="AV28" s="66" t="n"/>
      <c r="AW28" s="66" t="n"/>
      <c r="AX28" s="66" t="n"/>
      <c r="AY28" s="66" t="n"/>
      <c r="AZ28" s="66" t="n"/>
      <c r="BA28" s="66" t="n"/>
      <c r="BB28" s="66" t="n"/>
      <c r="BC28" s="66" t="n"/>
      <c r="BD28" s="66" t="n"/>
      <c r="BE28" s="66" t="n"/>
      <c r="BF28" s="66" t="n"/>
      <c r="BG28" s="66" t="n"/>
      <c r="BH28" s="66" t="n"/>
      <c r="BI28" s="66" t="n"/>
      <c r="BJ28" s="66" t="n"/>
      <c r="BK28" s="66" t="n"/>
      <c r="BL28" s="66" t="n"/>
      <c r="BM28" s="66" t="n"/>
      <c r="BN28" s="66" t="n"/>
      <c r="BO28" s="66" t="n"/>
      <c r="BP28" s="66" t="n"/>
      <c r="BQ28" s="66" t="n"/>
      <c r="BR28" s="66" t="n"/>
      <c r="BS28" s="66" t="n"/>
      <c r="BT28" s="66" t="n"/>
      <c r="BU28" s="66" t="n"/>
      <c r="BV28" s="66" t="n"/>
      <c r="BW28" s="66" t="n"/>
      <c r="BX28" s="66" t="n"/>
      <c r="BY28" s="66" t="n"/>
      <c r="BZ28" s="66" t="n"/>
      <c r="CA28" s="66" t="n"/>
      <c r="CB28" s="66" t="n"/>
      <c r="CC28" s="66" t="n"/>
      <c r="CD28" s="66" t="n"/>
      <c r="CE28" s="66" t="n"/>
      <c r="CF28" s="66" t="n"/>
      <c r="CG28" s="66" t="n"/>
      <c r="CH28" s="66" t="n"/>
      <c r="CI28" s="66" t="n"/>
      <c r="CJ28" s="66" t="n"/>
      <c r="CK28" s="66" t="n"/>
      <c r="CL28" s="66" t="n"/>
      <c r="CM28" s="66" t="n"/>
      <c r="CN28" s="66" t="n"/>
      <c r="CO28" s="66" t="n"/>
      <c r="CY28" s="51" t="n"/>
      <c r="CZ28" s="51" t="n"/>
      <c r="DA28" s="51" t="n"/>
      <c r="DB28" s="51" t="n"/>
      <c r="DC28" s="51" t="n"/>
      <c r="DD28" s="51" t="n"/>
      <c r="DE28" s="51" t="n"/>
      <c r="DF28" s="51" t="n"/>
      <c r="DG28" s="51" t="n"/>
      <c r="DH28" s="51" t="n"/>
    </row>
    <row r="29" ht="12.75" customFormat="1" customHeight="1" s="22">
      <c r="A29" s="20" t="n"/>
      <c r="B29" s="26" t="n"/>
      <c r="C29" s="60" t="n"/>
      <c r="D29" s="75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E29" s="80" t="n"/>
      <c r="F29" s="33" t="n"/>
      <c r="G29" s="68" t="n"/>
      <c r="H29" s="68" t="n"/>
      <c r="I29" s="68" t="n"/>
      <c r="J29" s="68" t="n"/>
      <c r="K29" s="68" t="n"/>
      <c r="L29" s="68" t="n"/>
      <c r="M29" s="82" t="n"/>
      <c r="N29" s="68" t="n"/>
      <c r="O29" s="405" t="n"/>
      <c r="P29" s="118" t="n"/>
      <c r="Q29" s="297" t="n"/>
      <c r="R29" s="443" t="n"/>
      <c r="S29" s="68" t="n"/>
      <c r="T29" s="68" t="n"/>
      <c r="U29" s="442" t="n"/>
      <c r="V29" s="442" t="n"/>
      <c r="W29" s="442" t="n"/>
      <c r="X29" s="442" t="n"/>
      <c r="Y29" s="442" t="n"/>
      <c r="Z29" s="442" t="n"/>
      <c r="AA29" s="298" t="n"/>
      <c r="AB29" s="298" t="n"/>
      <c r="AC29" s="81" t="n"/>
      <c r="AD29" s="81" t="n"/>
      <c r="AE29" s="81" t="n"/>
      <c r="AF29" s="81" t="n"/>
      <c r="AG29" s="66" t="n"/>
      <c r="AH29" s="66" t="n"/>
      <c r="AI29" s="66" t="n"/>
      <c r="AJ29" s="66" t="n"/>
      <c r="AK29" s="66" t="n"/>
      <c r="AL29" s="66" t="n"/>
      <c r="AM29" s="66" t="n"/>
      <c r="AN29" s="66" t="n"/>
      <c r="AO29" s="66" t="n"/>
      <c r="AP29" s="66" t="n"/>
      <c r="AQ29" s="66" t="n"/>
      <c r="AR29" s="66" t="n"/>
      <c r="AS29" s="66" t="n"/>
      <c r="AT29" s="66" t="n"/>
      <c r="AU29" s="66" t="n"/>
      <c r="AV29" s="66" t="n"/>
      <c r="AW29" s="66" t="n"/>
      <c r="AX29" s="66" t="n"/>
      <c r="AY29" s="66" t="n"/>
      <c r="AZ29" s="66" t="n"/>
      <c r="BA29" s="66" t="n"/>
      <c r="BB29" s="66" t="n"/>
      <c r="BC29" s="66" t="n"/>
      <c r="BD29" s="66" t="n"/>
      <c r="BE29" s="66" t="n"/>
      <c r="BF29" s="66" t="n"/>
      <c r="BG29" s="66" t="n"/>
      <c r="BH29" s="66" t="n"/>
      <c r="BI29" s="66" t="n"/>
      <c r="BJ29" s="66" t="n"/>
      <c r="BK29" s="66" t="n"/>
      <c r="BL29" s="66" t="n"/>
      <c r="BM29" s="66" t="n"/>
      <c r="BN29" s="66" t="n"/>
      <c r="BO29" s="66" t="n"/>
      <c r="BP29" s="66" t="n"/>
      <c r="BQ29" s="66" t="n"/>
      <c r="BR29" s="66" t="n"/>
      <c r="BS29" s="66" t="n"/>
      <c r="BT29" s="66" t="n"/>
      <c r="BU29" s="66" t="n"/>
      <c r="BV29" s="66" t="n"/>
      <c r="BW29" s="66" t="n"/>
      <c r="BX29" s="66" t="n"/>
      <c r="BY29" s="66" t="n"/>
      <c r="BZ29" s="66" t="n"/>
      <c r="CA29" s="66" t="n"/>
      <c r="CB29" s="66" t="n"/>
      <c r="CC29" s="66" t="n"/>
      <c r="CD29" s="66" t="n"/>
      <c r="CE29" s="66" t="n"/>
      <c r="CF29" s="66" t="n"/>
      <c r="CG29" s="66" t="n"/>
      <c r="CH29" s="66" t="n"/>
      <c r="CI29" s="66" t="n"/>
      <c r="CJ29" s="66" t="n"/>
      <c r="CK29" s="66" t="n"/>
      <c r="CL29" s="66" t="n"/>
      <c r="CM29" s="66" t="n"/>
      <c r="CN29" s="66" t="n"/>
      <c r="CO29" s="66" t="n"/>
      <c r="CY29" s="51" t="n"/>
      <c r="CZ29" s="51" t="n"/>
      <c r="DA29" s="51" t="n"/>
      <c r="DB29" s="51" t="n"/>
      <c r="DC29" s="51" t="n"/>
      <c r="DD29" s="51" t="n"/>
      <c r="DE29" s="51" t="n"/>
      <c r="DF29" s="51" t="n"/>
      <c r="DG29" s="51" t="n"/>
      <c r="DH29" s="51" t="n"/>
    </row>
    <row r="30" ht="12.75" customFormat="1" customHeight="1" s="22">
      <c r="A30" s="20" t="n"/>
      <c r="B30" s="26" t="n">
        <v>7</v>
      </c>
      <c r="C30" s="60" t="n"/>
      <c r="D30" s="75" t="inlineStr">
        <is>
          <t>Стоимость производства креативных материалов не включена.</t>
        </is>
      </c>
      <c r="E30" s="80" t="n"/>
      <c r="F30" s="33" t="n"/>
      <c r="G30" s="68" t="n"/>
      <c r="H30" s="68" t="n"/>
      <c r="I30" s="68" t="n"/>
      <c r="J30" s="68" t="n"/>
      <c r="K30" s="68" t="n"/>
      <c r="L30" s="68" t="n"/>
      <c r="M30" s="83" t="n"/>
      <c r="N30" s="39" t="n"/>
      <c r="O30" s="405" t="n"/>
      <c r="P30" s="405" t="n"/>
      <c r="Q30" s="297" t="n"/>
      <c r="R30" s="119" t="n"/>
      <c r="S30" s="68" t="n"/>
      <c r="T30" s="68" t="n"/>
      <c r="U30" s="299" t="n"/>
      <c r="V30" s="299" t="n"/>
      <c r="W30" s="299" t="n"/>
      <c r="X30" s="299" t="n"/>
      <c r="Y30" s="299" t="n"/>
      <c r="Z30" s="299" t="n"/>
      <c r="AA30" s="298" t="n"/>
      <c r="AB30" s="298" t="n"/>
      <c r="AC30" s="81" t="n"/>
      <c r="AD30" s="81" t="n"/>
      <c r="AE30" s="81" t="n"/>
      <c r="AF30" s="81" t="n"/>
      <c r="AG30" s="66" t="n"/>
      <c r="AH30" s="66" t="n"/>
      <c r="AI30" s="66" t="n"/>
      <c r="AJ30" s="66" t="n"/>
      <c r="AK30" s="66" t="n"/>
      <c r="AL30" s="66" t="n"/>
      <c r="AM30" s="66" t="n"/>
      <c r="AN30" s="66" t="n"/>
      <c r="AO30" s="66" t="n"/>
      <c r="AP30" s="66" t="n"/>
      <c r="AQ30" s="66" t="n"/>
      <c r="AR30" s="66" t="n"/>
      <c r="AS30" s="66" t="n"/>
      <c r="AT30" s="66" t="n"/>
      <c r="AU30" s="66" t="n"/>
      <c r="AV30" s="66" t="n"/>
      <c r="AW30" s="66" t="n"/>
      <c r="AX30" s="66" t="n"/>
      <c r="AY30" s="66" t="n"/>
      <c r="AZ30" s="66" t="n"/>
      <c r="BA30" s="66" t="n"/>
      <c r="BB30" s="66" t="n"/>
      <c r="BC30" s="66" t="n"/>
      <c r="BD30" s="66" t="n"/>
      <c r="BE30" s="66" t="n"/>
      <c r="BF30" s="66" t="n"/>
      <c r="BG30" s="66" t="n"/>
      <c r="BH30" s="66" t="n"/>
      <c r="BI30" s="66" t="n"/>
      <c r="BJ30" s="66" t="n"/>
      <c r="BK30" s="66" t="n"/>
      <c r="BL30" s="66" t="n"/>
      <c r="BM30" s="66" t="n"/>
      <c r="BN30" s="66" t="n"/>
      <c r="BO30" s="66" t="n"/>
      <c r="BP30" s="66" t="n"/>
      <c r="BQ30" s="66" t="n"/>
      <c r="BR30" s="66" t="n"/>
      <c r="BS30" s="66" t="n"/>
      <c r="BT30" s="66" t="n"/>
      <c r="BU30" s="66" t="n"/>
      <c r="BV30" s="66" t="n"/>
      <c r="BW30" s="66" t="n"/>
      <c r="BX30" s="66" t="n"/>
      <c r="BY30" s="66" t="n"/>
      <c r="BZ30" s="66" t="n"/>
      <c r="CA30" s="66" t="n"/>
      <c r="CB30" s="66" t="n"/>
      <c r="CC30" s="66" t="n"/>
      <c r="CD30" s="66" t="n"/>
      <c r="CE30" s="66" t="n"/>
      <c r="CF30" s="66" t="n"/>
      <c r="CG30" s="66" t="n"/>
      <c r="CH30" s="66" t="n"/>
      <c r="CI30" s="66" t="n"/>
      <c r="CJ30" s="66" t="n"/>
      <c r="CK30" s="66" t="n"/>
      <c r="CL30" s="66" t="n"/>
      <c r="CM30" s="66" t="n"/>
      <c r="CN30" s="66" t="n"/>
      <c r="CO30" s="66" t="n"/>
      <c r="CY30" s="51" t="n"/>
      <c r="CZ30" s="51" t="n"/>
      <c r="DA30" s="51" t="n"/>
      <c r="DB30" s="51" t="n"/>
      <c r="DC30" s="51" t="n"/>
      <c r="DD30" s="51" t="n"/>
      <c r="DE30" s="51" t="n"/>
      <c r="DF30" s="51" t="n"/>
      <c r="DG30" s="51" t="n"/>
      <c r="DH30" s="51" t="n"/>
    </row>
    <row r="31" ht="12.75" customFormat="1" customHeight="1" s="22">
      <c r="A31" s="20" t="n"/>
      <c r="B31" s="26" t="n">
        <v>8</v>
      </c>
      <c r="C31" s="60" t="n"/>
      <c r="D31" s="75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E31" s="34" t="n"/>
      <c r="F31" s="35" t="n"/>
      <c r="G31" s="26" t="n"/>
      <c r="H31" s="34" t="n"/>
      <c r="I31" s="36" t="n"/>
      <c r="J31" s="36" t="n"/>
      <c r="K31" s="36" t="n"/>
      <c r="L31" s="36" t="n"/>
      <c r="M31" s="405" t="n"/>
      <c r="N31" s="405" t="n"/>
      <c r="O31" s="405" t="n"/>
      <c r="P31" s="405" t="n"/>
      <c r="Q31" s="122">
        <f>Q27-Q17</f>
        <v/>
      </c>
      <c r="R31" s="405" t="n"/>
      <c r="S31" s="298" t="n"/>
      <c r="T31" s="298" t="n"/>
      <c r="U31" s="299" t="n"/>
      <c r="V31" s="299" t="n"/>
      <c r="W31" s="299" t="n"/>
      <c r="X31" s="299" t="n"/>
      <c r="Y31" s="299" t="n"/>
      <c r="Z31" s="299" t="n"/>
      <c r="AA31" s="298" t="n"/>
      <c r="AB31" s="298" t="n"/>
      <c r="AC31" s="405" t="n"/>
      <c r="AD31" s="405" t="n"/>
      <c r="AE31" s="405" t="n"/>
      <c r="AF31" s="405" t="n"/>
      <c r="AG31" s="66" t="n"/>
      <c r="AH31" s="66" t="n"/>
      <c r="AI31" s="66" t="n"/>
      <c r="AJ31" s="66" t="n"/>
      <c r="AK31" s="66" t="n"/>
      <c r="AL31" s="66" t="n"/>
      <c r="AM31" s="66" t="n"/>
      <c r="AN31" s="66" t="n"/>
      <c r="AO31" s="66" t="n"/>
      <c r="AP31" s="66" t="n"/>
      <c r="AQ31" s="66" t="n"/>
      <c r="AR31" s="66" t="n"/>
      <c r="AS31" s="66" t="n"/>
      <c r="AT31" s="66" t="n"/>
      <c r="AU31" s="66" t="n"/>
      <c r="AV31" s="66" t="n"/>
      <c r="AW31" s="66" t="n"/>
      <c r="AX31" s="66" t="n"/>
      <c r="AY31" s="66" t="n"/>
      <c r="AZ31" s="66" t="n"/>
      <c r="BA31" s="66" t="n"/>
      <c r="BB31" s="66" t="n"/>
      <c r="BC31" s="66" t="n"/>
      <c r="BD31" s="66" t="n"/>
      <c r="BE31" s="66" t="n"/>
      <c r="BF31" s="66" t="n"/>
      <c r="BG31" s="66" t="n"/>
      <c r="BH31" s="66" t="n"/>
      <c r="BI31" s="66" t="n"/>
      <c r="BJ31" s="66" t="n"/>
      <c r="BK31" s="66" t="n"/>
      <c r="BL31" s="66" t="n"/>
      <c r="BM31" s="66" t="n"/>
      <c r="BN31" s="66" t="n"/>
      <c r="BO31" s="66" t="n"/>
      <c r="BP31" s="66" t="n"/>
      <c r="BQ31" s="66" t="n"/>
      <c r="BR31" s="66" t="n"/>
      <c r="BS31" s="66" t="n"/>
      <c r="BT31" s="66" t="n"/>
      <c r="BU31" s="66" t="n"/>
      <c r="BV31" s="66" t="n"/>
      <c r="BW31" s="66" t="n"/>
      <c r="BX31" s="66" t="n"/>
      <c r="BY31" s="66" t="n"/>
      <c r="BZ31" s="66" t="n"/>
      <c r="CA31" s="66" t="n"/>
      <c r="CB31" s="66" t="n"/>
      <c r="CC31" s="66" t="n"/>
      <c r="CD31" s="66" t="n"/>
      <c r="CE31" s="66" t="n"/>
      <c r="CF31" s="66" t="n"/>
      <c r="CG31" s="66" t="n"/>
      <c r="CH31" s="66" t="n"/>
      <c r="CI31" s="66" t="n"/>
      <c r="CJ31" s="66" t="n"/>
      <c r="CK31" s="66" t="n"/>
      <c r="CL31" s="66" t="n"/>
      <c r="CM31" s="66" t="n"/>
      <c r="CN31" s="66" t="n"/>
      <c r="CO31" s="66" t="n"/>
      <c r="CY31" s="51" t="n"/>
      <c r="CZ31" s="51" t="n"/>
      <c r="DA31" s="51" t="n"/>
      <c r="DB31" s="51" t="n"/>
      <c r="DC31" s="51" t="n"/>
      <c r="DD31" s="51" t="n"/>
      <c r="DE31" s="51" t="n"/>
      <c r="DF31" s="51" t="n"/>
      <c r="DG31" s="51" t="n"/>
      <c r="DH31" s="51" t="n"/>
    </row>
    <row r="32" ht="12.75" customFormat="1" customHeight="1" s="22">
      <c r="A32" s="20" t="n"/>
      <c r="B32" s="26" t="n">
        <v>9</v>
      </c>
      <c r="C32" s="60" t="n"/>
      <c r="D32" s="37" t="inlineStr">
        <is>
          <t>При отсутствии необходимых ресайзов в срок - старт РК переносится на период - после праздников.</t>
        </is>
      </c>
      <c r="E32" s="405" t="n"/>
      <c r="F32" s="404" t="n"/>
      <c r="G32" s="405" t="n"/>
      <c r="H32" s="405" t="n"/>
      <c r="I32" s="405" t="n"/>
      <c r="J32" s="405" t="n"/>
      <c r="K32" s="405" t="n"/>
      <c r="L32" s="405" t="n"/>
      <c r="M32" s="39" t="n"/>
      <c r="N32" s="405" t="n"/>
      <c r="O32" s="405" t="n"/>
      <c r="P32" s="405" t="n"/>
      <c r="Q32" s="120">
        <f>IFERROR(Q31=0,)</f>
        <v/>
      </c>
      <c r="R32" s="405" t="n"/>
      <c r="S32" s="298" t="n"/>
      <c r="T32" s="298" t="n"/>
      <c r="U32" s="299" t="n"/>
      <c r="V32" s="299" t="n"/>
      <c r="W32" s="299" t="n"/>
      <c r="X32" s="299" t="n"/>
      <c r="Y32" s="299" t="n"/>
      <c r="Z32" s="299" t="n"/>
      <c r="AA32" s="298" t="n"/>
      <c r="AB32" s="298" t="n"/>
      <c r="AC32" s="405" t="n"/>
      <c r="AD32" s="405" t="n"/>
      <c r="AE32" s="405" t="n"/>
      <c r="AF32" s="405" t="n"/>
      <c r="AG32" s="84" t="n"/>
      <c r="AH32" s="84" t="n"/>
      <c r="AI32" s="84" t="n"/>
      <c r="AJ32" s="84" t="n"/>
      <c r="AK32" s="84" t="n"/>
      <c r="AL32" s="84" t="n"/>
      <c r="AM32" s="84" t="n"/>
      <c r="AN32" s="84" t="n"/>
      <c r="AO32" s="84" t="n"/>
      <c r="AP32" s="84" t="n"/>
      <c r="AQ32" s="84" t="n"/>
      <c r="AR32" s="84" t="n"/>
      <c r="AS32" s="84" t="n"/>
      <c r="AT32" s="84" t="n"/>
      <c r="AU32" s="84" t="n"/>
      <c r="AV32" s="84" t="n"/>
      <c r="AW32" s="84" t="n"/>
      <c r="AX32" s="84" t="n"/>
      <c r="AY32" s="84" t="n"/>
      <c r="AZ32" s="84" t="n"/>
      <c r="BA32" s="84" t="n"/>
      <c r="BB32" s="84" t="n"/>
      <c r="BC32" s="84" t="n"/>
      <c r="BD32" s="84" t="n"/>
      <c r="BE32" s="84" t="n"/>
      <c r="BF32" s="84" t="n"/>
      <c r="BG32" s="84" t="n"/>
      <c r="BH32" s="84" t="n"/>
      <c r="BI32" s="84" t="n"/>
      <c r="BJ32" s="84" t="n"/>
      <c r="BK32" s="84" t="n"/>
      <c r="BL32" s="84" t="n"/>
      <c r="BM32" s="84" t="n"/>
      <c r="BN32" s="84" t="n"/>
      <c r="BO32" s="84" t="n"/>
      <c r="BP32" s="84" t="n"/>
      <c r="BQ32" s="84" t="n"/>
      <c r="BR32" s="84" t="n"/>
      <c r="BS32" s="84" t="n"/>
      <c r="BT32" s="84" t="n"/>
      <c r="BU32" s="84" t="n"/>
      <c r="BV32" s="84" t="n"/>
      <c r="BW32" s="84" t="n"/>
      <c r="BX32" s="84" t="n"/>
      <c r="BY32" s="84" t="n"/>
      <c r="BZ32" s="84" t="n"/>
      <c r="CA32" s="84" t="n"/>
      <c r="CB32" s="84" t="n"/>
      <c r="CC32" s="84" t="n"/>
      <c r="CD32" s="84" t="n"/>
      <c r="CE32" s="84" t="n"/>
      <c r="CF32" s="84" t="n"/>
      <c r="CG32" s="84" t="n"/>
      <c r="CH32" s="84" t="n"/>
      <c r="CI32" s="84" t="n"/>
      <c r="CJ32" s="84" t="n"/>
      <c r="CK32" s="84" t="n"/>
      <c r="CL32" s="84" t="n"/>
      <c r="CM32" s="84" t="n"/>
      <c r="CN32" s="84" t="n"/>
      <c r="CO32" s="84" t="n"/>
      <c r="CP32" s="39" t="n"/>
      <c r="CY32" s="51" t="n"/>
      <c r="CZ32" s="51" t="n"/>
      <c r="DA32" s="51" t="n"/>
      <c r="DB32" s="51" t="n"/>
      <c r="DC32" s="51" t="n"/>
      <c r="DD32" s="51" t="n"/>
      <c r="DE32" s="51" t="n"/>
      <c r="DF32" s="51" t="n"/>
      <c r="DG32" s="51" t="n"/>
      <c r="DH32" s="51" t="n"/>
    </row>
    <row r="33" ht="12.75" customFormat="1" customHeight="1" s="39">
      <c r="A33" s="20" t="n"/>
      <c r="B33" s="26" t="n">
        <v>10</v>
      </c>
      <c r="C33" s="60" t="n"/>
      <c r="D33" s="75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F33" s="38" t="n"/>
      <c r="M33" s="405" t="n"/>
      <c r="N33" s="405" t="n"/>
      <c r="O33" s="405" t="n"/>
      <c r="P33" s="405" t="n"/>
      <c r="Q33" s="405" t="n"/>
      <c r="R33" s="405" t="n"/>
      <c r="S33" s="298" t="n"/>
      <c r="T33" s="298" t="n"/>
      <c r="U33" s="299" t="n"/>
      <c r="V33" s="299" t="n"/>
      <c r="W33" s="299" t="n"/>
      <c r="X33" s="299" t="n"/>
      <c r="Y33" s="299" t="n"/>
      <c r="Z33" s="299" t="n"/>
      <c r="AB33" s="405" t="n"/>
      <c r="AG33" s="66" t="n"/>
      <c r="AH33" s="66" t="n"/>
      <c r="AI33" s="66" t="n"/>
      <c r="AJ33" s="66" t="n"/>
      <c r="AK33" s="66" t="n"/>
      <c r="AL33" s="66" t="n"/>
      <c r="AM33" s="66" t="n"/>
      <c r="AN33" s="66" t="n"/>
      <c r="AO33" s="66" t="n"/>
      <c r="AP33" s="66" t="n"/>
      <c r="AQ33" s="66" t="n"/>
      <c r="AR33" s="66" t="n"/>
      <c r="AS33" s="66" t="n"/>
      <c r="AT33" s="66" t="n"/>
      <c r="AU33" s="66" t="n"/>
      <c r="AV33" s="66" t="n"/>
      <c r="AW33" s="66" t="n"/>
      <c r="AX33" s="66" t="n"/>
      <c r="AY33" s="66" t="n"/>
      <c r="AZ33" s="66" t="n"/>
      <c r="BA33" s="66" t="n"/>
      <c r="BB33" s="66" t="n"/>
      <c r="BC33" s="66" t="n"/>
      <c r="BD33" s="66" t="n"/>
      <c r="BE33" s="66" t="n"/>
      <c r="BF33" s="66" t="n"/>
      <c r="BG33" s="66" t="n"/>
      <c r="BH33" s="66" t="n"/>
      <c r="BI33" s="66" t="n"/>
      <c r="BJ33" s="66" t="n"/>
      <c r="BK33" s="66" t="n"/>
      <c r="BL33" s="66" t="n"/>
      <c r="BM33" s="66" t="n"/>
      <c r="BN33" s="66" t="n"/>
      <c r="BO33" s="66" t="n"/>
      <c r="BP33" s="66" t="n"/>
      <c r="BQ33" s="66" t="n"/>
      <c r="BR33" s="66" t="n"/>
      <c r="BS33" s="66" t="n"/>
      <c r="BT33" s="66" t="n"/>
      <c r="BU33" s="66" t="n"/>
      <c r="BV33" s="66" t="n"/>
      <c r="BW33" s="66" t="n"/>
      <c r="BX33" s="66" t="n"/>
      <c r="BY33" s="66" t="n"/>
      <c r="BZ33" s="66" t="n"/>
      <c r="CA33" s="66" t="n"/>
      <c r="CB33" s="66" t="n"/>
      <c r="CC33" s="66" t="n"/>
      <c r="CD33" s="66" t="n"/>
      <c r="CE33" s="66" t="n"/>
      <c r="CF33" s="66" t="n"/>
      <c r="CG33" s="66" t="n"/>
      <c r="CH33" s="66" t="n"/>
      <c r="CI33" s="66" t="n"/>
      <c r="CJ33" s="66" t="n"/>
      <c r="CK33" s="66" t="n"/>
      <c r="CL33" s="66" t="n"/>
      <c r="CM33" s="66" t="n"/>
      <c r="CN33" s="66" t="n"/>
      <c r="CO33" s="66" t="n"/>
      <c r="CP33" s="22" t="n"/>
      <c r="CQ33" s="22" t="n"/>
      <c r="CV33" s="22" t="n"/>
      <c r="CW33" s="22" t="n"/>
      <c r="CX33" s="22" t="n"/>
      <c r="CY33" s="22" t="n"/>
      <c r="CZ33" s="22" t="n"/>
      <c r="DA33" s="22" t="n"/>
      <c r="DB33" s="22" t="n"/>
      <c r="DC33" s="22" t="n"/>
      <c r="DD33" s="22" t="n"/>
      <c r="DE33" s="22" t="n"/>
      <c r="DF33" s="22" t="n"/>
      <c r="DG33" s="22" t="n"/>
      <c r="DH33" s="22" t="n"/>
      <c r="DI33" s="22" t="n"/>
      <c r="DJ33" s="22" t="n"/>
      <c r="DK33" s="22" t="n"/>
      <c r="DL33" s="22" t="n"/>
    </row>
    <row r="34" ht="12.75" customFormat="1" customHeight="1" s="22">
      <c r="A34" s="20" t="n"/>
      <c r="B34" s="26" t="n">
        <v>11</v>
      </c>
      <c r="C34" s="60" t="n"/>
      <c r="D34" s="75" t="inlineStr">
        <is>
          <t>При наличии второго бренда применяется доп. наценка.</t>
        </is>
      </c>
      <c r="E34" s="405" t="n"/>
      <c r="F34" s="404" t="n"/>
      <c r="G34" s="405" t="n"/>
      <c r="H34" s="405" t="n"/>
      <c r="I34" s="405" t="n"/>
      <c r="J34" s="405" t="n"/>
      <c r="K34" s="405" t="n"/>
      <c r="L34" s="405" t="n"/>
      <c r="M34" s="405" t="n"/>
      <c r="N34" s="405" t="n"/>
      <c r="O34" s="405" t="n"/>
      <c r="P34" s="405" t="n"/>
      <c r="Q34" s="297" t="n"/>
      <c r="R34" s="405" t="n"/>
      <c r="S34" s="298" t="n"/>
      <c r="T34" s="298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85" t="n"/>
      <c r="AD34" s="85" t="n"/>
      <c r="AE34" s="85" t="n"/>
      <c r="AF34" s="85" t="n"/>
      <c r="AG34" s="66" t="n"/>
      <c r="AH34" s="66" t="n"/>
      <c r="AI34" s="66" t="n"/>
      <c r="AJ34" s="66" t="n"/>
      <c r="AK34" s="66" t="n"/>
      <c r="AL34" s="66" t="n"/>
      <c r="AM34" s="66" t="n"/>
      <c r="AN34" s="66" t="n"/>
      <c r="AO34" s="66" t="n"/>
      <c r="AP34" s="66" t="n"/>
      <c r="AQ34" s="66" t="n"/>
      <c r="AR34" s="66" t="n"/>
      <c r="AS34" s="66" t="n"/>
      <c r="AT34" s="66" t="n"/>
      <c r="AU34" s="66" t="n"/>
      <c r="AV34" s="66" t="n"/>
      <c r="AW34" s="66" t="n"/>
      <c r="AX34" s="66" t="n"/>
      <c r="AY34" s="66" t="n"/>
      <c r="AZ34" s="66" t="n"/>
      <c r="BA34" s="66" t="n"/>
      <c r="BB34" s="66" t="n"/>
      <c r="BC34" s="66" t="n"/>
      <c r="BD34" s="66" t="n"/>
      <c r="BE34" s="66" t="n"/>
      <c r="BF34" s="66" t="n"/>
      <c r="BG34" s="66" t="n"/>
      <c r="BH34" s="66" t="n"/>
      <c r="BI34" s="66" t="n"/>
      <c r="BJ34" s="66" t="n"/>
      <c r="BK34" s="66" t="n"/>
      <c r="BL34" s="66" t="n"/>
      <c r="BM34" s="66" t="n"/>
      <c r="BN34" s="66" t="n"/>
      <c r="BO34" s="66" t="n"/>
      <c r="BP34" s="66" t="n"/>
      <c r="BQ34" s="66" t="n"/>
      <c r="BR34" s="66" t="n"/>
      <c r="BS34" s="66" t="n"/>
      <c r="BT34" s="66" t="n"/>
      <c r="BU34" s="66" t="n"/>
      <c r="BV34" s="66" t="n"/>
      <c r="BW34" s="66" t="n"/>
      <c r="BX34" s="66" t="n"/>
      <c r="BY34" s="66" t="n"/>
      <c r="BZ34" s="66" t="n"/>
      <c r="CA34" s="66" t="n"/>
      <c r="CB34" s="66" t="n"/>
      <c r="CC34" s="66" t="n"/>
      <c r="CD34" s="66" t="n"/>
      <c r="CE34" s="66" t="n"/>
      <c r="CF34" s="66" t="n"/>
      <c r="CG34" s="66" t="n"/>
      <c r="CH34" s="66" t="n"/>
      <c r="CI34" s="66" t="n"/>
      <c r="CJ34" s="66" t="n"/>
      <c r="CK34" s="66" t="n"/>
      <c r="CL34" s="66" t="n"/>
      <c r="CM34" s="66" t="n"/>
      <c r="CN34" s="66" t="n"/>
      <c r="CO34" s="66" t="n"/>
    </row>
    <row r="35" ht="12.75" customFormat="1" customHeight="1" s="22">
      <c r="A35" s="20" t="n"/>
      <c r="B35" s="26" t="n">
        <v>12</v>
      </c>
      <c r="C35" s="60" t="n"/>
      <c r="D35" s="75" t="inlineStr">
        <is>
          <t>Некоторые площадки являются предоплатными.</t>
        </is>
      </c>
      <c r="E35" s="405" t="n"/>
      <c r="F35" s="404" t="n"/>
      <c r="G35" s="405" t="n"/>
      <c r="H35" s="405" t="n"/>
      <c r="I35" s="405" t="n"/>
      <c r="J35" s="405" t="n"/>
      <c r="K35" s="405" t="n"/>
      <c r="L35" s="405" t="n"/>
      <c r="M35" s="405" t="n"/>
      <c r="N35" s="405" t="n"/>
      <c r="O35" s="405" t="n"/>
      <c r="P35" s="405" t="n"/>
      <c r="Q35" s="297" t="n"/>
      <c r="R35" s="405" t="n"/>
      <c r="S35" s="298" t="n"/>
      <c r="T35" s="298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85" t="n"/>
      <c r="AD35" s="85" t="n"/>
      <c r="AE35" s="85" t="n"/>
      <c r="AF35" s="85" t="n"/>
      <c r="AG35" s="66" t="n"/>
      <c r="AH35" s="66" t="n"/>
      <c r="AI35" s="66" t="n"/>
      <c r="AJ35" s="66" t="n"/>
      <c r="AK35" s="66" t="n"/>
      <c r="AL35" s="66" t="n"/>
      <c r="AM35" s="66" t="n"/>
      <c r="AN35" s="66" t="n"/>
      <c r="AO35" s="66" t="n"/>
      <c r="AP35" s="66" t="n"/>
      <c r="AQ35" s="66" t="n"/>
      <c r="AR35" s="66" t="n"/>
      <c r="AS35" s="66" t="n"/>
      <c r="AT35" s="66" t="n"/>
      <c r="AU35" s="66" t="n"/>
      <c r="AV35" s="66" t="n"/>
      <c r="AW35" s="66" t="n"/>
      <c r="AX35" s="66" t="n"/>
      <c r="AY35" s="66" t="n"/>
      <c r="AZ35" s="66" t="n"/>
      <c r="BA35" s="66" t="n"/>
      <c r="BB35" s="66" t="n"/>
      <c r="BC35" s="66" t="n"/>
      <c r="BD35" s="66" t="n"/>
      <c r="BE35" s="66" t="n"/>
      <c r="BF35" s="66" t="n"/>
      <c r="BG35" s="66" t="n"/>
      <c r="BH35" s="66" t="n"/>
      <c r="BI35" s="66" t="n"/>
      <c r="BJ35" s="66" t="n"/>
      <c r="BK35" s="66" t="n"/>
      <c r="BL35" s="66" t="n"/>
      <c r="BM35" s="66" t="n"/>
      <c r="BN35" s="66" t="n"/>
      <c r="BO35" s="66" t="n"/>
      <c r="BP35" s="66" t="n"/>
      <c r="BQ35" s="66" t="n"/>
      <c r="BR35" s="66" t="n"/>
      <c r="BS35" s="66" t="n"/>
      <c r="BT35" s="66" t="n"/>
      <c r="BU35" s="66" t="n"/>
      <c r="BV35" s="66" t="n"/>
      <c r="BW35" s="66" t="n"/>
      <c r="BX35" s="66" t="n"/>
      <c r="BY35" s="66" t="n"/>
      <c r="BZ35" s="66" t="n"/>
      <c r="CA35" s="66" t="n"/>
      <c r="CB35" s="66" t="n"/>
      <c r="CC35" s="66" t="n"/>
      <c r="CD35" s="66" t="n"/>
      <c r="CE35" s="66" t="n"/>
      <c r="CF35" s="66" t="n"/>
      <c r="CG35" s="66" t="n"/>
      <c r="CH35" s="66" t="n"/>
      <c r="CI35" s="66" t="n"/>
      <c r="CJ35" s="66" t="n"/>
      <c r="CK35" s="66" t="n"/>
      <c r="CL35" s="66" t="n"/>
      <c r="CM35" s="66" t="n"/>
      <c r="CN35" s="66" t="n"/>
      <c r="CO35" s="66" t="n"/>
    </row>
    <row r="36" ht="12.75" customFormat="1" customHeight="1" s="22">
      <c r="A36" s="20" t="n"/>
      <c r="B36" s="26" t="n">
        <v>13</v>
      </c>
      <c r="C36" s="60" t="n"/>
      <c r="D36" s="75" t="inlineStr">
        <is>
          <t>Для ретаргетинга и LAL необходима установка пикселей на страницы сайта</t>
        </is>
      </c>
      <c r="E36" s="405" t="n"/>
      <c r="F36" s="404" t="n"/>
      <c r="G36" s="405" t="n"/>
      <c r="H36" s="405" t="n"/>
      <c r="I36" s="405" t="n"/>
      <c r="J36" s="405" t="n"/>
      <c r="K36" s="405" t="n"/>
      <c r="L36" s="405" t="n"/>
      <c r="M36" s="405" t="n"/>
      <c r="N36" s="405" t="n"/>
      <c r="O36" s="405" t="n"/>
      <c r="P36" s="405" t="n"/>
      <c r="Q36" s="297" t="n"/>
      <c r="R36" s="405" t="n"/>
      <c r="S36" s="298" t="n"/>
      <c r="T36" s="298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85" t="n"/>
      <c r="AD36" s="85" t="n"/>
      <c r="AE36" s="85" t="n"/>
      <c r="AF36" s="85" t="n"/>
      <c r="AG36" s="66" t="n"/>
      <c r="AH36" s="66" t="n"/>
      <c r="AI36" s="66" t="n"/>
      <c r="AJ36" s="66" t="n"/>
      <c r="AK36" s="66" t="n"/>
      <c r="AL36" s="66" t="n"/>
      <c r="AM36" s="66" t="n"/>
      <c r="AN36" s="66" t="n"/>
      <c r="AO36" s="66" t="n"/>
      <c r="AP36" s="66" t="n"/>
      <c r="AQ36" s="66" t="n"/>
      <c r="AR36" s="66" t="n"/>
      <c r="AS36" s="66" t="n"/>
      <c r="AT36" s="66" t="n"/>
      <c r="AU36" s="66" t="n"/>
      <c r="AV36" s="66" t="n"/>
      <c r="AW36" s="66" t="n"/>
      <c r="AX36" s="66" t="n"/>
      <c r="AY36" s="66" t="n"/>
      <c r="AZ36" s="66" t="n"/>
      <c r="BA36" s="66" t="n"/>
      <c r="BB36" s="66" t="n"/>
      <c r="BC36" s="66" t="n"/>
      <c r="BD36" s="66" t="n"/>
      <c r="BE36" s="66" t="n"/>
      <c r="BF36" s="66" t="n"/>
      <c r="BG36" s="66" t="n"/>
      <c r="BH36" s="66" t="n"/>
      <c r="BI36" s="66" t="n"/>
      <c r="BJ36" s="66" t="n"/>
      <c r="BK36" s="66" t="n"/>
      <c r="BL36" s="66" t="n"/>
      <c r="BM36" s="66" t="n"/>
      <c r="BN36" s="66" t="n"/>
      <c r="BO36" s="66" t="n"/>
      <c r="BP36" s="66" t="n"/>
      <c r="BQ36" s="66" t="n"/>
      <c r="BR36" s="66" t="n"/>
      <c r="BS36" s="66" t="n"/>
      <c r="BT36" s="66" t="n"/>
      <c r="BU36" s="66" t="n"/>
      <c r="BV36" s="66" t="n"/>
      <c r="BW36" s="66" t="n"/>
      <c r="BX36" s="66" t="n"/>
      <c r="BY36" s="66" t="n"/>
      <c r="BZ36" s="66" t="n"/>
      <c r="CA36" s="66" t="n"/>
      <c r="CB36" s="66" t="n"/>
      <c r="CC36" s="66" t="n"/>
      <c r="CD36" s="66" t="n"/>
      <c r="CE36" s="66" t="n"/>
      <c r="CF36" s="66" t="n"/>
      <c r="CG36" s="66" t="n"/>
      <c r="CH36" s="66" t="n"/>
      <c r="CI36" s="66" t="n"/>
      <c r="CJ36" s="66" t="n"/>
      <c r="CK36" s="66" t="n"/>
      <c r="CL36" s="66" t="n"/>
      <c r="CM36" s="66" t="n"/>
      <c r="CN36" s="66" t="n"/>
      <c r="CO36" s="66" t="n"/>
    </row>
    <row r="37" ht="12.75" customFormat="1" customHeight="1" s="22">
      <c r="A37" s="20" t="n"/>
      <c r="B37" s="26" t="n">
        <v>14</v>
      </c>
      <c r="C37" s="112" t="n"/>
      <c r="D37" s="75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E37" s="405" t="n"/>
      <c r="F37" s="404" t="n"/>
      <c r="G37" s="405" t="n"/>
      <c r="H37" s="405" t="n"/>
      <c r="I37" s="405" t="n"/>
      <c r="J37" s="405" t="n"/>
      <c r="K37" s="405" t="n"/>
      <c r="L37" s="405" t="n"/>
      <c r="M37" s="405" t="n"/>
      <c r="N37" s="405" t="n"/>
      <c r="O37" s="405" t="n"/>
      <c r="P37" s="405" t="n"/>
      <c r="Q37" s="405" t="n"/>
      <c r="R37" s="405" t="n"/>
      <c r="S37" s="298" t="n"/>
      <c r="T37" s="298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66" t="n"/>
      <c r="AH37" s="66" t="n"/>
      <c r="AI37" s="66" t="n"/>
      <c r="AJ37" s="66" t="n"/>
      <c r="AK37" s="66" t="n"/>
      <c r="AL37" s="66" t="n"/>
      <c r="AM37" s="66" t="n"/>
      <c r="AN37" s="66" t="n"/>
      <c r="AO37" s="66" t="n"/>
      <c r="AP37" s="66" t="n"/>
      <c r="AQ37" s="66" t="n"/>
      <c r="AR37" s="66" t="n"/>
      <c r="AS37" s="66" t="n"/>
      <c r="AT37" s="66" t="n"/>
      <c r="AU37" s="66" t="n"/>
      <c r="AV37" s="66" t="n"/>
      <c r="AW37" s="66" t="n"/>
      <c r="AX37" s="66" t="n"/>
      <c r="AY37" s="66" t="n"/>
      <c r="AZ37" s="66" t="n"/>
      <c r="BA37" s="66" t="n"/>
      <c r="BB37" s="66" t="n"/>
      <c r="BC37" s="66" t="n"/>
      <c r="BD37" s="66" t="n"/>
      <c r="BE37" s="66" t="n"/>
      <c r="BF37" s="66" t="n"/>
      <c r="BG37" s="66" t="n"/>
      <c r="BH37" s="66" t="n"/>
      <c r="BI37" s="66" t="n"/>
      <c r="BJ37" s="66" t="n"/>
      <c r="BK37" s="66" t="n"/>
      <c r="BL37" s="66" t="n"/>
      <c r="BM37" s="66" t="n"/>
      <c r="BN37" s="66" t="n"/>
      <c r="BO37" s="66" t="n"/>
      <c r="BP37" s="66" t="n"/>
      <c r="BQ37" s="66" t="n"/>
      <c r="BR37" s="66" t="n"/>
      <c r="BS37" s="66" t="n"/>
      <c r="BT37" s="66" t="n"/>
      <c r="BU37" s="66" t="n"/>
      <c r="BV37" s="66" t="n"/>
      <c r="BW37" s="66" t="n"/>
      <c r="BX37" s="66" t="n"/>
      <c r="BY37" s="66" t="n"/>
      <c r="BZ37" s="66" t="n"/>
      <c r="CA37" s="66" t="n"/>
      <c r="CB37" s="66" t="n"/>
      <c r="CC37" s="66" t="n"/>
      <c r="CD37" s="66" t="n"/>
      <c r="CE37" s="66" t="n"/>
      <c r="CF37" s="66" t="n"/>
      <c r="CG37" s="66" t="n"/>
      <c r="CH37" s="66" t="n"/>
      <c r="CI37" s="66" t="n"/>
      <c r="CJ37" s="66" t="n"/>
      <c r="CK37" s="66" t="n"/>
      <c r="CL37" s="66" t="n"/>
      <c r="CM37" s="66" t="n"/>
      <c r="CN37" s="66" t="n"/>
      <c r="CO37" s="66" t="n"/>
    </row>
    <row r="38" ht="12.75" customFormat="1" customHeight="1" s="22">
      <c r="A38" s="20" t="n"/>
      <c r="E38" s="405" t="n"/>
      <c r="F38" s="404" t="n"/>
      <c r="G38" s="405" t="n"/>
      <c r="H38" s="405" t="n"/>
      <c r="I38" s="405" t="n"/>
      <c r="J38" s="405" t="n"/>
      <c r="K38" s="405" t="n"/>
      <c r="L38" s="405" t="n"/>
      <c r="M38" s="405" t="n"/>
      <c r="N38" s="405" t="n"/>
      <c r="O38" s="405" t="n"/>
      <c r="P38" s="86" t="n"/>
      <c r="Q38" s="68" t="n"/>
      <c r="R38" s="39" t="n"/>
      <c r="S38" s="298" t="n"/>
      <c r="T38" s="298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5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  <c r="BJ38" s="50" t="n"/>
      <c r="BK38" s="50" t="n"/>
      <c r="BL38" s="50" t="n"/>
      <c r="BM38" s="50" t="n"/>
      <c r="BN38" s="50" t="n"/>
      <c r="BO38" s="50" t="n"/>
      <c r="BP38" s="50" t="n"/>
      <c r="BQ38" s="50" t="n"/>
      <c r="BR38" s="50" t="n"/>
      <c r="BS38" s="50" t="n"/>
      <c r="BT38" s="50" t="n"/>
      <c r="BU38" s="50" t="n"/>
      <c r="BV38" s="50" t="n"/>
      <c r="BW38" s="50" t="n"/>
      <c r="BX38" s="50" t="n"/>
      <c r="BY38" s="50" t="n"/>
      <c r="BZ38" s="50" t="n"/>
      <c r="CA38" s="50" t="n"/>
      <c r="CB38" s="50" t="n"/>
      <c r="CC38" s="50" t="n"/>
      <c r="CD38" s="50" t="n"/>
      <c r="CE38" s="50" t="n"/>
      <c r="CF38" s="50" t="n"/>
      <c r="CG38" s="50" t="n"/>
      <c r="CH38" s="50" t="n"/>
      <c r="CI38" s="50" t="n"/>
      <c r="CJ38" s="50" t="n"/>
      <c r="CK38" s="50" t="n"/>
      <c r="CL38" s="50" t="n"/>
      <c r="CM38" s="50" t="n"/>
      <c r="CN38" s="50" t="n"/>
      <c r="CO38" s="50" t="n"/>
      <c r="CP38" s="405" t="n"/>
    </row>
    <row r="39" ht="12.75" customFormat="1" customHeight="1" s="22">
      <c r="A39" s="20" t="n"/>
      <c r="E39" s="405" t="n"/>
      <c r="F39" s="404" t="n"/>
      <c r="G39" s="405" t="n"/>
      <c r="H39" s="405" t="n"/>
      <c r="I39" s="405" t="n"/>
      <c r="J39" s="405" t="n"/>
      <c r="K39" s="405" t="n"/>
      <c r="L39" s="405" t="n"/>
      <c r="M39" s="405" t="n"/>
      <c r="N39" s="405" t="n"/>
      <c r="S39" s="298" t="n"/>
      <c r="T39" s="298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5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  <c r="BJ39" s="50" t="n"/>
      <c r="BK39" s="50" t="n"/>
      <c r="BL39" s="50" t="n"/>
      <c r="BM39" s="50" t="n"/>
      <c r="BN39" s="50" t="n"/>
      <c r="BO39" s="50" t="n"/>
      <c r="BP39" s="50" t="n"/>
      <c r="BQ39" s="50" t="n"/>
      <c r="BR39" s="50" t="n"/>
      <c r="BS39" s="50" t="n"/>
      <c r="BT39" s="50" t="n"/>
      <c r="BU39" s="50" t="n"/>
      <c r="BV39" s="50" t="n"/>
      <c r="BW39" s="50" t="n"/>
      <c r="BX39" s="50" t="n"/>
      <c r="BY39" s="50" t="n"/>
      <c r="BZ39" s="50" t="n"/>
      <c r="CA39" s="50" t="n"/>
      <c r="CB39" s="50" t="n"/>
      <c r="CC39" s="50" t="n"/>
      <c r="CD39" s="50" t="n"/>
      <c r="CE39" s="50" t="n"/>
      <c r="CF39" s="50" t="n"/>
      <c r="CG39" s="50" t="n"/>
      <c r="CH39" s="50" t="n"/>
      <c r="CI39" s="50" t="n"/>
      <c r="CJ39" s="50" t="n"/>
      <c r="CK39" s="50" t="n"/>
      <c r="CL39" s="50" t="n"/>
      <c r="CM39" s="50" t="n"/>
      <c r="CN39" s="50" t="n"/>
      <c r="CO39" s="50" t="n"/>
      <c r="CP39" s="405" t="n"/>
    </row>
    <row r="40" ht="12.75" customFormat="1" customHeight="1" s="22">
      <c r="A40" s="20" t="n"/>
      <c r="E40" s="405" t="n"/>
      <c r="F40" s="404" t="n"/>
      <c r="G40" s="405" t="n"/>
      <c r="H40" s="405" t="n"/>
      <c r="I40" s="405" t="n"/>
      <c r="J40" s="405" t="n"/>
      <c r="K40" s="405" t="n"/>
      <c r="L40" s="405" t="n"/>
      <c r="M40" s="405" t="n"/>
      <c r="N40" s="405" t="n"/>
      <c r="S40" s="40" t="n"/>
      <c r="T40" s="40" t="n"/>
      <c r="U40" s="300" t="n"/>
      <c r="V40" s="300" t="n"/>
      <c r="W40" s="300" t="n"/>
      <c r="X40" s="300" t="n"/>
      <c r="Y40" s="300" t="n"/>
      <c r="Z40" s="300" t="n"/>
      <c r="AA40" s="41" t="n"/>
      <c r="AB40" s="405" t="n"/>
      <c r="AC40" s="405" t="n"/>
      <c r="AD40" s="405" t="n"/>
      <c r="AE40" s="405" t="n"/>
      <c r="AF40" s="405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  <c r="BJ40" s="50" t="n"/>
      <c r="BK40" s="50" t="n"/>
      <c r="BL40" s="50" t="n"/>
      <c r="BM40" s="50" t="n"/>
      <c r="BN40" s="50" t="n"/>
      <c r="BO40" s="50" t="n"/>
      <c r="BP40" s="50" t="n"/>
      <c r="BQ40" s="50" t="n"/>
      <c r="BR40" s="50" t="n"/>
      <c r="BS40" s="50" t="n"/>
      <c r="BT40" s="50" t="n"/>
      <c r="BU40" s="50" t="n"/>
      <c r="BV40" s="50" t="n"/>
      <c r="BW40" s="50" t="n"/>
      <c r="BX40" s="50" t="n"/>
      <c r="BY40" s="50" t="n"/>
      <c r="BZ40" s="50" t="n"/>
      <c r="CA40" s="50" t="n"/>
      <c r="CB40" s="50" t="n"/>
      <c r="CC40" s="50" t="n"/>
      <c r="CD40" s="50" t="n"/>
      <c r="CE40" s="50" t="n"/>
      <c r="CF40" s="50" t="n"/>
      <c r="CG40" s="50" t="n"/>
      <c r="CH40" s="50" t="n"/>
      <c r="CI40" s="50" t="n"/>
      <c r="CJ40" s="50" t="n"/>
      <c r="CK40" s="50" t="n"/>
      <c r="CL40" s="50" t="n"/>
      <c r="CM40" s="50" t="n"/>
      <c r="CN40" s="50" t="n"/>
      <c r="CO40" s="50" t="n"/>
      <c r="CP40" s="405" t="n"/>
    </row>
    <row r="41" ht="12.75" customFormat="1" customHeight="1" s="22">
      <c r="A41" s="20" t="n"/>
      <c r="B41" s="26" t="n"/>
      <c r="C41" s="75" t="n"/>
      <c r="D41" s="42" t="n"/>
      <c r="E41" s="405" t="n"/>
      <c r="F41" s="404" t="n"/>
      <c r="G41" s="405" t="n"/>
      <c r="H41" s="405" t="n"/>
      <c r="I41" s="405" t="n"/>
      <c r="J41" s="405" t="n"/>
      <c r="K41" s="405" t="n"/>
      <c r="L41" s="405" t="n"/>
      <c r="M41" s="405" t="n"/>
      <c r="N41" s="405" t="n"/>
      <c r="S41" s="298" t="n"/>
      <c r="T41" s="298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5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  <c r="BJ41" s="50" t="n"/>
      <c r="BK41" s="50" t="n"/>
      <c r="BL41" s="50" t="n"/>
      <c r="BM41" s="50" t="n"/>
      <c r="BN41" s="50" t="n"/>
      <c r="BO41" s="50" t="n"/>
      <c r="BP41" s="50" t="n"/>
      <c r="BQ41" s="50" t="n"/>
      <c r="BR41" s="50" t="n"/>
      <c r="BS41" s="50" t="n"/>
      <c r="BT41" s="50" t="n"/>
      <c r="BU41" s="50" t="n"/>
      <c r="BV41" s="50" t="n"/>
      <c r="BW41" s="50" t="n"/>
      <c r="BX41" s="50" t="n"/>
      <c r="BY41" s="50" t="n"/>
      <c r="BZ41" s="50" t="n"/>
      <c r="CA41" s="50" t="n"/>
      <c r="CB41" s="50" t="n"/>
      <c r="CC41" s="50" t="n"/>
      <c r="CD41" s="50" t="n"/>
      <c r="CE41" s="50" t="n"/>
      <c r="CF41" s="50" t="n"/>
      <c r="CG41" s="50" t="n"/>
      <c r="CH41" s="50" t="n"/>
      <c r="CI41" s="50" t="n"/>
      <c r="CJ41" s="50" t="n"/>
      <c r="CK41" s="50" t="n"/>
      <c r="CL41" s="50" t="n"/>
      <c r="CM41" s="50" t="n"/>
      <c r="CN41" s="50" t="n"/>
      <c r="CO41" s="50" t="n"/>
      <c r="CP41" s="405" t="n"/>
    </row>
    <row r="42" ht="13.5" customHeight="1" s="338">
      <c r="D42" s="43" t="n"/>
      <c r="E42" s="404" t="n"/>
      <c r="G42" s="404" t="n"/>
      <c r="H42" s="300" t="n"/>
      <c r="I42" s="404" t="n"/>
      <c r="J42" s="87" t="n"/>
      <c r="K42" s="300" t="n"/>
      <c r="L42" s="41" t="n"/>
      <c r="M42" s="404" t="n"/>
      <c r="N42" s="404" t="n"/>
      <c r="S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67" t="n"/>
      <c r="AH42" s="67" t="n"/>
      <c r="AI42" s="67" t="n"/>
      <c r="AJ42" s="67" t="n"/>
      <c r="AK42" s="67" t="n"/>
      <c r="AL42" s="67" t="n"/>
      <c r="AM42" s="67" t="n"/>
      <c r="AN42" s="67" t="n"/>
      <c r="AO42" s="67" t="n"/>
      <c r="AP42" s="67" t="n"/>
      <c r="AQ42" s="67" t="n"/>
      <c r="AR42" s="67" t="n"/>
      <c r="AS42" s="67" t="n"/>
      <c r="AT42" s="67" t="n"/>
      <c r="AU42" s="67" t="n"/>
      <c r="AV42" s="67" t="n"/>
      <c r="AW42" s="67" t="n"/>
      <c r="AX42" s="67" t="n"/>
      <c r="AY42" s="67" t="n"/>
      <c r="AZ42" s="67" t="n"/>
      <c r="BA42" s="67" t="n"/>
      <c r="BB42" s="67" t="n"/>
      <c r="BC42" s="67" t="n"/>
      <c r="BD42" s="67" t="n"/>
      <c r="BE42" s="67" t="n"/>
      <c r="BF42" s="67" t="n"/>
      <c r="BG42" s="67" t="n"/>
      <c r="BH42" s="67" t="n"/>
      <c r="BI42" s="67" t="n"/>
      <c r="BJ42" s="67" t="n"/>
      <c r="BK42" s="67" t="n"/>
      <c r="BL42" s="67" t="n"/>
      <c r="BM42" s="67" t="n"/>
      <c r="BN42" s="67" t="n"/>
      <c r="BO42" s="67" t="n"/>
      <c r="BP42" s="67" t="n"/>
      <c r="BQ42" s="67" t="n"/>
      <c r="BR42" s="67" t="n"/>
      <c r="BS42" s="67" t="n"/>
      <c r="BT42" s="67" t="n"/>
      <c r="BU42" s="67" t="n"/>
      <c r="BV42" s="67" t="n"/>
      <c r="BW42" s="67" t="n"/>
      <c r="BX42" s="67" t="n"/>
      <c r="BY42" s="67" t="n"/>
      <c r="BZ42" s="67" t="n"/>
      <c r="CA42" s="67" t="n"/>
      <c r="CB42" s="67" t="n"/>
      <c r="CC42" s="67" t="n"/>
      <c r="CD42" s="67" t="n"/>
      <c r="CE42" s="67" t="n"/>
      <c r="CF42" s="67" t="n"/>
      <c r="CG42" s="67" t="n"/>
      <c r="CH42" s="67" t="n"/>
      <c r="CI42" s="67" t="n"/>
      <c r="CJ42" s="67" t="n"/>
      <c r="CK42" s="67" t="n"/>
      <c r="CL42" s="67" t="n"/>
      <c r="CM42" s="67" t="n"/>
      <c r="CN42" s="67" t="n"/>
      <c r="CO42" s="67" t="n"/>
      <c r="CP42" s="404" t="n"/>
      <c r="CQ42" s="404" t="n"/>
      <c r="CR42" s="404" t="n"/>
      <c r="CS42" s="404" t="n"/>
      <c r="CT42" s="404" t="n"/>
      <c r="CU42" s="404" t="n"/>
      <c r="CV42" s="22" t="n"/>
      <c r="CW42" s="22" t="n"/>
      <c r="CX42" s="22" t="n"/>
      <c r="CY42" s="22" t="n"/>
      <c r="CZ42" s="22" t="n"/>
      <c r="DA42" s="22" t="n"/>
      <c r="DB42" s="22" t="n"/>
      <c r="DC42" s="22" t="n"/>
      <c r="DD42" s="22" t="n"/>
      <c r="DE42" s="22" t="n"/>
      <c r="DF42" s="22" t="n"/>
      <c r="DG42" s="22" t="n"/>
      <c r="DH42" s="22" t="n"/>
      <c r="DI42" s="22" t="n"/>
      <c r="DJ42" s="22" t="n"/>
      <c r="DK42" s="22" t="n"/>
      <c r="DL42" s="22" t="n"/>
    </row>
    <row r="43" ht="13.5" customHeight="1" s="338">
      <c r="E43" s="404" t="n"/>
      <c r="G43" s="404" t="n"/>
      <c r="H43" s="404" t="n"/>
      <c r="I43" s="404" t="n"/>
      <c r="J43" s="404" t="n"/>
      <c r="K43" s="404" t="n"/>
      <c r="L43" s="404" t="n"/>
      <c r="M43" s="404" t="n"/>
      <c r="N43" s="404" t="n"/>
      <c r="S43" s="301" t="n"/>
      <c r="T43" s="301" t="n"/>
      <c r="U43" s="88" t="n"/>
      <c r="V43" s="88" t="n"/>
      <c r="W43" s="88" t="n"/>
      <c r="X43" s="88" t="n"/>
      <c r="Y43" s="88" t="n"/>
      <c r="Z43" s="88" t="n"/>
      <c r="AA43" s="404" t="n"/>
      <c r="AB43" s="404" t="n"/>
      <c r="AC43" s="404" t="n"/>
      <c r="AD43" s="404" t="n"/>
      <c r="AE43" s="404" t="n"/>
      <c r="AF43" s="404" t="n"/>
      <c r="AG43" s="67" t="n"/>
      <c r="AH43" s="67" t="n"/>
      <c r="AI43" s="67" t="n"/>
      <c r="AJ43" s="67" t="n"/>
      <c r="AK43" s="67" t="n"/>
      <c r="AL43" s="67" t="n"/>
      <c r="AM43" s="67" t="n"/>
      <c r="AN43" s="67" t="n"/>
      <c r="AO43" s="67" t="n"/>
      <c r="AP43" s="67" t="n"/>
      <c r="AQ43" s="67" t="n"/>
      <c r="AR43" s="67" t="n"/>
      <c r="AS43" s="67" t="n"/>
      <c r="AT43" s="67" t="n"/>
      <c r="AU43" s="67" t="n"/>
      <c r="AV43" s="67" t="n"/>
      <c r="AW43" s="67" t="n"/>
      <c r="AX43" s="67" t="n"/>
      <c r="AY43" s="67" t="n"/>
      <c r="AZ43" s="67" t="n"/>
      <c r="BA43" s="67" t="n"/>
      <c r="BB43" s="67" t="n"/>
      <c r="BC43" s="67" t="n"/>
      <c r="BD43" s="67" t="n"/>
      <c r="BE43" s="67" t="n"/>
      <c r="BF43" s="67" t="n"/>
      <c r="BG43" s="67" t="n"/>
      <c r="BH43" s="67" t="n"/>
      <c r="BI43" s="67" t="n"/>
      <c r="BJ43" s="67" t="n"/>
      <c r="BK43" s="67" t="n"/>
      <c r="BL43" s="67" t="n"/>
      <c r="BM43" s="67" t="n"/>
      <c r="BN43" s="67" t="n"/>
      <c r="BO43" s="67" t="n"/>
      <c r="BP43" s="67" t="n"/>
      <c r="BQ43" s="67" t="n"/>
      <c r="BR43" s="67" t="n"/>
      <c r="BS43" s="67" t="n"/>
      <c r="BT43" s="67" t="n"/>
      <c r="BU43" s="67" t="n"/>
      <c r="BV43" s="67" t="n"/>
      <c r="BW43" s="67" t="n"/>
      <c r="BX43" s="67" t="n"/>
      <c r="BY43" s="67" t="n"/>
      <c r="BZ43" s="67" t="n"/>
      <c r="CA43" s="67" t="n"/>
      <c r="CB43" s="67" t="n"/>
      <c r="CC43" s="67" t="n"/>
      <c r="CD43" s="67" t="n"/>
      <c r="CE43" s="67" t="n"/>
      <c r="CF43" s="67" t="n"/>
      <c r="CG43" s="67" t="n"/>
      <c r="CH43" s="67" t="n"/>
      <c r="CI43" s="67" t="n"/>
      <c r="CJ43" s="67" t="n"/>
      <c r="CK43" s="67" t="n"/>
      <c r="CL43" s="67" t="n"/>
      <c r="CM43" s="67" t="n"/>
      <c r="CN43" s="67" t="n"/>
      <c r="CO43" s="67" t="n"/>
      <c r="CP43" s="404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51" t="n"/>
      <c r="CZ43" s="51" t="n"/>
      <c r="DA43" s="51" t="n"/>
      <c r="DB43" s="51" t="n"/>
      <c r="DC43" s="51" t="n"/>
      <c r="DD43" s="51" t="n"/>
      <c r="DE43" s="51" t="n"/>
      <c r="DF43" s="51" t="n"/>
      <c r="DG43" s="51" t="n"/>
      <c r="DH43" s="51" t="n"/>
    </row>
    <row r="44" ht="13.5" customHeight="1" s="338">
      <c r="D44" s="43" t="n"/>
      <c r="E44" s="404" t="n"/>
      <c r="G44" s="404" t="n"/>
      <c r="H44" s="404" t="n"/>
      <c r="I44" s="404" t="n"/>
      <c r="J44" s="87" t="n"/>
      <c r="K44" s="89" t="n"/>
      <c r="L44" s="119" t="n"/>
      <c r="M44" s="404" t="n"/>
      <c r="N44" s="404" t="n"/>
      <c r="P44" s="404" t="n"/>
      <c r="R44" s="404" t="n"/>
      <c r="S44" s="44" t="n">
        <v>0.1125040456626006</v>
      </c>
      <c r="T44" s="44" t="n"/>
      <c r="U44" s="404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67" t="n"/>
      <c r="AH44" s="67" t="n"/>
      <c r="AI44" s="67" t="n"/>
      <c r="AJ44" s="67" t="n"/>
      <c r="AK44" s="67" t="n"/>
      <c r="AL44" s="67" t="n"/>
      <c r="AM44" s="67" t="n"/>
      <c r="AN44" s="67" t="n"/>
      <c r="AO44" s="67" t="n"/>
      <c r="AP44" s="67" t="n"/>
      <c r="AQ44" s="67" t="n"/>
      <c r="AR44" s="67" t="n"/>
      <c r="AS44" s="67" t="n"/>
      <c r="AT44" s="67" t="n"/>
      <c r="AU44" s="67" t="n"/>
      <c r="AV44" s="67" t="n"/>
      <c r="AW44" s="67" t="n"/>
      <c r="AX44" s="67" t="n"/>
      <c r="AY44" s="67" t="n"/>
      <c r="AZ44" s="67" t="n"/>
      <c r="BA44" s="67" t="n"/>
      <c r="BB44" s="67" t="n"/>
      <c r="BC44" s="67" t="n"/>
      <c r="BD44" s="67" t="n"/>
      <c r="BE44" s="67" t="n"/>
      <c r="BF44" s="67" t="n"/>
      <c r="BG44" s="67" t="n"/>
      <c r="BH44" s="67" t="n"/>
      <c r="BI44" s="67" t="n"/>
      <c r="BJ44" s="67" t="n"/>
      <c r="BK44" s="67" t="n"/>
      <c r="BL44" s="67" t="n"/>
      <c r="BM44" s="67" t="n"/>
      <c r="BN44" s="67" t="n"/>
      <c r="BO44" s="67" t="n"/>
      <c r="BP44" s="67" t="n"/>
      <c r="BQ44" s="67" t="n"/>
      <c r="BR44" s="67" t="n"/>
      <c r="BS44" s="67" t="n"/>
      <c r="BT44" s="67" t="n"/>
      <c r="BU44" s="67" t="n"/>
      <c r="BV44" s="67" t="n"/>
      <c r="BW44" s="67" t="n"/>
      <c r="BX44" s="67" t="n"/>
      <c r="BY44" s="67" t="n"/>
      <c r="BZ44" s="67" t="n"/>
      <c r="CA44" s="67" t="n"/>
      <c r="CB44" s="67" t="n"/>
      <c r="CC44" s="67" t="n"/>
      <c r="CD44" s="67" t="n"/>
      <c r="CE44" s="67" t="n"/>
      <c r="CF44" s="67" t="n"/>
      <c r="CG44" s="67" t="n"/>
      <c r="CH44" s="67" t="n"/>
      <c r="CI44" s="67" t="n"/>
      <c r="CJ44" s="67" t="n"/>
      <c r="CK44" s="67" t="n"/>
      <c r="CL44" s="67" t="n"/>
      <c r="CM44" s="67" t="n"/>
      <c r="CN44" s="67" t="n"/>
      <c r="CO44" s="67" t="n"/>
      <c r="CP44" s="404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51" t="n"/>
      <c r="CZ44" s="51" t="n"/>
      <c r="DA44" s="51" t="n"/>
      <c r="DB44" s="51" t="n"/>
      <c r="DC44" s="51" t="n"/>
      <c r="DD44" s="51" t="n"/>
      <c r="DE44" s="51" t="n"/>
      <c r="DF44" s="51" t="n"/>
      <c r="DG44" s="51" t="n"/>
      <c r="DH44" s="51" t="n"/>
    </row>
    <row r="45" ht="13.5" customHeight="1" s="338">
      <c r="D45" s="43" t="n"/>
      <c r="E45" s="404" t="n"/>
      <c r="G45" s="404" t="n"/>
      <c r="H45" s="404" t="n"/>
      <c r="I45" s="404" t="n"/>
      <c r="J45" s="87" t="n"/>
      <c r="K45" s="89" t="n"/>
      <c r="L45" s="119" t="n"/>
      <c r="M45" s="404" t="n"/>
      <c r="N45" s="404" t="n"/>
      <c r="S45" s="44" t="n">
        <v>0.1509125112121959</v>
      </c>
      <c r="T45" s="44" t="n"/>
      <c r="U45" s="404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67" t="n"/>
      <c r="AH45" s="67" t="n"/>
      <c r="AI45" s="67" t="n"/>
      <c r="AJ45" s="67" t="n"/>
      <c r="AK45" s="67" t="n"/>
      <c r="AL45" s="67" t="n"/>
      <c r="AM45" s="67" t="n"/>
      <c r="AN45" s="67" t="n"/>
      <c r="AO45" s="67" t="n"/>
      <c r="AP45" s="67" t="n"/>
      <c r="AQ45" s="67" t="n"/>
      <c r="AR45" s="67" t="n"/>
      <c r="AS45" s="67" t="n"/>
      <c r="AT45" s="67" t="n"/>
      <c r="AU45" s="67" t="n"/>
      <c r="AV45" s="67" t="n"/>
      <c r="AW45" s="67" t="n"/>
      <c r="AX45" s="67" t="n"/>
      <c r="AY45" s="67" t="n"/>
      <c r="AZ45" s="67" t="n"/>
      <c r="BA45" s="67" t="n"/>
      <c r="BB45" s="67" t="n"/>
      <c r="BC45" s="67" t="n"/>
      <c r="BD45" s="67" t="n"/>
      <c r="BE45" s="67" t="n"/>
      <c r="BF45" s="67" t="n"/>
      <c r="BG45" s="67" t="n"/>
      <c r="BH45" s="67" t="n"/>
      <c r="BI45" s="67" t="n"/>
      <c r="BJ45" s="67" t="n"/>
      <c r="BK45" s="67" t="n"/>
      <c r="BL45" s="67" t="n"/>
      <c r="BM45" s="67" t="n"/>
      <c r="BN45" s="67" t="n"/>
      <c r="BO45" s="67" t="n"/>
      <c r="BP45" s="67" t="n"/>
      <c r="BQ45" s="67" t="n"/>
      <c r="BR45" s="67" t="n"/>
      <c r="BS45" s="67" t="n"/>
      <c r="BT45" s="67" t="n"/>
      <c r="BU45" s="67" t="n"/>
      <c r="BV45" s="67" t="n"/>
      <c r="BW45" s="67" t="n"/>
      <c r="BX45" s="67" t="n"/>
      <c r="BY45" s="67" t="n"/>
      <c r="BZ45" s="67" t="n"/>
      <c r="CA45" s="67" t="n"/>
      <c r="CB45" s="67" t="n"/>
      <c r="CC45" s="67" t="n"/>
      <c r="CD45" s="67" t="n"/>
      <c r="CE45" s="67" t="n"/>
      <c r="CF45" s="67" t="n"/>
      <c r="CG45" s="67" t="n"/>
      <c r="CH45" s="67" t="n"/>
      <c r="CI45" s="67" t="n"/>
      <c r="CJ45" s="67" t="n"/>
      <c r="CK45" s="67" t="n"/>
      <c r="CL45" s="67" t="n"/>
      <c r="CM45" s="67" t="n"/>
      <c r="CN45" s="67" t="n"/>
      <c r="CO45" s="67" t="n"/>
      <c r="CP45" s="404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51" t="n"/>
      <c r="CZ45" s="51" t="n"/>
      <c r="DA45" s="51" t="n"/>
      <c r="DB45" s="51" t="n"/>
      <c r="DC45" s="51" t="n"/>
      <c r="DD45" s="51" t="n"/>
      <c r="DE45" s="51" t="n"/>
      <c r="DF45" s="51" t="n"/>
      <c r="DG45" s="51" t="n"/>
      <c r="DH45" s="51" t="n"/>
    </row>
    <row r="46" ht="13.5" customHeight="1" s="338">
      <c r="D46" s="43" t="n"/>
      <c r="E46" s="404" t="n"/>
      <c r="G46" s="404" t="n"/>
      <c r="H46" s="404" t="n"/>
      <c r="I46" s="404" t="n"/>
      <c r="J46" s="87" t="n"/>
      <c r="K46" s="89" t="n"/>
      <c r="L46" s="119" t="n"/>
      <c r="M46" s="404" t="n"/>
      <c r="N46" s="404" t="n"/>
      <c r="O46" s="45" t="n"/>
      <c r="R46" s="40" t="n"/>
      <c r="S46" s="44" t="n">
        <v>0.4007246311722372</v>
      </c>
      <c r="T46" s="44" t="n"/>
      <c r="U46" s="40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67" t="n"/>
      <c r="AH46" s="67" t="n"/>
      <c r="AI46" s="67" t="n"/>
      <c r="AJ46" s="67" t="n"/>
      <c r="AK46" s="67" t="n"/>
      <c r="AL46" s="67" t="n"/>
      <c r="AM46" s="67" t="n"/>
      <c r="AN46" s="67" t="n"/>
      <c r="AO46" s="67" t="n"/>
      <c r="AP46" s="67" t="n"/>
      <c r="AQ46" s="67" t="n"/>
      <c r="AR46" s="67" t="n"/>
      <c r="AS46" s="67" t="n"/>
      <c r="AT46" s="67" t="n"/>
      <c r="AU46" s="67" t="n"/>
      <c r="AV46" s="67" t="n"/>
      <c r="AW46" s="67" t="n"/>
      <c r="AX46" s="67" t="n"/>
      <c r="AY46" s="67" t="n"/>
      <c r="AZ46" s="67" t="n"/>
      <c r="BA46" s="67" t="n"/>
      <c r="BB46" s="67" t="n"/>
      <c r="BC46" s="67" t="n"/>
      <c r="BD46" s="67" t="n"/>
      <c r="BE46" s="67" t="n"/>
      <c r="BF46" s="67" t="n"/>
      <c r="BG46" s="67" t="n"/>
      <c r="BH46" s="67" t="n"/>
      <c r="BI46" s="67" t="n"/>
      <c r="BJ46" s="67" t="n"/>
      <c r="BK46" s="67" t="n"/>
      <c r="BL46" s="67" t="n"/>
      <c r="BM46" s="67" t="n"/>
      <c r="BN46" s="67" t="n"/>
      <c r="BO46" s="67" t="n"/>
      <c r="BP46" s="67" t="n"/>
      <c r="BQ46" s="67" t="n"/>
      <c r="BR46" s="67" t="n"/>
      <c r="BS46" s="67" t="n"/>
      <c r="BT46" s="67" t="n"/>
      <c r="BU46" s="67" t="n"/>
      <c r="BV46" s="67" t="n"/>
      <c r="BW46" s="67" t="n"/>
      <c r="BX46" s="67" t="n"/>
      <c r="BY46" s="67" t="n"/>
      <c r="BZ46" s="67" t="n"/>
      <c r="CA46" s="67" t="n"/>
      <c r="CB46" s="67" t="n"/>
      <c r="CC46" s="67" t="n"/>
      <c r="CD46" s="67" t="n"/>
      <c r="CE46" s="67" t="n"/>
      <c r="CF46" s="67" t="n"/>
      <c r="CG46" s="67" t="n"/>
      <c r="CH46" s="67" t="n"/>
      <c r="CI46" s="67" t="n"/>
      <c r="CJ46" s="67" t="n"/>
      <c r="CK46" s="67" t="n"/>
      <c r="CL46" s="67" t="n"/>
      <c r="CM46" s="67" t="n"/>
      <c r="CN46" s="67" t="n"/>
      <c r="CO46" s="67" t="n"/>
      <c r="CP46" s="404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51" t="n"/>
      <c r="CZ46" s="51" t="n"/>
      <c r="DA46" s="51" t="n"/>
      <c r="DB46" s="51" t="n"/>
      <c r="DC46" s="51" t="n"/>
      <c r="DD46" s="51" t="n"/>
      <c r="DE46" s="51" t="n"/>
      <c r="DF46" s="51" t="n"/>
      <c r="DG46" s="51" t="n"/>
      <c r="DH46" s="51" t="n"/>
    </row>
    <row r="47">
      <c r="P47" s="87" t="n"/>
      <c r="S47" s="20" t="n"/>
      <c r="T47" s="20" t="n"/>
    </row>
    <row r="48" ht="13.5" customHeight="1" s="338">
      <c r="D48" s="404" t="n"/>
      <c r="E48" s="404" t="n"/>
      <c r="G48" s="404" t="n"/>
      <c r="H48" s="404" t="n"/>
      <c r="I48" s="404" t="n"/>
      <c r="J48" s="404" t="n"/>
      <c r="K48" s="89" t="n"/>
      <c r="L48" s="90" t="n"/>
      <c r="M48" s="404" t="n"/>
      <c r="N48" s="404" t="n"/>
      <c r="O48" s="404" t="n"/>
      <c r="P48" s="404" t="n"/>
      <c r="R48" s="302" t="n"/>
      <c r="S48" s="91" t="n"/>
      <c r="T48" s="91" t="n"/>
      <c r="U48" s="404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67" t="n"/>
      <c r="AH48" s="67" t="n"/>
      <c r="AI48" s="67" t="n"/>
      <c r="AJ48" s="67" t="n"/>
      <c r="AK48" s="67" t="n"/>
      <c r="AL48" s="67" t="n"/>
      <c r="AM48" s="67" t="n"/>
      <c r="AN48" s="67" t="n"/>
      <c r="AO48" s="67" t="n"/>
      <c r="AP48" s="67" t="n"/>
      <c r="AQ48" s="67" t="n"/>
      <c r="AR48" s="67" t="n"/>
      <c r="AS48" s="67" t="n"/>
      <c r="AT48" s="67" t="n"/>
      <c r="AU48" s="67" t="n"/>
      <c r="AV48" s="67" t="n"/>
      <c r="AW48" s="67" t="n"/>
      <c r="AX48" s="67" t="n"/>
      <c r="AY48" s="67" t="n"/>
      <c r="AZ48" s="67" t="n"/>
      <c r="BA48" s="67" t="n"/>
      <c r="BB48" s="67" t="n"/>
      <c r="BC48" s="67" t="n"/>
      <c r="BD48" s="67" t="n"/>
      <c r="BE48" s="67" t="n"/>
      <c r="BF48" s="67" t="n"/>
      <c r="BG48" s="67" t="n"/>
      <c r="BH48" s="67" t="n"/>
      <c r="BI48" s="67" t="n"/>
      <c r="BJ48" s="67" t="n"/>
      <c r="BK48" s="67" t="n"/>
      <c r="BL48" s="67" t="n"/>
      <c r="BM48" s="67" t="n"/>
      <c r="BN48" s="67" t="n"/>
      <c r="BO48" s="67" t="n"/>
      <c r="BP48" s="67" t="n"/>
      <c r="BQ48" s="67" t="n"/>
      <c r="BR48" s="67" t="n"/>
      <c r="BS48" s="67" t="n"/>
      <c r="BT48" s="67" t="n"/>
      <c r="BU48" s="67" t="n"/>
      <c r="BV48" s="67" t="n"/>
      <c r="BW48" s="67" t="n"/>
      <c r="BX48" s="67" t="n"/>
      <c r="BY48" s="67" t="n"/>
      <c r="BZ48" s="67" t="n"/>
      <c r="CA48" s="67" t="n"/>
      <c r="CB48" s="67" t="n"/>
      <c r="CC48" s="67" t="n"/>
      <c r="CD48" s="67" t="n"/>
      <c r="CE48" s="67" t="n"/>
      <c r="CF48" s="67" t="n"/>
      <c r="CG48" s="67" t="n"/>
      <c r="CH48" s="67" t="n"/>
      <c r="CI48" s="67" t="n"/>
      <c r="CJ48" s="67" t="n"/>
      <c r="CK48" s="67" t="n"/>
      <c r="CL48" s="67" t="n"/>
      <c r="CM48" s="67" t="n"/>
      <c r="CN48" s="67" t="n"/>
      <c r="CO48" s="67" t="n"/>
      <c r="CP48" s="404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51" t="n"/>
      <c r="CZ48" s="51" t="n"/>
      <c r="DA48" s="51" t="n"/>
      <c r="DB48" s="51" t="n"/>
      <c r="DC48" s="51" t="n"/>
      <c r="DD48" s="51" t="n"/>
      <c r="DE48" s="51" t="n"/>
      <c r="DF48" s="51" t="n"/>
      <c r="DG48" s="51" t="n"/>
      <c r="DH48" s="51" t="n"/>
    </row>
    <row r="49" ht="13.5" customHeight="1" s="338">
      <c r="D49" s="404" t="n"/>
      <c r="E49" s="404" t="n"/>
      <c r="G49" s="404" t="n"/>
      <c r="H49" s="404" t="n"/>
      <c r="I49" s="404" t="n"/>
      <c r="J49" s="404" t="n"/>
      <c r="K49" s="89" t="n"/>
      <c r="L49" s="404" t="n"/>
      <c r="M49" s="404" t="n"/>
      <c r="N49" s="404" t="n"/>
      <c r="O49" s="404" t="n"/>
      <c r="P49" s="404" t="n"/>
      <c r="R49" s="302" t="n"/>
      <c r="S49" s="91" t="n"/>
      <c r="T49" s="91" t="n"/>
      <c r="U49" s="404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67" t="n"/>
      <c r="AH49" s="67" t="n"/>
      <c r="AI49" s="67" t="n"/>
      <c r="AJ49" s="67" t="n"/>
      <c r="AK49" s="67" t="n"/>
      <c r="AL49" s="67" t="n"/>
      <c r="AM49" s="67" t="n"/>
      <c r="AN49" s="67" t="n"/>
      <c r="AO49" s="67" t="n"/>
      <c r="AP49" s="67" t="n"/>
      <c r="AQ49" s="67" t="n"/>
      <c r="AR49" s="67" t="n"/>
      <c r="AS49" s="67" t="n"/>
      <c r="AT49" s="67" t="n"/>
      <c r="AU49" s="67" t="n"/>
      <c r="AV49" s="67" t="n"/>
      <c r="AW49" s="67" t="n"/>
      <c r="AX49" s="67" t="n"/>
      <c r="AY49" s="67" t="n"/>
      <c r="AZ49" s="67" t="n"/>
      <c r="BA49" s="67" t="n"/>
      <c r="BB49" s="67" t="n"/>
      <c r="BC49" s="67" t="n"/>
      <c r="BD49" s="67" t="n"/>
      <c r="BE49" s="67" t="n"/>
      <c r="BF49" s="67" t="n"/>
      <c r="BG49" s="67" t="n"/>
      <c r="BH49" s="67" t="n"/>
      <c r="BI49" s="67" t="n"/>
      <c r="BJ49" s="67" t="n"/>
      <c r="BK49" s="67" t="n"/>
      <c r="BL49" s="67" t="n"/>
      <c r="BM49" s="67" t="n"/>
      <c r="BN49" s="67" t="n"/>
      <c r="BO49" s="67" t="n"/>
      <c r="BP49" s="67" t="n"/>
      <c r="BQ49" s="67" t="n"/>
      <c r="BR49" s="67" t="n"/>
      <c r="BS49" s="67" t="n"/>
      <c r="BT49" s="67" t="n"/>
      <c r="BU49" s="67" t="n"/>
      <c r="BV49" s="67" t="n"/>
      <c r="BW49" s="67" t="n"/>
      <c r="BX49" s="67" t="n"/>
      <c r="BY49" s="67" t="n"/>
      <c r="BZ49" s="67" t="n"/>
      <c r="CA49" s="67" t="n"/>
      <c r="CB49" s="67" t="n"/>
      <c r="CC49" s="67" t="n"/>
      <c r="CD49" s="67" t="n"/>
      <c r="CE49" s="67" t="n"/>
      <c r="CF49" s="67" t="n"/>
      <c r="CG49" s="67" t="n"/>
      <c r="CH49" s="67" t="n"/>
      <c r="CI49" s="67" t="n"/>
      <c r="CJ49" s="67" t="n"/>
      <c r="CK49" s="67" t="n"/>
      <c r="CL49" s="67" t="n"/>
      <c r="CM49" s="67" t="n"/>
      <c r="CN49" s="67" t="n"/>
      <c r="CO49" s="67" t="n"/>
      <c r="CP49" s="40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51" t="n"/>
      <c r="CZ49" s="51" t="n"/>
      <c r="DA49" s="51" t="n"/>
      <c r="DB49" s="51" t="n"/>
      <c r="DC49" s="51" t="n"/>
      <c r="DD49" s="51" t="n"/>
      <c r="DE49" s="51" t="n"/>
      <c r="DF49" s="51" t="n"/>
      <c r="DG49" s="51" t="n"/>
      <c r="DH49" s="51" t="n"/>
    </row>
    <row r="50" ht="13.5" customHeight="1" s="338">
      <c r="D50" s="404" t="n"/>
      <c r="E50" s="404" t="n"/>
      <c r="G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R50" s="302" t="n"/>
      <c r="S50" s="91" t="n"/>
      <c r="T50" s="91" t="n"/>
      <c r="U50" s="404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67" t="n"/>
      <c r="AH50" s="67" t="n"/>
      <c r="AI50" s="67" t="n"/>
      <c r="AJ50" s="67" t="n"/>
      <c r="AK50" s="67" t="n"/>
      <c r="AL50" s="67" t="n"/>
      <c r="AM50" s="67" t="n"/>
      <c r="AN50" s="67" t="n"/>
      <c r="AO50" s="67" t="n"/>
      <c r="AP50" s="67" t="n"/>
      <c r="AQ50" s="67" t="n"/>
      <c r="AR50" s="67" t="n"/>
      <c r="AS50" s="67" t="n"/>
      <c r="AT50" s="67" t="n"/>
      <c r="AU50" s="67" t="n"/>
      <c r="AV50" s="67" t="n"/>
      <c r="AW50" s="67" t="n"/>
      <c r="AX50" s="67" t="n"/>
      <c r="AY50" s="67" t="n"/>
      <c r="AZ50" s="67" t="n"/>
      <c r="BA50" s="67" t="n"/>
      <c r="BB50" s="67" t="n"/>
      <c r="BC50" s="67" t="n"/>
      <c r="BD50" s="67" t="n"/>
      <c r="BE50" s="67" t="n"/>
      <c r="BF50" s="67" t="n"/>
      <c r="BG50" s="67" t="n"/>
      <c r="BH50" s="67" t="n"/>
      <c r="BI50" s="67" t="n"/>
      <c r="BJ50" s="67" t="n"/>
      <c r="BK50" s="67" t="n"/>
      <c r="BL50" s="67" t="n"/>
      <c r="BM50" s="67" t="n"/>
      <c r="BN50" s="67" t="n"/>
      <c r="BO50" s="67" t="n"/>
      <c r="BP50" s="67" t="n"/>
      <c r="BQ50" s="67" t="n"/>
      <c r="BR50" s="67" t="n"/>
      <c r="BS50" s="67" t="n"/>
      <c r="BT50" s="67" t="n"/>
      <c r="BU50" s="67" t="n"/>
      <c r="BV50" s="67" t="n"/>
      <c r="BW50" s="67" t="n"/>
      <c r="BX50" s="67" t="n"/>
      <c r="BY50" s="67" t="n"/>
      <c r="BZ50" s="67" t="n"/>
      <c r="CA50" s="67" t="n"/>
      <c r="CB50" s="67" t="n"/>
      <c r="CC50" s="67" t="n"/>
      <c r="CD50" s="67" t="n"/>
      <c r="CE50" s="67" t="n"/>
      <c r="CF50" s="67" t="n"/>
      <c r="CG50" s="67" t="n"/>
      <c r="CH50" s="67" t="n"/>
      <c r="CI50" s="67" t="n"/>
      <c r="CJ50" s="67" t="n"/>
      <c r="CK50" s="67" t="n"/>
      <c r="CL50" s="67" t="n"/>
      <c r="CM50" s="67" t="n"/>
      <c r="CN50" s="67" t="n"/>
      <c r="CO50" s="67" t="n"/>
      <c r="CP50" s="404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51" t="n"/>
      <c r="CZ50" s="51" t="n"/>
      <c r="DA50" s="51" t="n"/>
      <c r="DB50" s="51" t="n"/>
      <c r="DC50" s="51" t="n"/>
      <c r="DD50" s="51" t="n"/>
      <c r="DE50" s="51" t="n"/>
      <c r="DF50" s="51" t="n"/>
      <c r="DG50" s="51" t="n"/>
      <c r="DH50" s="51" t="n"/>
    </row>
    <row r="51" ht="13.5" customHeight="1" s="338">
      <c r="D51" s="404" t="n"/>
      <c r="E51" s="404" t="n"/>
      <c r="G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R51" s="302" t="n"/>
      <c r="S51" s="91" t="n"/>
      <c r="T51" s="91" t="n"/>
      <c r="U51" s="404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67" t="n"/>
      <c r="AH51" s="67" t="n"/>
      <c r="AI51" s="67" t="n"/>
      <c r="AJ51" s="67" t="n"/>
      <c r="AK51" s="67" t="n"/>
      <c r="AL51" s="67" t="n"/>
      <c r="AM51" s="67" t="n"/>
      <c r="AN51" s="67" t="n"/>
      <c r="AO51" s="67" t="n"/>
      <c r="AP51" s="67" t="n"/>
      <c r="AQ51" s="67" t="n"/>
      <c r="AR51" s="67" t="n"/>
      <c r="AS51" s="67" t="n"/>
      <c r="AT51" s="67" t="n"/>
      <c r="AU51" s="67" t="n"/>
      <c r="AV51" s="67" t="n"/>
      <c r="AW51" s="67" t="n"/>
      <c r="AX51" s="67" t="n"/>
      <c r="AY51" s="67" t="n"/>
      <c r="AZ51" s="67" t="n"/>
      <c r="BA51" s="67" t="n"/>
      <c r="BB51" s="67" t="n"/>
      <c r="BC51" s="67" t="n"/>
      <c r="BD51" s="67" t="n"/>
      <c r="BE51" s="67" t="n"/>
      <c r="BF51" s="67" t="n"/>
      <c r="BG51" s="67" t="n"/>
      <c r="BH51" s="67" t="n"/>
      <c r="BI51" s="67" t="n"/>
      <c r="BJ51" s="67" t="n"/>
      <c r="BK51" s="67" t="n"/>
      <c r="BL51" s="67" t="n"/>
      <c r="BM51" s="67" t="n"/>
      <c r="BN51" s="67" t="n"/>
      <c r="BO51" s="67" t="n"/>
      <c r="BP51" s="67" t="n"/>
      <c r="BQ51" s="67" t="n"/>
      <c r="BR51" s="67" t="n"/>
      <c r="BS51" s="67" t="n"/>
      <c r="BT51" s="67" t="n"/>
      <c r="BU51" s="67" t="n"/>
      <c r="BV51" s="67" t="n"/>
      <c r="BW51" s="67" t="n"/>
      <c r="BX51" s="67" t="n"/>
      <c r="BY51" s="67" t="n"/>
      <c r="BZ51" s="67" t="n"/>
      <c r="CA51" s="67" t="n"/>
      <c r="CB51" s="67" t="n"/>
      <c r="CC51" s="67" t="n"/>
      <c r="CD51" s="67" t="n"/>
      <c r="CE51" s="67" t="n"/>
      <c r="CF51" s="67" t="n"/>
      <c r="CG51" s="67" t="n"/>
      <c r="CH51" s="67" t="n"/>
      <c r="CI51" s="67" t="n"/>
      <c r="CJ51" s="67" t="n"/>
      <c r="CK51" s="67" t="n"/>
      <c r="CL51" s="67" t="n"/>
      <c r="CM51" s="67" t="n"/>
      <c r="CN51" s="67" t="n"/>
      <c r="CO51" s="67" t="n"/>
      <c r="CP51" s="404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51" t="n"/>
      <c r="CZ51" s="51" t="n"/>
      <c r="DA51" s="51" t="n"/>
      <c r="DB51" s="51" t="n"/>
      <c r="DC51" s="51" t="n"/>
      <c r="DD51" s="51" t="n"/>
      <c r="DE51" s="51" t="n"/>
      <c r="DF51" s="51" t="n"/>
      <c r="DG51" s="51" t="n"/>
      <c r="DH51" s="51" t="n"/>
    </row>
    <row r="52" ht="13.5" customHeight="1" s="338">
      <c r="D52" s="404" t="n"/>
      <c r="E52" s="404" t="n"/>
      <c r="G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R52" s="302" t="n"/>
      <c r="S52" s="91" t="n"/>
      <c r="T52" s="91" t="n"/>
      <c r="U52" s="404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67" t="n"/>
      <c r="AH52" s="67" t="n"/>
      <c r="AI52" s="67" t="n"/>
      <c r="AJ52" s="67" t="n"/>
      <c r="AK52" s="67" t="n"/>
      <c r="AL52" s="67" t="n"/>
      <c r="AM52" s="67" t="n"/>
      <c r="AN52" s="67" t="n"/>
      <c r="AO52" s="67" t="n"/>
      <c r="AP52" s="67" t="n"/>
      <c r="AQ52" s="67" t="n"/>
      <c r="AR52" s="67" t="n"/>
      <c r="AS52" s="67" t="n"/>
      <c r="AT52" s="67" t="n"/>
      <c r="AU52" s="67" t="n"/>
      <c r="AV52" s="67" t="n"/>
      <c r="AW52" s="67" t="n"/>
      <c r="AX52" s="67" t="n"/>
      <c r="AY52" s="67" t="n"/>
      <c r="AZ52" s="67" t="n"/>
      <c r="BA52" s="67" t="n"/>
      <c r="BB52" s="67" t="n"/>
      <c r="BC52" s="67" t="n"/>
      <c r="BD52" s="67" t="n"/>
      <c r="BE52" s="67" t="n"/>
      <c r="BF52" s="67" t="n"/>
      <c r="BG52" s="67" t="n"/>
      <c r="BH52" s="67" t="n"/>
      <c r="BI52" s="67" t="n"/>
      <c r="BJ52" s="67" t="n"/>
      <c r="BK52" s="67" t="n"/>
      <c r="BL52" s="67" t="n"/>
      <c r="BM52" s="67" t="n"/>
      <c r="BN52" s="67" t="n"/>
      <c r="BO52" s="67" t="n"/>
      <c r="BP52" s="67" t="n"/>
      <c r="BQ52" s="67" t="n"/>
      <c r="BR52" s="67" t="n"/>
      <c r="BS52" s="67" t="n"/>
      <c r="BT52" s="67" t="n"/>
      <c r="BU52" s="67" t="n"/>
      <c r="BV52" s="67" t="n"/>
      <c r="BW52" s="67" t="n"/>
      <c r="BX52" s="67" t="n"/>
      <c r="BY52" s="67" t="n"/>
      <c r="BZ52" s="67" t="n"/>
      <c r="CA52" s="67" t="n"/>
      <c r="CB52" s="67" t="n"/>
      <c r="CC52" s="67" t="n"/>
      <c r="CD52" s="67" t="n"/>
      <c r="CE52" s="67" t="n"/>
      <c r="CF52" s="67" t="n"/>
      <c r="CG52" s="67" t="n"/>
      <c r="CH52" s="67" t="n"/>
      <c r="CI52" s="67" t="n"/>
      <c r="CJ52" s="67" t="n"/>
      <c r="CK52" s="67" t="n"/>
      <c r="CL52" s="67" t="n"/>
      <c r="CM52" s="67" t="n"/>
      <c r="CN52" s="67" t="n"/>
      <c r="CO52" s="67" t="n"/>
      <c r="CP52" s="404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51" t="n"/>
      <c r="CZ52" s="51" t="n"/>
      <c r="DA52" s="51" t="n"/>
      <c r="DB52" s="51" t="n"/>
      <c r="DC52" s="51" t="n"/>
      <c r="DD52" s="51" t="n"/>
      <c r="DE52" s="51" t="n"/>
      <c r="DF52" s="51" t="n"/>
      <c r="DG52" s="51" t="n"/>
      <c r="DH52" s="51" t="n"/>
    </row>
    <row r="53" ht="13.5" customHeight="1" s="338">
      <c r="D53" s="404" t="n"/>
      <c r="E53" s="404" t="n"/>
      <c r="G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R53" s="302" t="n"/>
      <c r="S53" s="91" t="n"/>
      <c r="T53" s="91" t="n"/>
      <c r="U53" s="404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67" t="n"/>
      <c r="AH53" s="67" t="n"/>
      <c r="AI53" s="67" t="n"/>
      <c r="AJ53" s="67" t="n"/>
      <c r="AK53" s="67" t="n"/>
      <c r="AL53" s="67" t="n"/>
      <c r="AM53" s="67" t="n"/>
      <c r="AN53" s="67" t="n"/>
      <c r="AO53" s="67" t="n"/>
      <c r="AP53" s="67" t="n"/>
      <c r="AQ53" s="67" t="n"/>
      <c r="AR53" s="67" t="n"/>
      <c r="AS53" s="67" t="n"/>
      <c r="AT53" s="67" t="n"/>
      <c r="AU53" s="67" t="n"/>
      <c r="AV53" s="67" t="n"/>
      <c r="AW53" s="67" t="n"/>
      <c r="AX53" s="67" t="n"/>
      <c r="AY53" s="67" t="n"/>
      <c r="AZ53" s="67" t="n"/>
      <c r="BA53" s="67" t="n"/>
      <c r="BB53" s="67" t="n"/>
      <c r="BC53" s="67" t="n"/>
      <c r="BD53" s="67" t="n"/>
      <c r="BE53" s="67" t="n"/>
      <c r="BF53" s="67" t="n"/>
      <c r="BG53" s="67" t="n"/>
      <c r="BH53" s="67" t="n"/>
      <c r="BI53" s="67" t="n"/>
      <c r="BJ53" s="67" t="n"/>
      <c r="BK53" s="67" t="n"/>
      <c r="BL53" s="67" t="n"/>
      <c r="BM53" s="67" t="n"/>
      <c r="BN53" s="67" t="n"/>
      <c r="BO53" s="67" t="n"/>
      <c r="BP53" s="67" t="n"/>
      <c r="BQ53" s="67" t="n"/>
      <c r="BR53" s="67" t="n"/>
      <c r="BS53" s="67" t="n"/>
      <c r="BT53" s="67" t="n"/>
      <c r="BU53" s="67" t="n"/>
      <c r="BV53" s="67" t="n"/>
      <c r="BW53" s="67" t="n"/>
      <c r="BX53" s="67" t="n"/>
      <c r="BY53" s="67" t="n"/>
      <c r="BZ53" s="67" t="n"/>
      <c r="CA53" s="67" t="n"/>
      <c r="CB53" s="67" t="n"/>
      <c r="CC53" s="67" t="n"/>
      <c r="CD53" s="67" t="n"/>
      <c r="CE53" s="67" t="n"/>
      <c r="CF53" s="67" t="n"/>
      <c r="CG53" s="67" t="n"/>
      <c r="CH53" s="67" t="n"/>
      <c r="CI53" s="67" t="n"/>
      <c r="CJ53" s="67" t="n"/>
      <c r="CK53" s="67" t="n"/>
      <c r="CL53" s="67" t="n"/>
      <c r="CM53" s="67" t="n"/>
      <c r="CN53" s="67" t="n"/>
      <c r="CO53" s="67" t="n"/>
      <c r="CP53" s="404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51" t="n"/>
      <c r="CZ53" s="51" t="n"/>
      <c r="DA53" s="51" t="n"/>
      <c r="DB53" s="51" t="n"/>
      <c r="DC53" s="51" t="n"/>
      <c r="DD53" s="51" t="n"/>
      <c r="DE53" s="51" t="n"/>
      <c r="DF53" s="51" t="n"/>
      <c r="DG53" s="51" t="n"/>
      <c r="DH53" s="51" t="n"/>
    </row>
    <row r="54" ht="13.5" customHeight="1" s="338">
      <c r="D54" s="404" t="n"/>
      <c r="E54" s="404" t="n"/>
      <c r="G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45" t="n"/>
      <c r="R54" s="302" t="n"/>
      <c r="S54" s="46" t="n"/>
      <c r="T54" s="46" t="n"/>
      <c r="U54" s="404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67" t="n"/>
      <c r="AH54" s="67" t="n"/>
      <c r="AI54" s="67" t="n"/>
      <c r="AJ54" s="67" t="n"/>
      <c r="AK54" s="67" t="n"/>
      <c r="AL54" s="67" t="n"/>
      <c r="AM54" s="67" t="n"/>
      <c r="AN54" s="67" t="n"/>
      <c r="AO54" s="67" t="n"/>
      <c r="AP54" s="67" t="n"/>
      <c r="AQ54" s="67" t="n"/>
      <c r="AR54" s="67" t="n"/>
      <c r="AS54" s="67" t="n"/>
      <c r="AT54" s="67" t="n"/>
      <c r="AU54" s="67" t="n"/>
      <c r="AV54" s="67" t="n"/>
      <c r="AW54" s="67" t="n"/>
      <c r="AX54" s="67" t="n"/>
      <c r="AY54" s="67" t="n"/>
      <c r="AZ54" s="67" t="n"/>
      <c r="BA54" s="67" t="n"/>
      <c r="BB54" s="67" t="n"/>
      <c r="BC54" s="67" t="n"/>
      <c r="BD54" s="67" t="n"/>
      <c r="BE54" s="67" t="n"/>
      <c r="BF54" s="67" t="n"/>
      <c r="BG54" s="67" t="n"/>
      <c r="BH54" s="67" t="n"/>
      <c r="BI54" s="67" t="n"/>
      <c r="BJ54" s="67" t="n"/>
      <c r="BK54" s="67" t="n"/>
      <c r="BL54" s="67" t="n"/>
      <c r="BM54" s="67" t="n"/>
      <c r="BN54" s="67" t="n"/>
      <c r="BO54" s="67" t="n"/>
      <c r="BP54" s="67" t="n"/>
      <c r="BQ54" s="67" t="n"/>
      <c r="BR54" s="67" t="n"/>
      <c r="BS54" s="67" t="n"/>
      <c r="BT54" s="67" t="n"/>
      <c r="BU54" s="67" t="n"/>
      <c r="BV54" s="67" t="n"/>
      <c r="BW54" s="67" t="n"/>
      <c r="BX54" s="67" t="n"/>
      <c r="BY54" s="67" t="n"/>
      <c r="BZ54" s="67" t="n"/>
      <c r="CA54" s="67" t="n"/>
      <c r="CB54" s="67" t="n"/>
      <c r="CC54" s="67" t="n"/>
      <c r="CD54" s="67" t="n"/>
      <c r="CE54" s="67" t="n"/>
      <c r="CF54" s="67" t="n"/>
      <c r="CG54" s="67" t="n"/>
      <c r="CH54" s="67" t="n"/>
      <c r="CI54" s="67" t="n"/>
      <c r="CJ54" s="67" t="n"/>
      <c r="CK54" s="67" t="n"/>
      <c r="CL54" s="67" t="n"/>
      <c r="CM54" s="67" t="n"/>
      <c r="CN54" s="67" t="n"/>
      <c r="CO54" s="67" t="n"/>
      <c r="CP54" s="404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51" t="n"/>
      <c r="CZ54" s="51" t="n"/>
      <c r="DA54" s="51" t="n"/>
      <c r="DB54" s="51" t="n"/>
      <c r="DC54" s="51" t="n"/>
      <c r="DD54" s="51" t="n"/>
      <c r="DE54" s="51" t="n"/>
      <c r="DF54" s="51" t="n"/>
      <c r="DG54" s="51" t="n"/>
      <c r="DH54" s="51" t="n"/>
    </row>
    <row r="55" ht="13.5" customHeight="1" s="338">
      <c r="D55" s="404" t="n"/>
      <c r="E55" s="404" t="n"/>
      <c r="G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6" t="n"/>
      <c r="R55" s="302" t="n"/>
      <c r="S55" s="78" t="n"/>
      <c r="T55" s="78" t="n"/>
      <c r="U55" s="404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67" t="n"/>
      <c r="AH55" s="67" t="n"/>
      <c r="AI55" s="67" t="n"/>
      <c r="AJ55" s="67" t="n"/>
      <c r="AK55" s="67" t="n"/>
      <c r="AL55" s="67" t="n"/>
      <c r="AM55" s="67" t="n"/>
      <c r="AN55" s="67" t="n"/>
      <c r="AO55" s="67" t="n"/>
      <c r="AP55" s="67" t="n"/>
      <c r="AQ55" s="67" t="n"/>
      <c r="AR55" s="67" t="n"/>
      <c r="AS55" s="67" t="n"/>
      <c r="AT55" s="67" t="n"/>
      <c r="AU55" s="67" t="n"/>
      <c r="AV55" s="67" t="n"/>
      <c r="AW55" s="67" t="n"/>
      <c r="AX55" s="67" t="n"/>
      <c r="AY55" s="67" t="n"/>
      <c r="AZ55" s="67" t="n"/>
      <c r="BA55" s="67" t="n"/>
      <c r="BB55" s="67" t="n"/>
      <c r="BC55" s="67" t="n"/>
      <c r="BD55" s="67" t="n"/>
      <c r="BE55" s="67" t="n"/>
      <c r="BF55" s="67" t="n"/>
      <c r="BG55" s="67" t="n"/>
      <c r="BH55" s="67" t="n"/>
      <c r="BI55" s="67" t="n"/>
      <c r="BJ55" s="67" t="n"/>
      <c r="BK55" s="67" t="n"/>
      <c r="BL55" s="67" t="n"/>
      <c r="BM55" s="67" t="n"/>
      <c r="BN55" s="67" t="n"/>
      <c r="BO55" s="67" t="n"/>
      <c r="BP55" s="67" t="n"/>
      <c r="BQ55" s="67" t="n"/>
      <c r="BR55" s="67" t="n"/>
      <c r="BS55" s="67" t="n"/>
      <c r="BT55" s="67" t="n"/>
      <c r="BU55" s="67" t="n"/>
      <c r="BV55" s="67" t="n"/>
      <c r="BW55" s="67" t="n"/>
      <c r="BX55" s="67" t="n"/>
      <c r="BY55" s="67" t="n"/>
      <c r="BZ55" s="67" t="n"/>
      <c r="CA55" s="67" t="n"/>
      <c r="CB55" s="67" t="n"/>
      <c r="CC55" s="67" t="n"/>
      <c r="CD55" s="67" t="n"/>
      <c r="CE55" s="67" t="n"/>
      <c r="CF55" s="67" t="n"/>
      <c r="CG55" s="67" t="n"/>
      <c r="CH55" s="67" t="n"/>
      <c r="CI55" s="67" t="n"/>
      <c r="CJ55" s="67" t="n"/>
      <c r="CK55" s="67" t="n"/>
      <c r="CL55" s="67" t="n"/>
      <c r="CM55" s="67" t="n"/>
      <c r="CN55" s="67" t="n"/>
      <c r="CO55" s="67" t="n"/>
      <c r="CP55" s="404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51" t="n"/>
      <c r="CZ55" s="51" t="n"/>
      <c r="DA55" s="51" t="n"/>
      <c r="DB55" s="51" t="n"/>
      <c r="DC55" s="51" t="n"/>
      <c r="DD55" s="51" t="n"/>
      <c r="DE55" s="51" t="n"/>
      <c r="DF55" s="51" t="n"/>
      <c r="DG55" s="51" t="n"/>
      <c r="DH55" s="51" t="n"/>
    </row>
    <row r="56" ht="13.5" customHeight="1" s="338">
      <c r="D56" s="404" t="n"/>
      <c r="E56" s="404" t="n"/>
      <c r="G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S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67" t="n"/>
      <c r="AH56" s="67" t="n"/>
      <c r="AI56" s="67" t="n"/>
      <c r="AJ56" s="67" t="n"/>
      <c r="AK56" s="67" t="n"/>
      <c r="AL56" s="67" t="n"/>
      <c r="AM56" s="67" t="n"/>
      <c r="AN56" s="67" t="n"/>
      <c r="AO56" s="67" t="n"/>
      <c r="AP56" s="67" t="n"/>
      <c r="AQ56" s="67" t="n"/>
      <c r="AR56" s="67" t="n"/>
      <c r="AS56" s="67" t="n"/>
      <c r="AT56" s="67" t="n"/>
      <c r="AU56" s="67" t="n"/>
      <c r="AV56" s="67" t="n"/>
      <c r="AW56" s="67" t="n"/>
      <c r="AX56" s="67" t="n"/>
      <c r="AY56" s="67" t="n"/>
      <c r="AZ56" s="67" t="n"/>
      <c r="BA56" s="67" t="n"/>
      <c r="BB56" s="67" t="n"/>
      <c r="BC56" s="67" t="n"/>
      <c r="BD56" s="67" t="n"/>
      <c r="BE56" s="67" t="n"/>
      <c r="BF56" s="67" t="n"/>
      <c r="BG56" s="67" t="n"/>
      <c r="BH56" s="67" t="n"/>
      <c r="BI56" s="67" t="n"/>
      <c r="BJ56" s="67" t="n"/>
      <c r="BK56" s="67" t="n"/>
      <c r="BL56" s="67" t="n"/>
      <c r="BM56" s="67" t="n"/>
      <c r="BN56" s="67" t="n"/>
      <c r="BO56" s="67" t="n"/>
      <c r="BP56" s="67" t="n"/>
      <c r="BQ56" s="67" t="n"/>
      <c r="BR56" s="67" t="n"/>
      <c r="BS56" s="67" t="n"/>
      <c r="BT56" s="67" t="n"/>
      <c r="BU56" s="67" t="n"/>
      <c r="BV56" s="67" t="n"/>
      <c r="BW56" s="67" t="n"/>
      <c r="BX56" s="67" t="n"/>
      <c r="BY56" s="67" t="n"/>
      <c r="BZ56" s="67" t="n"/>
      <c r="CA56" s="67" t="n"/>
      <c r="CB56" s="67" t="n"/>
      <c r="CC56" s="67" t="n"/>
      <c r="CD56" s="67" t="n"/>
      <c r="CE56" s="67" t="n"/>
      <c r="CF56" s="67" t="n"/>
      <c r="CG56" s="67" t="n"/>
      <c r="CH56" s="67" t="n"/>
      <c r="CI56" s="67" t="n"/>
      <c r="CJ56" s="67" t="n"/>
      <c r="CK56" s="67" t="n"/>
      <c r="CL56" s="67" t="n"/>
      <c r="CM56" s="67" t="n"/>
      <c r="CN56" s="67" t="n"/>
      <c r="CO56" s="67" t="n"/>
      <c r="CP56" s="404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51" t="n"/>
      <c r="CZ56" s="51" t="n"/>
      <c r="DA56" s="51" t="n"/>
      <c r="DB56" s="51" t="n"/>
      <c r="DC56" s="51" t="n"/>
      <c r="DD56" s="51" t="n"/>
      <c r="DE56" s="51" t="n"/>
      <c r="DF56" s="51" t="n"/>
      <c r="DG56" s="51" t="n"/>
      <c r="DH56" s="51" t="n"/>
    </row>
    <row r="57" ht="13.5" customHeight="1" s="338">
      <c r="D57" s="404" t="n"/>
      <c r="E57" s="404" t="n"/>
      <c r="G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S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67" t="n"/>
      <c r="AH57" s="67" t="n"/>
      <c r="AI57" s="67" t="n"/>
      <c r="AJ57" s="67" t="n"/>
      <c r="AK57" s="67" t="n"/>
      <c r="AL57" s="67" t="n"/>
      <c r="AM57" s="67" t="n"/>
      <c r="AN57" s="67" t="n"/>
      <c r="AO57" s="67" t="n"/>
      <c r="AP57" s="67" t="n"/>
      <c r="AQ57" s="67" t="n"/>
      <c r="AR57" s="67" t="n"/>
      <c r="AS57" s="67" t="n"/>
      <c r="AT57" s="67" t="n"/>
      <c r="AU57" s="67" t="n"/>
      <c r="AV57" s="67" t="n"/>
      <c r="AW57" s="67" t="n"/>
      <c r="AX57" s="67" t="n"/>
      <c r="AY57" s="67" t="n"/>
      <c r="AZ57" s="67" t="n"/>
      <c r="BA57" s="67" t="n"/>
      <c r="BB57" s="67" t="n"/>
      <c r="BC57" s="67" t="n"/>
      <c r="BD57" s="67" t="n"/>
      <c r="BE57" s="67" t="n"/>
      <c r="BF57" s="67" t="n"/>
      <c r="BG57" s="67" t="n"/>
      <c r="BH57" s="67" t="n"/>
      <c r="BI57" s="67" t="n"/>
      <c r="BJ57" s="67" t="n"/>
      <c r="BK57" s="67" t="n"/>
      <c r="BL57" s="67" t="n"/>
      <c r="BM57" s="67" t="n"/>
      <c r="BN57" s="67" t="n"/>
      <c r="BO57" s="67" t="n"/>
      <c r="BP57" s="67" t="n"/>
      <c r="BQ57" s="67" t="n"/>
      <c r="BR57" s="67" t="n"/>
      <c r="BS57" s="67" t="n"/>
      <c r="BT57" s="67" t="n"/>
      <c r="BU57" s="67" t="n"/>
      <c r="BV57" s="67" t="n"/>
      <c r="BW57" s="67" t="n"/>
      <c r="BX57" s="67" t="n"/>
      <c r="BY57" s="67" t="n"/>
      <c r="BZ57" s="67" t="n"/>
      <c r="CA57" s="67" t="n"/>
      <c r="CB57" s="67" t="n"/>
      <c r="CC57" s="67" t="n"/>
      <c r="CD57" s="67" t="n"/>
      <c r="CE57" s="67" t="n"/>
      <c r="CF57" s="67" t="n"/>
      <c r="CG57" s="67" t="n"/>
      <c r="CH57" s="67" t="n"/>
      <c r="CI57" s="67" t="n"/>
      <c r="CJ57" s="67" t="n"/>
      <c r="CK57" s="67" t="n"/>
      <c r="CL57" s="67" t="n"/>
      <c r="CM57" s="67" t="n"/>
      <c r="CN57" s="67" t="n"/>
      <c r="CO57" s="67" t="n"/>
      <c r="CP57" s="404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51" t="n"/>
      <c r="CZ57" s="51" t="n"/>
      <c r="DA57" s="51" t="n"/>
      <c r="DB57" s="51" t="n"/>
      <c r="DC57" s="51" t="n"/>
      <c r="DD57" s="51" t="n"/>
      <c r="DE57" s="51" t="n"/>
      <c r="DF57" s="51" t="n"/>
      <c r="DG57" s="51" t="n"/>
      <c r="DH57" s="51" t="n"/>
    </row>
    <row r="58" ht="13.5" customHeight="1" s="338">
      <c r="D58" s="404" t="n"/>
      <c r="E58" s="404" t="n"/>
      <c r="G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S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67" t="n"/>
      <c r="AH58" s="67" t="n"/>
      <c r="AI58" s="67" t="n"/>
      <c r="AJ58" s="67" t="n"/>
      <c r="AK58" s="67" t="n"/>
      <c r="AL58" s="67" t="n"/>
      <c r="AM58" s="67" t="n"/>
      <c r="AN58" s="67" t="n"/>
      <c r="AO58" s="67" t="n"/>
      <c r="AP58" s="67" t="n"/>
      <c r="AQ58" s="67" t="n"/>
      <c r="AR58" s="67" t="n"/>
      <c r="AS58" s="67" t="n"/>
      <c r="AT58" s="67" t="n"/>
      <c r="AU58" s="67" t="n"/>
      <c r="AV58" s="67" t="n"/>
      <c r="AW58" s="67" t="n"/>
      <c r="AX58" s="67" t="n"/>
      <c r="AY58" s="67" t="n"/>
      <c r="AZ58" s="67" t="n"/>
      <c r="BA58" s="67" t="n"/>
      <c r="BB58" s="67" t="n"/>
      <c r="BC58" s="67" t="n"/>
      <c r="BD58" s="67" t="n"/>
      <c r="BE58" s="67" t="n"/>
      <c r="BF58" s="67" t="n"/>
      <c r="BG58" s="67" t="n"/>
      <c r="BH58" s="67" t="n"/>
      <c r="BI58" s="67" t="n"/>
      <c r="BJ58" s="67" t="n"/>
      <c r="BK58" s="67" t="n"/>
      <c r="BL58" s="67" t="n"/>
      <c r="BM58" s="67" t="n"/>
      <c r="BN58" s="67" t="n"/>
      <c r="BO58" s="67" t="n"/>
      <c r="BP58" s="67" t="n"/>
      <c r="BQ58" s="67" t="n"/>
      <c r="BR58" s="67" t="n"/>
      <c r="BS58" s="67" t="n"/>
      <c r="BT58" s="67" t="n"/>
      <c r="BU58" s="67" t="n"/>
      <c r="BV58" s="67" t="n"/>
      <c r="BW58" s="67" t="n"/>
      <c r="BX58" s="67" t="n"/>
      <c r="BY58" s="67" t="n"/>
      <c r="BZ58" s="67" t="n"/>
      <c r="CA58" s="67" t="n"/>
      <c r="CB58" s="67" t="n"/>
      <c r="CC58" s="67" t="n"/>
      <c r="CD58" s="67" t="n"/>
      <c r="CE58" s="67" t="n"/>
      <c r="CF58" s="67" t="n"/>
      <c r="CG58" s="67" t="n"/>
      <c r="CH58" s="67" t="n"/>
      <c r="CI58" s="67" t="n"/>
      <c r="CJ58" s="67" t="n"/>
      <c r="CK58" s="67" t="n"/>
      <c r="CL58" s="67" t="n"/>
      <c r="CM58" s="67" t="n"/>
      <c r="CN58" s="67" t="n"/>
      <c r="CO58" s="67" t="n"/>
      <c r="CP58" s="404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51" t="n"/>
      <c r="CZ58" s="51" t="n"/>
      <c r="DA58" s="51" t="n"/>
      <c r="DB58" s="51" t="n"/>
      <c r="DC58" s="51" t="n"/>
      <c r="DD58" s="51" t="n"/>
      <c r="DE58" s="51" t="n"/>
      <c r="DF58" s="51" t="n"/>
      <c r="DG58" s="51" t="n"/>
      <c r="DH58" s="51" t="n"/>
    </row>
    <row r="59" ht="13.5" customHeight="1" s="338">
      <c r="D59" s="404" t="n"/>
      <c r="E59" s="404" t="n"/>
      <c r="G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S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67" t="n"/>
      <c r="AH59" s="67" t="n"/>
      <c r="AI59" s="67" t="n"/>
      <c r="AJ59" s="67" t="n"/>
      <c r="AK59" s="67" t="n"/>
      <c r="AL59" s="67" t="n"/>
      <c r="AM59" s="67" t="n"/>
      <c r="AN59" s="67" t="n"/>
      <c r="AO59" s="67" t="n"/>
      <c r="AP59" s="67" t="n"/>
      <c r="AQ59" s="67" t="n"/>
      <c r="AR59" s="67" t="n"/>
      <c r="AS59" s="67" t="n"/>
      <c r="AT59" s="67" t="n"/>
      <c r="AU59" s="67" t="n"/>
      <c r="AV59" s="67" t="n"/>
      <c r="AW59" s="67" t="n"/>
      <c r="AX59" s="67" t="n"/>
      <c r="AY59" s="67" t="n"/>
      <c r="AZ59" s="67" t="n"/>
      <c r="BA59" s="67" t="n"/>
      <c r="BB59" s="67" t="n"/>
      <c r="BC59" s="67" t="n"/>
      <c r="BD59" s="67" t="n"/>
      <c r="BE59" s="67" t="n"/>
      <c r="BF59" s="67" t="n"/>
      <c r="BG59" s="67" t="n"/>
      <c r="BH59" s="67" t="n"/>
      <c r="BI59" s="67" t="n"/>
      <c r="BJ59" s="67" t="n"/>
      <c r="BK59" s="67" t="n"/>
      <c r="BL59" s="67" t="n"/>
      <c r="BM59" s="67" t="n"/>
      <c r="BN59" s="67" t="n"/>
      <c r="BO59" s="67" t="n"/>
      <c r="BP59" s="67" t="n"/>
      <c r="BQ59" s="67" t="n"/>
      <c r="BR59" s="67" t="n"/>
      <c r="BS59" s="67" t="n"/>
      <c r="BT59" s="67" t="n"/>
      <c r="BU59" s="67" t="n"/>
      <c r="BV59" s="67" t="n"/>
      <c r="BW59" s="67" t="n"/>
      <c r="BX59" s="67" t="n"/>
      <c r="BY59" s="67" t="n"/>
      <c r="BZ59" s="67" t="n"/>
      <c r="CA59" s="67" t="n"/>
      <c r="CB59" s="67" t="n"/>
      <c r="CC59" s="67" t="n"/>
      <c r="CD59" s="67" t="n"/>
      <c r="CE59" s="67" t="n"/>
      <c r="CF59" s="67" t="n"/>
      <c r="CG59" s="67" t="n"/>
      <c r="CH59" s="67" t="n"/>
      <c r="CI59" s="67" t="n"/>
      <c r="CJ59" s="67" t="n"/>
      <c r="CK59" s="67" t="n"/>
      <c r="CL59" s="67" t="n"/>
      <c r="CM59" s="67" t="n"/>
      <c r="CN59" s="67" t="n"/>
      <c r="CO59" s="67" t="n"/>
      <c r="CP59" s="404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51" t="n"/>
      <c r="CZ59" s="51" t="n"/>
      <c r="DA59" s="51" t="n"/>
      <c r="DB59" s="51" t="n"/>
      <c r="DC59" s="51" t="n"/>
      <c r="DD59" s="51" t="n"/>
      <c r="DE59" s="51" t="n"/>
      <c r="DF59" s="51" t="n"/>
      <c r="DG59" s="51" t="n"/>
      <c r="DH59" s="51" t="n"/>
    </row>
    <row r="60" ht="13.5" customHeight="1" s="338">
      <c r="D60" s="404" t="n"/>
      <c r="E60" s="404" t="n"/>
      <c r="G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S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67" t="n"/>
      <c r="AH60" s="67" t="n"/>
      <c r="AI60" s="67" t="n"/>
      <c r="AJ60" s="67" t="n"/>
      <c r="AK60" s="67" t="n"/>
      <c r="AL60" s="67" t="n"/>
      <c r="AM60" s="67" t="n"/>
      <c r="AN60" s="67" t="n"/>
      <c r="AO60" s="67" t="n"/>
      <c r="AP60" s="67" t="n"/>
      <c r="AQ60" s="67" t="n"/>
      <c r="AR60" s="67" t="n"/>
      <c r="AS60" s="67" t="n"/>
      <c r="AT60" s="67" t="n"/>
      <c r="AU60" s="67" t="n"/>
      <c r="AV60" s="67" t="n"/>
      <c r="AW60" s="67" t="n"/>
      <c r="AX60" s="67" t="n"/>
      <c r="AY60" s="67" t="n"/>
      <c r="AZ60" s="67" t="n"/>
      <c r="BA60" s="67" t="n"/>
      <c r="BB60" s="67" t="n"/>
      <c r="BC60" s="67" t="n"/>
      <c r="BD60" s="67" t="n"/>
      <c r="BE60" s="67" t="n"/>
      <c r="BF60" s="67" t="n"/>
      <c r="BG60" s="67" t="n"/>
      <c r="BH60" s="67" t="n"/>
      <c r="BI60" s="67" t="n"/>
      <c r="BJ60" s="67" t="n"/>
      <c r="BK60" s="67" t="n"/>
      <c r="BL60" s="67" t="n"/>
      <c r="BM60" s="67" t="n"/>
      <c r="BN60" s="67" t="n"/>
      <c r="BO60" s="67" t="n"/>
      <c r="BP60" s="67" t="n"/>
      <c r="BQ60" s="67" t="n"/>
      <c r="BR60" s="67" t="n"/>
      <c r="BS60" s="67" t="n"/>
      <c r="BT60" s="67" t="n"/>
      <c r="BU60" s="67" t="n"/>
      <c r="BV60" s="67" t="n"/>
      <c r="BW60" s="67" t="n"/>
      <c r="BX60" s="67" t="n"/>
      <c r="BY60" s="67" t="n"/>
      <c r="BZ60" s="67" t="n"/>
      <c r="CA60" s="67" t="n"/>
      <c r="CB60" s="67" t="n"/>
      <c r="CC60" s="67" t="n"/>
      <c r="CD60" s="67" t="n"/>
      <c r="CE60" s="67" t="n"/>
      <c r="CF60" s="67" t="n"/>
      <c r="CG60" s="67" t="n"/>
      <c r="CH60" s="67" t="n"/>
      <c r="CI60" s="67" t="n"/>
      <c r="CJ60" s="67" t="n"/>
      <c r="CK60" s="67" t="n"/>
      <c r="CL60" s="67" t="n"/>
      <c r="CM60" s="67" t="n"/>
      <c r="CN60" s="67" t="n"/>
      <c r="CO60" s="67" t="n"/>
      <c r="CP60" s="404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51" t="n"/>
      <c r="CZ60" s="51" t="n"/>
      <c r="DA60" s="51" t="n"/>
      <c r="DB60" s="51" t="n"/>
      <c r="DC60" s="51" t="n"/>
      <c r="DD60" s="51" t="n"/>
      <c r="DE60" s="51" t="n"/>
      <c r="DF60" s="51" t="n"/>
      <c r="DG60" s="51" t="n"/>
      <c r="DH60" s="51" t="n"/>
    </row>
    <row r="61" ht="13.5" customHeight="1" s="338">
      <c r="D61" s="404" t="n"/>
      <c r="E61" s="404" t="n"/>
      <c r="G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S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67" t="n"/>
      <c r="AH61" s="67" t="n"/>
      <c r="AI61" s="67" t="n"/>
      <c r="AJ61" s="67" t="n"/>
      <c r="AK61" s="67" t="n"/>
      <c r="AL61" s="67" t="n"/>
      <c r="AM61" s="67" t="n"/>
      <c r="AN61" s="67" t="n"/>
      <c r="AO61" s="67" t="n"/>
      <c r="AP61" s="67" t="n"/>
      <c r="AQ61" s="67" t="n"/>
      <c r="AR61" s="67" t="n"/>
      <c r="AS61" s="67" t="n"/>
      <c r="AT61" s="67" t="n"/>
      <c r="AU61" s="67" t="n"/>
      <c r="AV61" s="67" t="n"/>
      <c r="AW61" s="67" t="n"/>
      <c r="AX61" s="67" t="n"/>
      <c r="AY61" s="67" t="n"/>
      <c r="AZ61" s="67" t="n"/>
      <c r="BA61" s="67" t="n"/>
      <c r="BB61" s="67" t="n"/>
      <c r="BC61" s="67" t="n"/>
      <c r="BD61" s="67" t="n"/>
      <c r="BE61" s="67" t="n"/>
      <c r="BF61" s="67" t="n"/>
      <c r="BG61" s="67" t="n"/>
      <c r="BH61" s="67" t="n"/>
      <c r="BI61" s="67" t="n"/>
      <c r="BJ61" s="67" t="n"/>
      <c r="BK61" s="67" t="n"/>
      <c r="BL61" s="67" t="n"/>
      <c r="BM61" s="67" t="n"/>
      <c r="BN61" s="67" t="n"/>
      <c r="BO61" s="67" t="n"/>
      <c r="BP61" s="67" t="n"/>
      <c r="BQ61" s="67" t="n"/>
      <c r="BR61" s="67" t="n"/>
      <c r="BS61" s="67" t="n"/>
      <c r="BT61" s="67" t="n"/>
      <c r="BU61" s="67" t="n"/>
      <c r="BV61" s="67" t="n"/>
      <c r="BW61" s="67" t="n"/>
      <c r="BX61" s="67" t="n"/>
      <c r="BY61" s="67" t="n"/>
      <c r="BZ61" s="67" t="n"/>
      <c r="CA61" s="67" t="n"/>
      <c r="CB61" s="67" t="n"/>
      <c r="CC61" s="67" t="n"/>
      <c r="CD61" s="67" t="n"/>
      <c r="CE61" s="67" t="n"/>
      <c r="CF61" s="67" t="n"/>
      <c r="CG61" s="67" t="n"/>
      <c r="CH61" s="67" t="n"/>
      <c r="CI61" s="67" t="n"/>
      <c r="CJ61" s="67" t="n"/>
      <c r="CK61" s="67" t="n"/>
      <c r="CL61" s="67" t="n"/>
      <c r="CM61" s="67" t="n"/>
      <c r="CN61" s="67" t="n"/>
      <c r="CO61" s="67" t="n"/>
      <c r="CP61" s="404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51" t="n"/>
      <c r="CZ61" s="51" t="n"/>
      <c r="DA61" s="51" t="n"/>
      <c r="DB61" s="51" t="n"/>
      <c r="DC61" s="51" t="n"/>
      <c r="DD61" s="51" t="n"/>
      <c r="DE61" s="51" t="n"/>
      <c r="DF61" s="51" t="n"/>
      <c r="DG61" s="51" t="n"/>
      <c r="DH61" s="51" t="n"/>
    </row>
    <row r="62" ht="13.5" customHeight="1" s="338">
      <c r="D62" s="404" t="n"/>
      <c r="E62" s="404" t="n"/>
      <c r="G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67" t="n"/>
      <c r="AH62" s="67" t="n"/>
      <c r="AI62" s="67" t="n"/>
      <c r="AJ62" s="67" t="n"/>
      <c r="AK62" s="67" t="n"/>
      <c r="AL62" s="67" t="n"/>
      <c r="AM62" s="67" t="n"/>
      <c r="AN62" s="67" t="n"/>
      <c r="AO62" s="67" t="n"/>
      <c r="AP62" s="67" t="n"/>
      <c r="AQ62" s="67" t="n"/>
      <c r="AR62" s="67" t="n"/>
      <c r="AS62" s="67" t="n"/>
      <c r="AT62" s="67" t="n"/>
      <c r="AU62" s="67" t="n"/>
      <c r="AV62" s="67" t="n"/>
      <c r="AW62" s="67" t="n"/>
      <c r="AX62" s="67" t="n"/>
      <c r="AY62" s="67" t="n"/>
      <c r="AZ62" s="67" t="n"/>
      <c r="BA62" s="67" t="n"/>
      <c r="BB62" s="67" t="n"/>
      <c r="BC62" s="67" t="n"/>
      <c r="BD62" s="67" t="n"/>
      <c r="BE62" s="67" t="n"/>
      <c r="BF62" s="67" t="n"/>
      <c r="BG62" s="67" t="n"/>
      <c r="BH62" s="67" t="n"/>
      <c r="BI62" s="67" t="n"/>
      <c r="BJ62" s="67" t="n"/>
      <c r="BK62" s="67" t="n"/>
      <c r="BL62" s="67" t="n"/>
      <c r="BM62" s="67" t="n"/>
      <c r="BN62" s="67" t="n"/>
      <c r="BO62" s="67" t="n"/>
      <c r="BP62" s="67" t="n"/>
      <c r="BQ62" s="67" t="n"/>
      <c r="BR62" s="67" t="n"/>
      <c r="BS62" s="67" t="n"/>
      <c r="BT62" s="67" t="n"/>
      <c r="BU62" s="67" t="n"/>
      <c r="BV62" s="67" t="n"/>
      <c r="BW62" s="67" t="n"/>
      <c r="BX62" s="67" t="n"/>
      <c r="BY62" s="67" t="n"/>
      <c r="BZ62" s="67" t="n"/>
      <c r="CA62" s="67" t="n"/>
      <c r="CB62" s="67" t="n"/>
      <c r="CC62" s="67" t="n"/>
      <c r="CD62" s="67" t="n"/>
      <c r="CE62" s="67" t="n"/>
      <c r="CF62" s="67" t="n"/>
      <c r="CG62" s="67" t="n"/>
      <c r="CH62" s="67" t="n"/>
      <c r="CI62" s="67" t="n"/>
      <c r="CJ62" s="67" t="n"/>
      <c r="CK62" s="67" t="n"/>
      <c r="CL62" s="67" t="n"/>
      <c r="CM62" s="67" t="n"/>
      <c r="CN62" s="67" t="n"/>
      <c r="CO62" s="67" t="n"/>
      <c r="CP62" s="404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51" t="n"/>
      <c r="CZ62" s="51" t="n"/>
      <c r="DA62" s="51" t="n"/>
      <c r="DB62" s="51" t="n"/>
      <c r="DC62" s="51" t="n"/>
      <c r="DD62" s="51" t="n"/>
      <c r="DE62" s="51" t="n"/>
      <c r="DF62" s="51" t="n"/>
      <c r="DG62" s="51" t="n"/>
      <c r="DH62" s="51" t="n"/>
    </row>
    <row r="63" ht="13.5" customHeight="1" s="338">
      <c r="D63" s="404" t="n"/>
      <c r="E63" s="404" t="n"/>
      <c r="G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67" t="n"/>
      <c r="AH63" s="67" t="n"/>
      <c r="AI63" s="67" t="n"/>
      <c r="AJ63" s="67" t="n"/>
      <c r="AK63" s="67" t="n"/>
      <c r="AL63" s="67" t="n"/>
      <c r="AM63" s="67" t="n"/>
      <c r="AN63" s="67" t="n"/>
      <c r="AO63" s="67" t="n"/>
      <c r="AP63" s="67" t="n"/>
      <c r="AQ63" s="67" t="n"/>
      <c r="AR63" s="67" t="n"/>
      <c r="AS63" s="67" t="n"/>
      <c r="AT63" s="67" t="n"/>
      <c r="AU63" s="67" t="n"/>
      <c r="AV63" s="67" t="n"/>
      <c r="AW63" s="67" t="n"/>
      <c r="AX63" s="67" t="n"/>
      <c r="AY63" s="67" t="n"/>
      <c r="AZ63" s="67" t="n"/>
      <c r="BA63" s="67" t="n"/>
      <c r="BB63" s="67" t="n"/>
      <c r="BC63" s="67" t="n"/>
      <c r="BD63" s="67" t="n"/>
      <c r="BE63" s="67" t="n"/>
      <c r="BF63" s="67" t="n"/>
      <c r="BG63" s="67" t="n"/>
      <c r="BH63" s="67" t="n"/>
      <c r="BI63" s="67" t="n"/>
      <c r="BJ63" s="67" t="n"/>
      <c r="BK63" s="67" t="n"/>
      <c r="BL63" s="67" t="n"/>
      <c r="BM63" s="67" t="n"/>
      <c r="BN63" s="67" t="n"/>
      <c r="BO63" s="67" t="n"/>
      <c r="BP63" s="67" t="n"/>
      <c r="BQ63" s="67" t="n"/>
      <c r="BR63" s="67" t="n"/>
      <c r="BS63" s="67" t="n"/>
      <c r="BT63" s="67" t="n"/>
      <c r="BU63" s="67" t="n"/>
      <c r="BV63" s="67" t="n"/>
      <c r="BW63" s="67" t="n"/>
      <c r="BX63" s="67" t="n"/>
      <c r="BY63" s="67" t="n"/>
      <c r="BZ63" s="67" t="n"/>
      <c r="CA63" s="67" t="n"/>
      <c r="CB63" s="67" t="n"/>
      <c r="CC63" s="67" t="n"/>
      <c r="CD63" s="67" t="n"/>
      <c r="CE63" s="67" t="n"/>
      <c r="CF63" s="67" t="n"/>
      <c r="CG63" s="67" t="n"/>
      <c r="CH63" s="67" t="n"/>
      <c r="CI63" s="67" t="n"/>
      <c r="CJ63" s="67" t="n"/>
      <c r="CK63" s="67" t="n"/>
      <c r="CL63" s="67" t="n"/>
      <c r="CM63" s="67" t="n"/>
      <c r="CN63" s="67" t="n"/>
      <c r="CO63" s="67" t="n"/>
      <c r="CP63" s="404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51" t="n"/>
      <c r="CZ63" s="51" t="n"/>
      <c r="DA63" s="51" t="n"/>
      <c r="DB63" s="51" t="n"/>
      <c r="DC63" s="51" t="n"/>
      <c r="DD63" s="51" t="n"/>
      <c r="DE63" s="51" t="n"/>
      <c r="DF63" s="51" t="n"/>
      <c r="DG63" s="51" t="n"/>
      <c r="DH63" s="51" t="n"/>
    </row>
    <row r="64" ht="13.5" customHeight="1" s="338">
      <c r="D64" s="404" t="n"/>
      <c r="E64" s="404" t="n"/>
      <c r="G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67" t="n"/>
      <c r="AH64" s="67" t="n"/>
      <c r="AI64" s="67" t="n"/>
      <c r="AJ64" s="67" t="n"/>
      <c r="AK64" s="67" t="n"/>
      <c r="AL64" s="67" t="n"/>
      <c r="AM64" s="67" t="n"/>
      <c r="AN64" s="67" t="n"/>
      <c r="AO64" s="67" t="n"/>
      <c r="AP64" s="67" t="n"/>
      <c r="AQ64" s="67" t="n"/>
      <c r="AR64" s="67" t="n"/>
      <c r="AS64" s="67" t="n"/>
      <c r="AT64" s="67" t="n"/>
      <c r="AU64" s="67" t="n"/>
      <c r="AV64" s="67" t="n"/>
      <c r="AW64" s="67" t="n"/>
      <c r="AX64" s="67" t="n"/>
      <c r="AY64" s="67" t="n"/>
      <c r="AZ64" s="67" t="n"/>
      <c r="BA64" s="67" t="n"/>
      <c r="BB64" s="67" t="n"/>
      <c r="BC64" s="67" t="n"/>
      <c r="BD64" s="67" t="n"/>
      <c r="BE64" s="67" t="n"/>
      <c r="BF64" s="67" t="n"/>
      <c r="BG64" s="67" t="n"/>
      <c r="BH64" s="67" t="n"/>
      <c r="BI64" s="67" t="n"/>
      <c r="BJ64" s="67" t="n"/>
      <c r="BK64" s="67" t="n"/>
      <c r="BL64" s="67" t="n"/>
      <c r="BM64" s="67" t="n"/>
      <c r="BN64" s="67" t="n"/>
      <c r="BO64" s="67" t="n"/>
      <c r="BP64" s="67" t="n"/>
      <c r="BQ64" s="67" t="n"/>
      <c r="BR64" s="67" t="n"/>
      <c r="BS64" s="67" t="n"/>
      <c r="BT64" s="67" t="n"/>
      <c r="BU64" s="67" t="n"/>
      <c r="BV64" s="67" t="n"/>
      <c r="BW64" s="67" t="n"/>
      <c r="BX64" s="67" t="n"/>
      <c r="BY64" s="67" t="n"/>
      <c r="BZ64" s="67" t="n"/>
      <c r="CA64" s="67" t="n"/>
      <c r="CB64" s="67" t="n"/>
      <c r="CC64" s="67" t="n"/>
      <c r="CD64" s="67" t="n"/>
      <c r="CE64" s="67" t="n"/>
      <c r="CF64" s="67" t="n"/>
      <c r="CG64" s="67" t="n"/>
      <c r="CH64" s="67" t="n"/>
      <c r="CI64" s="67" t="n"/>
      <c r="CJ64" s="67" t="n"/>
      <c r="CK64" s="67" t="n"/>
      <c r="CL64" s="67" t="n"/>
      <c r="CM64" s="67" t="n"/>
      <c r="CN64" s="67" t="n"/>
      <c r="CO64" s="67" t="n"/>
      <c r="CP64" s="404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51" t="n"/>
      <c r="CZ64" s="51" t="n"/>
      <c r="DA64" s="51" t="n"/>
      <c r="DB64" s="51" t="n"/>
      <c r="DC64" s="51" t="n"/>
      <c r="DD64" s="51" t="n"/>
      <c r="DE64" s="51" t="n"/>
      <c r="DF64" s="51" t="n"/>
      <c r="DG64" s="51" t="n"/>
      <c r="DH64" s="51" t="n"/>
    </row>
    <row r="65" ht="13.5" customHeight="1" s="338">
      <c r="D65" s="404" t="n"/>
      <c r="E65" s="404" t="n"/>
      <c r="G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U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67" t="n"/>
      <c r="AH65" s="67" t="n"/>
      <c r="AI65" s="67" t="n"/>
      <c r="AJ65" s="67" t="n"/>
      <c r="AK65" s="67" t="n"/>
      <c r="AL65" s="67" t="n"/>
      <c r="AM65" s="67" t="n"/>
      <c r="AN65" s="67" t="n"/>
      <c r="AO65" s="67" t="n"/>
      <c r="AP65" s="67" t="n"/>
      <c r="AQ65" s="67" t="n"/>
      <c r="AR65" s="67" t="n"/>
      <c r="AS65" s="67" t="n"/>
      <c r="AT65" s="67" t="n"/>
      <c r="AU65" s="67" t="n"/>
      <c r="AV65" s="67" t="n"/>
      <c r="AW65" s="67" t="n"/>
      <c r="AX65" s="67" t="n"/>
      <c r="AY65" s="67" t="n"/>
      <c r="AZ65" s="67" t="n"/>
      <c r="BA65" s="67" t="n"/>
      <c r="BB65" s="67" t="n"/>
      <c r="BC65" s="67" t="n"/>
      <c r="BD65" s="67" t="n"/>
      <c r="BE65" s="67" t="n"/>
      <c r="BF65" s="67" t="n"/>
      <c r="BG65" s="67" t="n"/>
      <c r="BH65" s="67" t="n"/>
      <c r="BI65" s="67" t="n"/>
      <c r="BJ65" s="67" t="n"/>
      <c r="BK65" s="67" t="n"/>
      <c r="BL65" s="67" t="n"/>
      <c r="BM65" s="67" t="n"/>
      <c r="BN65" s="67" t="n"/>
      <c r="BO65" s="67" t="n"/>
      <c r="BP65" s="67" t="n"/>
      <c r="BQ65" s="67" t="n"/>
      <c r="BR65" s="67" t="n"/>
      <c r="BS65" s="67" t="n"/>
      <c r="BT65" s="67" t="n"/>
      <c r="BU65" s="67" t="n"/>
      <c r="BV65" s="67" t="n"/>
      <c r="BW65" s="67" t="n"/>
      <c r="BX65" s="67" t="n"/>
      <c r="BY65" s="67" t="n"/>
      <c r="BZ65" s="67" t="n"/>
      <c r="CA65" s="67" t="n"/>
      <c r="CB65" s="67" t="n"/>
      <c r="CC65" s="67" t="n"/>
      <c r="CD65" s="67" t="n"/>
      <c r="CE65" s="67" t="n"/>
      <c r="CF65" s="67" t="n"/>
      <c r="CG65" s="67" t="n"/>
      <c r="CH65" s="67" t="n"/>
      <c r="CI65" s="67" t="n"/>
      <c r="CJ65" s="67" t="n"/>
      <c r="CK65" s="67" t="n"/>
      <c r="CL65" s="67" t="n"/>
      <c r="CM65" s="67" t="n"/>
      <c r="CN65" s="67" t="n"/>
      <c r="CO65" s="67" t="n"/>
      <c r="CP65" s="404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51" t="n"/>
      <c r="CZ65" s="51" t="n"/>
      <c r="DA65" s="51" t="n"/>
      <c r="DB65" s="51" t="n"/>
      <c r="DC65" s="51" t="n"/>
      <c r="DD65" s="51" t="n"/>
      <c r="DE65" s="51" t="n"/>
      <c r="DF65" s="51" t="n"/>
      <c r="DG65" s="51" t="n"/>
      <c r="DH65" s="51" t="n"/>
    </row>
    <row r="66" ht="13.5" customHeight="1" s="338">
      <c r="D66" s="404" t="n"/>
      <c r="E66" s="404" t="n"/>
      <c r="G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U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67" t="n"/>
      <c r="AH66" s="67" t="n"/>
      <c r="AI66" s="67" t="n"/>
      <c r="AJ66" s="67" t="n"/>
      <c r="AK66" s="67" t="n"/>
      <c r="AL66" s="67" t="n"/>
      <c r="AM66" s="67" t="n"/>
      <c r="AN66" s="67" t="n"/>
      <c r="AO66" s="67" t="n"/>
      <c r="AP66" s="67" t="n"/>
      <c r="AQ66" s="67" t="n"/>
      <c r="AR66" s="67" t="n"/>
      <c r="AS66" s="67" t="n"/>
      <c r="AT66" s="67" t="n"/>
      <c r="AU66" s="67" t="n"/>
      <c r="AV66" s="67" t="n"/>
      <c r="AW66" s="67" t="n"/>
      <c r="AX66" s="67" t="n"/>
      <c r="AY66" s="67" t="n"/>
      <c r="AZ66" s="67" t="n"/>
      <c r="BA66" s="67" t="n"/>
      <c r="BB66" s="67" t="n"/>
      <c r="BC66" s="67" t="n"/>
      <c r="BD66" s="67" t="n"/>
      <c r="BE66" s="67" t="n"/>
      <c r="BF66" s="67" t="n"/>
      <c r="BG66" s="67" t="n"/>
      <c r="BH66" s="67" t="n"/>
      <c r="BI66" s="67" t="n"/>
      <c r="BJ66" s="67" t="n"/>
      <c r="BK66" s="67" t="n"/>
      <c r="BL66" s="67" t="n"/>
      <c r="BM66" s="67" t="n"/>
      <c r="BN66" s="67" t="n"/>
      <c r="BO66" s="67" t="n"/>
      <c r="BP66" s="67" t="n"/>
      <c r="BQ66" s="67" t="n"/>
      <c r="BR66" s="67" t="n"/>
      <c r="BS66" s="67" t="n"/>
      <c r="BT66" s="67" t="n"/>
      <c r="BU66" s="67" t="n"/>
      <c r="BV66" s="67" t="n"/>
      <c r="BW66" s="67" t="n"/>
      <c r="BX66" s="67" t="n"/>
      <c r="BY66" s="67" t="n"/>
      <c r="BZ66" s="67" t="n"/>
      <c r="CA66" s="67" t="n"/>
      <c r="CB66" s="67" t="n"/>
      <c r="CC66" s="67" t="n"/>
      <c r="CD66" s="67" t="n"/>
      <c r="CE66" s="67" t="n"/>
      <c r="CF66" s="67" t="n"/>
      <c r="CG66" s="67" t="n"/>
      <c r="CH66" s="67" t="n"/>
      <c r="CI66" s="67" t="n"/>
      <c r="CJ66" s="67" t="n"/>
      <c r="CK66" s="67" t="n"/>
      <c r="CL66" s="67" t="n"/>
      <c r="CM66" s="67" t="n"/>
      <c r="CN66" s="67" t="n"/>
      <c r="CO66" s="67" t="n"/>
      <c r="CP66" s="404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51" t="n"/>
      <c r="CZ66" s="51" t="n"/>
      <c r="DA66" s="51" t="n"/>
      <c r="DB66" s="51" t="n"/>
      <c r="DC66" s="51" t="n"/>
      <c r="DD66" s="51" t="n"/>
      <c r="DE66" s="51" t="n"/>
      <c r="DF66" s="51" t="n"/>
      <c r="DG66" s="51" t="n"/>
      <c r="DH66" s="51" t="n"/>
    </row>
    <row r="67" ht="13.5" customHeight="1" s="338">
      <c r="D67" s="404" t="n"/>
      <c r="E67" s="404" t="n"/>
      <c r="G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U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67" t="n"/>
      <c r="AH67" s="67" t="n"/>
      <c r="AI67" s="67" t="n"/>
      <c r="AJ67" s="67" t="n"/>
      <c r="AK67" s="67" t="n"/>
      <c r="AL67" s="67" t="n"/>
      <c r="AM67" s="67" t="n"/>
      <c r="AN67" s="67" t="n"/>
      <c r="AO67" s="67" t="n"/>
      <c r="AP67" s="67" t="n"/>
      <c r="AQ67" s="67" t="n"/>
      <c r="AR67" s="67" t="n"/>
      <c r="AS67" s="67" t="n"/>
      <c r="AT67" s="67" t="n"/>
      <c r="AU67" s="67" t="n"/>
      <c r="AV67" s="67" t="n"/>
      <c r="AW67" s="67" t="n"/>
      <c r="AX67" s="67" t="n"/>
      <c r="AY67" s="67" t="n"/>
      <c r="AZ67" s="67" t="n"/>
      <c r="BA67" s="67" t="n"/>
      <c r="BB67" s="67" t="n"/>
      <c r="BC67" s="67" t="n"/>
      <c r="BD67" s="67" t="n"/>
      <c r="BE67" s="67" t="n"/>
      <c r="BF67" s="67" t="n"/>
      <c r="BG67" s="67" t="n"/>
      <c r="BH67" s="67" t="n"/>
      <c r="BI67" s="67" t="n"/>
      <c r="BJ67" s="67" t="n"/>
      <c r="BK67" s="67" t="n"/>
      <c r="BL67" s="67" t="n"/>
      <c r="BM67" s="67" t="n"/>
      <c r="BN67" s="67" t="n"/>
      <c r="BO67" s="67" t="n"/>
      <c r="BP67" s="67" t="n"/>
      <c r="BQ67" s="67" t="n"/>
      <c r="BR67" s="67" t="n"/>
      <c r="BS67" s="67" t="n"/>
      <c r="BT67" s="67" t="n"/>
      <c r="BU67" s="67" t="n"/>
      <c r="BV67" s="67" t="n"/>
      <c r="BW67" s="67" t="n"/>
      <c r="BX67" s="67" t="n"/>
      <c r="BY67" s="67" t="n"/>
      <c r="BZ67" s="67" t="n"/>
      <c r="CA67" s="67" t="n"/>
      <c r="CB67" s="67" t="n"/>
      <c r="CC67" s="67" t="n"/>
      <c r="CD67" s="67" t="n"/>
      <c r="CE67" s="67" t="n"/>
      <c r="CF67" s="67" t="n"/>
      <c r="CG67" s="67" t="n"/>
      <c r="CH67" s="67" t="n"/>
      <c r="CI67" s="67" t="n"/>
      <c r="CJ67" s="67" t="n"/>
      <c r="CK67" s="67" t="n"/>
      <c r="CL67" s="67" t="n"/>
      <c r="CM67" s="67" t="n"/>
      <c r="CN67" s="67" t="n"/>
      <c r="CO67" s="67" t="n"/>
      <c r="CP67" s="404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51" t="n"/>
      <c r="CZ67" s="51" t="n"/>
      <c r="DA67" s="51" t="n"/>
      <c r="DB67" s="51" t="n"/>
      <c r="DC67" s="51" t="n"/>
      <c r="DD67" s="51" t="n"/>
      <c r="DE67" s="51" t="n"/>
      <c r="DF67" s="51" t="n"/>
      <c r="DG67" s="51" t="n"/>
      <c r="DH67" s="51" t="n"/>
    </row>
    <row r="68" ht="13.5" customHeight="1" s="338">
      <c r="D68" s="404" t="n"/>
      <c r="E68" s="404" t="n"/>
      <c r="G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U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67" t="n"/>
      <c r="AH68" s="67" t="n"/>
      <c r="AI68" s="67" t="n"/>
      <c r="AJ68" s="67" t="n"/>
      <c r="AK68" s="67" t="n"/>
      <c r="AL68" s="67" t="n"/>
      <c r="AM68" s="67" t="n"/>
      <c r="AN68" s="67" t="n"/>
      <c r="AO68" s="67" t="n"/>
      <c r="AP68" s="67" t="n"/>
      <c r="AQ68" s="67" t="n"/>
      <c r="AR68" s="67" t="n"/>
      <c r="AS68" s="67" t="n"/>
      <c r="AT68" s="67" t="n"/>
      <c r="AU68" s="67" t="n"/>
      <c r="AV68" s="67" t="n"/>
      <c r="AW68" s="67" t="n"/>
      <c r="AX68" s="67" t="n"/>
      <c r="AY68" s="67" t="n"/>
      <c r="AZ68" s="67" t="n"/>
      <c r="BA68" s="67" t="n"/>
      <c r="BB68" s="67" t="n"/>
      <c r="BC68" s="67" t="n"/>
      <c r="BD68" s="67" t="n"/>
      <c r="BE68" s="67" t="n"/>
      <c r="BF68" s="67" t="n"/>
      <c r="BG68" s="67" t="n"/>
      <c r="BH68" s="67" t="n"/>
      <c r="BI68" s="67" t="n"/>
      <c r="BJ68" s="67" t="n"/>
      <c r="BK68" s="67" t="n"/>
      <c r="BL68" s="67" t="n"/>
      <c r="BM68" s="67" t="n"/>
      <c r="BN68" s="67" t="n"/>
      <c r="BO68" s="67" t="n"/>
      <c r="BP68" s="67" t="n"/>
      <c r="BQ68" s="67" t="n"/>
      <c r="BR68" s="67" t="n"/>
      <c r="BS68" s="67" t="n"/>
      <c r="BT68" s="67" t="n"/>
      <c r="BU68" s="67" t="n"/>
      <c r="BV68" s="67" t="n"/>
      <c r="BW68" s="67" t="n"/>
      <c r="BX68" s="67" t="n"/>
      <c r="BY68" s="67" t="n"/>
      <c r="BZ68" s="67" t="n"/>
      <c r="CA68" s="67" t="n"/>
      <c r="CB68" s="67" t="n"/>
      <c r="CC68" s="67" t="n"/>
      <c r="CD68" s="67" t="n"/>
      <c r="CE68" s="67" t="n"/>
      <c r="CF68" s="67" t="n"/>
      <c r="CG68" s="67" t="n"/>
      <c r="CH68" s="67" t="n"/>
      <c r="CI68" s="67" t="n"/>
      <c r="CJ68" s="67" t="n"/>
      <c r="CK68" s="67" t="n"/>
      <c r="CL68" s="67" t="n"/>
      <c r="CM68" s="67" t="n"/>
      <c r="CN68" s="67" t="n"/>
      <c r="CO68" s="67" t="n"/>
      <c r="CP68" s="404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51" t="n"/>
      <c r="CZ68" s="51" t="n"/>
      <c r="DA68" s="51" t="n"/>
      <c r="DB68" s="51" t="n"/>
      <c r="DC68" s="51" t="n"/>
      <c r="DD68" s="51" t="n"/>
      <c r="DE68" s="51" t="n"/>
      <c r="DF68" s="51" t="n"/>
      <c r="DG68" s="51" t="n"/>
      <c r="DH68" s="51" t="n"/>
    </row>
    <row r="69" ht="13.5" customHeight="1" s="338">
      <c r="D69" s="404" t="n"/>
      <c r="E69" s="404" t="n"/>
      <c r="G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U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67" t="n"/>
      <c r="AH69" s="67" t="n"/>
      <c r="AI69" s="67" t="n"/>
      <c r="AJ69" s="67" t="n"/>
      <c r="AK69" s="67" t="n"/>
      <c r="AL69" s="67" t="n"/>
      <c r="AM69" s="67" t="n"/>
      <c r="AN69" s="67" t="n"/>
      <c r="AO69" s="67" t="n"/>
      <c r="AP69" s="67" t="n"/>
      <c r="AQ69" s="67" t="n"/>
      <c r="AR69" s="67" t="n"/>
      <c r="AS69" s="67" t="n"/>
      <c r="AT69" s="67" t="n"/>
      <c r="AU69" s="67" t="n"/>
      <c r="AV69" s="67" t="n"/>
      <c r="AW69" s="67" t="n"/>
      <c r="AX69" s="67" t="n"/>
      <c r="AY69" s="67" t="n"/>
      <c r="AZ69" s="67" t="n"/>
      <c r="BA69" s="67" t="n"/>
      <c r="BB69" s="67" t="n"/>
      <c r="BC69" s="67" t="n"/>
      <c r="BD69" s="67" t="n"/>
      <c r="BE69" s="67" t="n"/>
      <c r="BF69" s="67" t="n"/>
      <c r="BG69" s="67" t="n"/>
      <c r="BH69" s="67" t="n"/>
      <c r="BI69" s="67" t="n"/>
      <c r="BJ69" s="67" t="n"/>
      <c r="BK69" s="67" t="n"/>
      <c r="BL69" s="67" t="n"/>
      <c r="BM69" s="67" t="n"/>
      <c r="BN69" s="67" t="n"/>
      <c r="BO69" s="67" t="n"/>
      <c r="BP69" s="67" t="n"/>
      <c r="BQ69" s="67" t="n"/>
      <c r="BR69" s="67" t="n"/>
      <c r="BS69" s="67" t="n"/>
      <c r="BT69" s="67" t="n"/>
      <c r="BU69" s="67" t="n"/>
      <c r="BV69" s="67" t="n"/>
      <c r="BW69" s="67" t="n"/>
      <c r="BX69" s="67" t="n"/>
      <c r="BY69" s="67" t="n"/>
      <c r="BZ69" s="67" t="n"/>
      <c r="CA69" s="67" t="n"/>
      <c r="CB69" s="67" t="n"/>
      <c r="CC69" s="67" t="n"/>
      <c r="CD69" s="67" t="n"/>
      <c r="CE69" s="67" t="n"/>
      <c r="CF69" s="67" t="n"/>
      <c r="CG69" s="67" t="n"/>
      <c r="CH69" s="67" t="n"/>
      <c r="CI69" s="67" t="n"/>
      <c r="CJ69" s="67" t="n"/>
      <c r="CK69" s="67" t="n"/>
      <c r="CL69" s="67" t="n"/>
      <c r="CM69" s="67" t="n"/>
      <c r="CN69" s="67" t="n"/>
      <c r="CO69" s="67" t="n"/>
      <c r="CP69" s="404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51" t="n"/>
      <c r="CZ69" s="51" t="n"/>
      <c r="DA69" s="51" t="n"/>
      <c r="DB69" s="51" t="n"/>
      <c r="DC69" s="51" t="n"/>
      <c r="DD69" s="51" t="n"/>
      <c r="DE69" s="51" t="n"/>
      <c r="DF69" s="51" t="n"/>
      <c r="DG69" s="51" t="n"/>
      <c r="DH69" s="51" t="n"/>
    </row>
    <row r="70" ht="13.5" customHeight="1" s="338">
      <c r="D70" s="404" t="n"/>
      <c r="E70" s="404" t="n"/>
      <c r="G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U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67" t="n"/>
      <c r="AH70" s="67" t="n"/>
      <c r="AI70" s="67" t="n"/>
      <c r="AJ70" s="67" t="n"/>
      <c r="AK70" s="67" t="n"/>
      <c r="AL70" s="67" t="n"/>
      <c r="AM70" s="67" t="n"/>
      <c r="AN70" s="67" t="n"/>
      <c r="AO70" s="67" t="n"/>
      <c r="AP70" s="67" t="n"/>
      <c r="AQ70" s="67" t="n"/>
      <c r="AR70" s="67" t="n"/>
      <c r="AS70" s="67" t="n"/>
      <c r="AT70" s="67" t="n"/>
      <c r="AU70" s="67" t="n"/>
      <c r="AV70" s="67" t="n"/>
      <c r="AW70" s="67" t="n"/>
      <c r="AX70" s="67" t="n"/>
      <c r="AY70" s="67" t="n"/>
      <c r="AZ70" s="67" t="n"/>
      <c r="BA70" s="67" t="n"/>
      <c r="BB70" s="67" t="n"/>
      <c r="BC70" s="67" t="n"/>
      <c r="BD70" s="67" t="n"/>
      <c r="BE70" s="67" t="n"/>
      <c r="BF70" s="67" t="n"/>
      <c r="BG70" s="67" t="n"/>
      <c r="BH70" s="67" t="n"/>
      <c r="BI70" s="67" t="n"/>
      <c r="BJ70" s="67" t="n"/>
      <c r="BK70" s="67" t="n"/>
      <c r="BL70" s="67" t="n"/>
      <c r="BM70" s="67" t="n"/>
      <c r="BN70" s="67" t="n"/>
      <c r="BO70" s="67" t="n"/>
      <c r="BP70" s="67" t="n"/>
      <c r="BQ70" s="67" t="n"/>
      <c r="BR70" s="67" t="n"/>
      <c r="BS70" s="67" t="n"/>
      <c r="BT70" s="67" t="n"/>
      <c r="BU70" s="67" t="n"/>
      <c r="BV70" s="67" t="n"/>
      <c r="BW70" s="67" t="n"/>
      <c r="BX70" s="67" t="n"/>
      <c r="BY70" s="67" t="n"/>
      <c r="BZ70" s="67" t="n"/>
      <c r="CA70" s="67" t="n"/>
      <c r="CB70" s="67" t="n"/>
      <c r="CC70" s="67" t="n"/>
      <c r="CD70" s="67" t="n"/>
      <c r="CE70" s="67" t="n"/>
      <c r="CF70" s="67" t="n"/>
      <c r="CG70" s="67" t="n"/>
      <c r="CH70" s="67" t="n"/>
      <c r="CI70" s="67" t="n"/>
      <c r="CJ70" s="67" t="n"/>
      <c r="CK70" s="67" t="n"/>
      <c r="CL70" s="67" t="n"/>
      <c r="CM70" s="67" t="n"/>
      <c r="CN70" s="67" t="n"/>
      <c r="CO70" s="67" t="n"/>
      <c r="CP70" s="404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51" t="n"/>
      <c r="CZ70" s="51" t="n"/>
      <c r="DA70" s="51" t="n"/>
      <c r="DB70" s="51" t="n"/>
      <c r="DC70" s="51" t="n"/>
      <c r="DD70" s="51" t="n"/>
      <c r="DE70" s="51" t="n"/>
      <c r="DF70" s="51" t="n"/>
      <c r="DG70" s="51" t="n"/>
      <c r="DH70" s="51" t="n"/>
    </row>
    <row r="71" ht="13.5" customHeight="1" s="338">
      <c r="D71" s="404" t="n"/>
      <c r="E71" s="404" t="n"/>
      <c r="G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U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67" t="n"/>
      <c r="AH71" s="67" t="n"/>
      <c r="AI71" s="67" t="n"/>
      <c r="AJ71" s="67" t="n"/>
      <c r="AK71" s="67" t="n"/>
      <c r="AL71" s="67" t="n"/>
      <c r="AM71" s="67" t="n"/>
      <c r="AN71" s="67" t="n"/>
      <c r="AO71" s="67" t="n"/>
      <c r="AP71" s="67" t="n"/>
      <c r="AQ71" s="67" t="n"/>
      <c r="AR71" s="67" t="n"/>
      <c r="AS71" s="67" t="n"/>
      <c r="AT71" s="67" t="n"/>
      <c r="AU71" s="67" t="n"/>
      <c r="AV71" s="67" t="n"/>
      <c r="AW71" s="67" t="n"/>
      <c r="AX71" s="67" t="n"/>
      <c r="AY71" s="67" t="n"/>
      <c r="AZ71" s="67" t="n"/>
      <c r="BA71" s="67" t="n"/>
      <c r="BB71" s="67" t="n"/>
      <c r="BC71" s="67" t="n"/>
      <c r="BD71" s="67" t="n"/>
      <c r="BE71" s="67" t="n"/>
      <c r="BF71" s="67" t="n"/>
      <c r="BG71" s="67" t="n"/>
      <c r="BH71" s="67" t="n"/>
      <c r="BI71" s="67" t="n"/>
      <c r="BJ71" s="67" t="n"/>
      <c r="BK71" s="67" t="n"/>
      <c r="BL71" s="67" t="n"/>
      <c r="BM71" s="67" t="n"/>
      <c r="BN71" s="67" t="n"/>
      <c r="BO71" s="67" t="n"/>
      <c r="BP71" s="67" t="n"/>
      <c r="BQ71" s="67" t="n"/>
      <c r="BR71" s="67" t="n"/>
      <c r="BS71" s="67" t="n"/>
      <c r="BT71" s="67" t="n"/>
      <c r="BU71" s="67" t="n"/>
      <c r="BV71" s="67" t="n"/>
      <c r="BW71" s="67" t="n"/>
      <c r="BX71" s="67" t="n"/>
      <c r="BY71" s="67" t="n"/>
      <c r="BZ71" s="67" t="n"/>
      <c r="CA71" s="67" t="n"/>
      <c r="CB71" s="67" t="n"/>
      <c r="CC71" s="67" t="n"/>
      <c r="CD71" s="67" t="n"/>
      <c r="CE71" s="67" t="n"/>
      <c r="CF71" s="67" t="n"/>
      <c r="CG71" s="67" t="n"/>
      <c r="CH71" s="67" t="n"/>
      <c r="CI71" s="67" t="n"/>
      <c r="CJ71" s="67" t="n"/>
      <c r="CK71" s="67" t="n"/>
      <c r="CL71" s="67" t="n"/>
      <c r="CM71" s="67" t="n"/>
      <c r="CN71" s="67" t="n"/>
      <c r="CO71" s="67" t="n"/>
      <c r="CP71" s="404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51" t="n"/>
      <c r="CZ71" s="51" t="n"/>
      <c r="DA71" s="51" t="n"/>
      <c r="DB71" s="51" t="n"/>
      <c r="DC71" s="51" t="n"/>
      <c r="DD71" s="51" t="n"/>
      <c r="DE71" s="51" t="n"/>
      <c r="DF71" s="51" t="n"/>
      <c r="DG71" s="51" t="n"/>
      <c r="DH71" s="51" t="n"/>
    </row>
    <row r="72" ht="13.5" customHeight="1" s="338">
      <c r="D72" s="404" t="n"/>
      <c r="E72" s="404" t="n"/>
      <c r="G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U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67" t="n"/>
      <c r="AH72" s="67" t="n"/>
      <c r="AI72" s="67" t="n"/>
      <c r="AJ72" s="67" t="n"/>
      <c r="AK72" s="67" t="n"/>
      <c r="AL72" s="67" t="n"/>
      <c r="AM72" s="67" t="n"/>
      <c r="AN72" s="67" t="n"/>
      <c r="AO72" s="67" t="n"/>
      <c r="AP72" s="67" t="n"/>
      <c r="AQ72" s="67" t="n"/>
      <c r="AR72" s="67" t="n"/>
      <c r="AS72" s="67" t="n"/>
      <c r="AT72" s="67" t="n"/>
      <c r="AU72" s="67" t="n"/>
      <c r="AV72" s="67" t="n"/>
      <c r="AW72" s="67" t="n"/>
      <c r="AX72" s="67" t="n"/>
      <c r="AY72" s="67" t="n"/>
      <c r="AZ72" s="67" t="n"/>
      <c r="BA72" s="67" t="n"/>
      <c r="BB72" s="67" t="n"/>
      <c r="BC72" s="67" t="n"/>
      <c r="BD72" s="67" t="n"/>
      <c r="BE72" s="67" t="n"/>
      <c r="BF72" s="67" t="n"/>
      <c r="BG72" s="67" t="n"/>
      <c r="BH72" s="67" t="n"/>
      <c r="BI72" s="67" t="n"/>
      <c r="BJ72" s="67" t="n"/>
      <c r="BK72" s="67" t="n"/>
      <c r="BL72" s="67" t="n"/>
      <c r="BM72" s="67" t="n"/>
      <c r="BN72" s="67" t="n"/>
      <c r="BO72" s="67" t="n"/>
      <c r="BP72" s="67" t="n"/>
      <c r="BQ72" s="67" t="n"/>
      <c r="BR72" s="67" t="n"/>
      <c r="BS72" s="67" t="n"/>
      <c r="BT72" s="67" t="n"/>
      <c r="BU72" s="67" t="n"/>
      <c r="BV72" s="67" t="n"/>
      <c r="BW72" s="67" t="n"/>
      <c r="BX72" s="67" t="n"/>
      <c r="BY72" s="67" t="n"/>
      <c r="BZ72" s="67" t="n"/>
      <c r="CA72" s="67" t="n"/>
      <c r="CB72" s="67" t="n"/>
      <c r="CC72" s="67" t="n"/>
      <c r="CD72" s="67" t="n"/>
      <c r="CE72" s="67" t="n"/>
      <c r="CF72" s="67" t="n"/>
      <c r="CG72" s="67" t="n"/>
      <c r="CH72" s="67" t="n"/>
      <c r="CI72" s="67" t="n"/>
      <c r="CJ72" s="67" t="n"/>
      <c r="CK72" s="67" t="n"/>
      <c r="CL72" s="67" t="n"/>
      <c r="CM72" s="67" t="n"/>
      <c r="CN72" s="67" t="n"/>
      <c r="CO72" s="67" t="n"/>
      <c r="CP72" s="404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51" t="n"/>
      <c r="CZ72" s="51" t="n"/>
      <c r="DA72" s="51" t="n"/>
      <c r="DB72" s="51" t="n"/>
      <c r="DC72" s="51" t="n"/>
      <c r="DD72" s="51" t="n"/>
      <c r="DE72" s="51" t="n"/>
      <c r="DF72" s="51" t="n"/>
      <c r="DG72" s="51" t="n"/>
      <c r="DH72" s="51" t="n"/>
    </row>
    <row r="73" ht="13.5" customHeight="1" s="338">
      <c r="D73" s="404" t="n"/>
      <c r="E73" s="404" t="n"/>
      <c r="G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67" t="n"/>
      <c r="AH73" s="67" t="n"/>
      <c r="AI73" s="67" t="n"/>
      <c r="AJ73" s="67" t="n"/>
      <c r="AK73" s="67" t="n"/>
      <c r="AL73" s="67" t="n"/>
      <c r="AM73" s="67" t="n"/>
      <c r="AN73" s="67" t="n"/>
      <c r="AO73" s="67" t="n"/>
      <c r="AP73" s="67" t="n"/>
      <c r="AQ73" s="67" t="n"/>
      <c r="AR73" s="67" t="n"/>
      <c r="AS73" s="67" t="n"/>
      <c r="AT73" s="67" t="n"/>
      <c r="AU73" s="67" t="n"/>
      <c r="AV73" s="67" t="n"/>
      <c r="AW73" s="67" t="n"/>
      <c r="AX73" s="67" t="n"/>
      <c r="AY73" s="67" t="n"/>
      <c r="AZ73" s="67" t="n"/>
      <c r="BA73" s="67" t="n"/>
      <c r="BB73" s="67" t="n"/>
      <c r="BC73" s="67" t="n"/>
      <c r="BD73" s="67" t="n"/>
      <c r="BE73" s="67" t="n"/>
      <c r="BF73" s="67" t="n"/>
      <c r="BG73" s="67" t="n"/>
      <c r="BH73" s="67" t="n"/>
      <c r="BI73" s="67" t="n"/>
      <c r="BJ73" s="67" t="n"/>
      <c r="BK73" s="67" t="n"/>
      <c r="BL73" s="67" t="n"/>
      <c r="BM73" s="67" t="n"/>
      <c r="BN73" s="67" t="n"/>
      <c r="BO73" s="67" t="n"/>
      <c r="BP73" s="67" t="n"/>
      <c r="BQ73" s="67" t="n"/>
      <c r="BR73" s="67" t="n"/>
      <c r="BS73" s="67" t="n"/>
      <c r="BT73" s="67" t="n"/>
      <c r="BU73" s="67" t="n"/>
      <c r="BV73" s="67" t="n"/>
      <c r="BW73" s="67" t="n"/>
      <c r="BX73" s="67" t="n"/>
      <c r="BY73" s="67" t="n"/>
      <c r="BZ73" s="67" t="n"/>
      <c r="CA73" s="67" t="n"/>
      <c r="CB73" s="67" t="n"/>
      <c r="CC73" s="67" t="n"/>
      <c r="CD73" s="67" t="n"/>
      <c r="CE73" s="67" t="n"/>
      <c r="CF73" s="67" t="n"/>
      <c r="CG73" s="67" t="n"/>
      <c r="CH73" s="67" t="n"/>
      <c r="CI73" s="67" t="n"/>
      <c r="CJ73" s="67" t="n"/>
      <c r="CK73" s="67" t="n"/>
      <c r="CL73" s="67" t="n"/>
      <c r="CM73" s="67" t="n"/>
      <c r="CN73" s="67" t="n"/>
      <c r="CO73" s="67" t="n"/>
      <c r="CP73" s="404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51" t="n"/>
      <c r="CZ73" s="51" t="n"/>
      <c r="DA73" s="51" t="n"/>
      <c r="DB73" s="51" t="n"/>
      <c r="DC73" s="51" t="n"/>
      <c r="DD73" s="51" t="n"/>
      <c r="DE73" s="51" t="n"/>
      <c r="DF73" s="51" t="n"/>
      <c r="DG73" s="51" t="n"/>
      <c r="DH73" s="51" t="n"/>
    </row>
    <row r="74" ht="13.5" customHeight="1" s="338">
      <c r="D74" s="404" t="n"/>
      <c r="E74" s="404" t="n"/>
      <c r="G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67" t="n"/>
      <c r="AH74" s="67" t="n"/>
      <c r="AI74" s="67" t="n"/>
      <c r="AJ74" s="67" t="n"/>
      <c r="AK74" s="67" t="n"/>
      <c r="AL74" s="67" t="n"/>
      <c r="AM74" s="67" t="n"/>
      <c r="AN74" s="67" t="n"/>
      <c r="AO74" s="67" t="n"/>
      <c r="AP74" s="67" t="n"/>
      <c r="AQ74" s="67" t="n"/>
      <c r="AR74" s="67" t="n"/>
      <c r="AS74" s="67" t="n"/>
      <c r="AT74" s="67" t="n"/>
      <c r="AU74" s="67" t="n"/>
      <c r="AV74" s="67" t="n"/>
      <c r="AW74" s="67" t="n"/>
      <c r="AX74" s="67" t="n"/>
      <c r="AY74" s="67" t="n"/>
      <c r="AZ74" s="67" t="n"/>
      <c r="BA74" s="67" t="n"/>
      <c r="BB74" s="67" t="n"/>
      <c r="BC74" s="67" t="n"/>
      <c r="BD74" s="67" t="n"/>
      <c r="BE74" s="67" t="n"/>
      <c r="BF74" s="67" t="n"/>
      <c r="BG74" s="67" t="n"/>
      <c r="BH74" s="67" t="n"/>
      <c r="BI74" s="67" t="n"/>
      <c r="BJ74" s="67" t="n"/>
      <c r="BK74" s="67" t="n"/>
      <c r="BL74" s="67" t="n"/>
      <c r="BM74" s="67" t="n"/>
      <c r="BN74" s="67" t="n"/>
      <c r="BO74" s="67" t="n"/>
      <c r="BP74" s="67" t="n"/>
      <c r="BQ74" s="67" t="n"/>
      <c r="BR74" s="67" t="n"/>
      <c r="BS74" s="67" t="n"/>
      <c r="BT74" s="67" t="n"/>
      <c r="BU74" s="67" t="n"/>
      <c r="BV74" s="67" t="n"/>
      <c r="BW74" s="67" t="n"/>
      <c r="BX74" s="67" t="n"/>
      <c r="BY74" s="67" t="n"/>
      <c r="BZ74" s="67" t="n"/>
      <c r="CA74" s="67" t="n"/>
      <c r="CB74" s="67" t="n"/>
      <c r="CC74" s="67" t="n"/>
      <c r="CD74" s="67" t="n"/>
      <c r="CE74" s="67" t="n"/>
      <c r="CF74" s="67" t="n"/>
      <c r="CG74" s="67" t="n"/>
      <c r="CH74" s="67" t="n"/>
      <c r="CI74" s="67" t="n"/>
      <c r="CJ74" s="67" t="n"/>
      <c r="CK74" s="67" t="n"/>
      <c r="CL74" s="67" t="n"/>
      <c r="CM74" s="67" t="n"/>
      <c r="CN74" s="67" t="n"/>
      <c r="CO74" s="67" t="n"/>
      <c r="CP74" s="404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51" t="n"/>
      <c r="CZ74" s="51" t="n"/>
      <c r="DA74" s="51" t="n"/>
      <c r="DB74" s="51" t="n"/>
      <c r="DC74" s="51" t="n"/>
      <c r="DD74" s="51" t="n"/>
      <c r="DE74" s="51" t="n"/>
      <c r="DF74" s="51" t="n"/>
      <c r="DG74" s="51" t="n"/>
      <c r="DH74" s="51" t="n"/>
    </row>
    <row r="75" ht="13.5" customHeight="1" s="338">
      <c r="D75" s="404" t="n"/>
      <c r="E75" s="404" t="n"/>
      <c r="G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67" t="n"/>
      <c r="AH75" s="67" t="n"/>
      <c r="AI75" s="67" t="n"/>
      <c r="AJ75" s="67" t="n"/>
      <c r="AK75" s="67" t="n"/>
      <c r="AL75" s="67" t="n"/>
      <c r="AM75" s="67" t="n"/>
      <c r="AN75" s="67" t="n"/>
      <c r="AO75" s="67" t="n"/>
      <c r="AP75" s="67" t="n"/>
      <c r="AQ75" s="67" t="n"/>
      <c r="AR75" s="67" t="n"/>
      <c r="AS75" s="67" t="n"/>
      <c r="AT75" s="67" t="n"/>
      <c r="AU75" s="67" t="n"/>
      <c r="AV75" s="67" t="n"/>
      <c r="AW75" s="67" t="n"/>
      <c r="AX75" s="67" t="n"/>
      <c r="AY75" s="67" t="n"/>
      <c r="AZ75" s="67" t="n"/>
      <c r="BA75" s="67" t="n"/>
      <c r="BB75" s="67" t="n"/>
      <c r="BC75" s="67" t="n"/>
      <c r="BD75" s="67" t="n"/>
      <c r="BE75" s="67" t="n"/>
      <c r="BF75" s="67" t="n"/>
      <c r="BG75" s="67" t="n"/>
      <c r="BH75" s="67" t="n"/>
      <c r="BI75" s="67" t="n"/>
      <c r="BJ75" s="67" t="n"/>
      <c r="BK75" s="67" t="n"/>
      <c r="BL75" s="67" t="n"/>
      <c r="BM75" s="67" t="n"/>
      <c r="BN75" s="67" t="n"/>
      <c r="BO75" s="67" t="n"/>
      <c r="BP75" s="67" t="n"/>
      <c r="BQ75" s="67" t="n"/>
      <c r="BR75" s="67" t="n"/>
      <c r="BS75" s="67" t="n"/>
      <c r="BT75" s="67" t="n"/>
      <c r="BU75" s="67" t="n"/>
      <c r="BV75" s="67" t="n"/>
      <c r="BW75" s="67" t="n"/>
      <c r="BX75" s="67" t="n"/>
      <c r="BY75" s="67" t="n"/>
      <c r="BZ75" s="67" t="n"/>
      <c r="CA75" s="67" t="n"/>
      <c r="CB75" s="67" t="n"/>
      <c r="CC75" s="67" t="n"/>
      <c r="CD75" s="67" t="n"/>
      <c r="CE75" s="67" t="n"/>
      <c r="CF75" s="67" t="n"/>
      <c r="CG75" s="67" t="n"/>
      <c r="CH75" s="67" t="n"/>
      <c r="CI75" s="67" t="n"/>
      <c r="CJ75" s="67" t="n"/>
      <c r="CK75" s="67" t="n"/>
      <c r="CL75" s="67" t="n"/>
      <c r="CM75" s="67" t="n"/>
      <c r="CN75" s="67" t="n"/>
      <c r="CO75" s="67" t="n"/>
      <c r="CP75" s="404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51" t="n"/>
      <c r="CZ75" s="51" t="n"/>
      <c r="DA75" s="51" t="n"/>
      <c r="DB75" s="51" t="n"/>
      <c r="DC75" s="51" t="n"/>
      <c r="DD75" s="51" t="n"/>
      <c r="DE75" s="51" t="n"/>
      <c r="DF75" s="51" t="n"/>
      <c r="DG75" s="51" t="n"/>
      <c r="DH75" s="51" t="n"/>
    </row>
    <row r="76" ht="13.5" customHeight="1" s="338">
      <c r="D76" s="404" t="n"/>
      <c r="E76" s="404" t="n"/>
      <c r="G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67" t="n"/>
      <c r="AH76" s="67" t="n"/>
      <c r="AI76" s="67" t="n"/>
      <c r="AJ76" s="67" t="n"/>
      <c r="AK76" s="67" t="n"/>
      <c r="AL76" s="67" t="n"/>
      <c r="AM76" s="67" t="n"/>
      <c r="AN76" s="67" t="n"/>
      <c r="AO76" s="67" t="n"/>
      <c r="AP76" s="67" t="n"/>
      <c r="AQ76" s="67" t="n"/>
      <c r="AR76" s="67" t="n"/>
      <c r="AS76" s="67" t="n"/>
      <c r="AT76" s="67" t="n"/>
      <c r="AU76" s="67" t="n"/>
      <c r="AV76" s="67" t="n"/>
      <c r="AW76" s="67" t="n"/>
      <c r="AX76" s="67" t="n"/>
      <c r="AY76" s="67" t="n"/>
      <c r="AZ76" s="67" t="n"/>
      <c r="BA76" s="67" t="n"/>
      <c r="BB76" s="67" t="n"/>
      <c r="BC76" s="67" t="n"/>
      <c r="BD76" s="67" t="n"/>
      <c r="BE76" s="67" t="n"/>
      <c r="BF76" s="67" t="n"/>
      <c r="BG76" s="67" t="n"/>
      <c r="BH76" s="67" t="n"/>
      <c r="BI76" s="67" t="n"/>
      <c r="BJ76" s="67" t="n"/>
      <c r="BK76" s="67" t="n"/>
      <c r="BL76" s="67" t="n"/>
      <c r="BM76" s="67" t="n"/>
      <c r="BN76" s="67" t="n"/>
      <c r="BO76" s="67" t="n"/>
      <c r="BP76" s="67" t="n"/>
      <c r="BQ76" s="67" t="n"/>
      <c r="BR76" s="67" t="n"/>
      <c r="BS76" s="67" t="n"/>
      <c r="BT76" s="67" t="n"/>
      <c r="BU76" s="67" t="n"/>
      <c r="BV76" s="67" t="n"/>
      <c r="BW76" s="67" t="n"/>
      <c r="BX76" s="67" t="n"/>
      <c r="BY76" s="67" t="n"/>
      <c r="BZ76" s="67" t="n"/>
      <c r="CA76" s="67" t="n"/>
      <c r="CB76" s="67" t="n"/>
      <c r="CC76" s="67" t="n"/>
      <c r="CD76" s="67" t="n"/>
      <c r="CE76" s="67" t="n"/>
      <c r="CF76" s="67" t="n"/>
      <c r="CG76" s="67" t="n"/>
      <c r="CH76" s="67" t="n"/>
      <c r="CI76" s="67" t="n"/>
      <c r="CJ76" s="67" t="n"/>
      <c r="CK76" s="67" t="n"/>
      <c r="CL76" s="67" t="n"/>
      <c r="CM76" s="67" t="n"/>
      <c r="CN76" s="67" t="n"/>
      <c r="CO76" s="67" t="n"/>
      <c r="CP76" s="404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51" t="n"/>
      <c r="CZ76" s="51" t="n"/>
      <c r="DA76" s="51" t="n"/>
      <c r="DB76" s="51" t="n"/>
      <c r="DC76" s="51" t="n"/>
      <c r="DD76" s="51" t="n"/>
      <c r="DE76" s="51" t="n"/>
      <c r="DF76" s="51" t="n"/>
      <c r="DG76" s="51" t="n"/>
      <c r="DH76" s="51" t="n"/>
    </row>
    <row r="77" ht="13.5" customHeight="1" s="338">
      <c r="D77" s="404" t="n"/>
      <c r="E77" s="404" t="n"/>
      <c r="G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67" t="n"/>
      <c r="AH77" s="67" t="n"/>
      <c r="AI77" s="67" t="n"/>
      <c r="AJ77" s="67" t="n"/>
      <c r="AK77" s="67" t="n"/>
      <c r="AL77" s="67" t="n"/>
      <c r="AM77" s="67" t="n"/>
      <c r="AN77" s="67" t="n"/>
      <c r="AO77" s="67" t="n"/>
      <c r="AP77" s="67" t="n"/>
      <c r="AQ77" s="67" t="n"/>
      <c r="AR77" s="67" t="n"/>
      <c r="AS77" s="67" t="n"/>
      <c r="AT77" s="67" t="n"/>
      <c r="AU77" s="67" t="n"/>
      <c r="AV77" s="67" t="n"/>
      <c r="AW77" s="67" t="n"/>
      <c r="AX77" s="67" t="n"/>
      <c r="AY77" s="67" t="n"/>
      <c r="AZ77" s="67" t="n"/>
      <c r="BA77" s="67" t="n"/>
      <c r="BB77" s="67" t="n"/>
      <c r="BC77" s="67" t="n"/>
      <c r="BD77" s="67" t="n"/>
      <c r="BE77" s="67" t="n"/>
      <c r="BF77" s="67" t="n"/>
      <c r="BG77" s="67" t="n"/>
      <c r="BH77" s="67" t="n"/>
      <c r="BI77" s="67" t="n"/>
      <c r="BJ77" s="67" t="n"/>
      <c r="BK77" s="67" t="n"/>
      <c r="BL77" s="67" t="n"/>
      <c r="BM77" s="67" t="n"/>
      <c r="BN77" s="67" t="n"/>
      <c r="BO77" s="67" t="n"/>
      <c r="BP77" s="67" t="n"/>
      <c r="BQ77" s="67" t="n"/>
      <c r="BR77" s="67" t="n"/>
      <c r="BS77" s="67" t="n"/>
      <c r="BT77" s="67" t="n"/>
      <c r="BU77" s="67" t="n"/>
      <c r="BV77" s="67" t="n"/>
      <c r="BW77" s="67" t="n"/>
      <c r="BX77" s="67" t="n"/>
      <c r="BY77" s="67" t="n"/>
      <c r="BZ77" s="67" t="n"/>
      <c r="CA77" s="67" t="n"/>
      <c r="CB77" s="67" t="n"/>
      <c r="CC77" s="67" t="n"/>
      <c r="CD77" s="67" t="n"/>
      <c r="CE77" s="67" t="n"/>
      <c r="CF77" s="67" t="n"/>
      <c r="CG77" s="67" t="n"/>
      <c r="CH77" s="67" t="n"/>
      <c r="CI77" s="67" t="n"/>
      <c r="CJ77" s="67" t="n"/>
      <c r="CK77" s="67" t="n"/>
      <c r="CL77" s="67" t="n"/>
      <c r="CM77" s="67" t="n"/>
      <c r="CN77" s="67" t="n"/>
      <c r="CO77" s="67" t="n"/>
      <c r="CP77" s="404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51" t="n"/>
      <c r="CZ77" s="51" t="n"/>
      <c r="DA77" s="51" t="n"/>
      <c r="DB77" s="51" t="n"/>
      <c r="DC77" s="51" t="n"/>
      <c r="DD77" s="51" t="n"/>
      <c r="DE77" s="51" t="n"/>
      <c r="DF77" s="51" t="n"/>
      <c r="DG77" s="51" t="n"/>
      <c r="DH77" s="51" t="n"/>
    </row>
    <row r="78" ht="13.5" customHeight="1" s="338">
      <c r="D78" s="404" t="n"/>
      <c r="E78" s="404" t="n"/>
      <c r="G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67" t="n"/>
      <c r="AH78" s="67" t="n"/>
      <c r="AI78" s="67" t="n"/>
      <c r="AJ78" s="67" t="n"/>
      <c r="AK78" s="67" t="n"/>
      <c r="AL78" s="67" t="n"/>
      <c r="AM78" s="67" t="n"/>
      <c r="AN78" s="67" t="n"/>
      <c r="AO78" s="67" t="n"/>
      <c r="AP78" s="67" t="n"/>
      <c r="AQ78" s="67" t="n"/>
      <c r="AR78" s="67" t="n"/>
      <c r="AS78" s="67" t="n"/>
      <c r="AT78" s="67" t="n"/>
      <c r="AU78" s="67" t="n"/>
      <c r="AV78" s="67" t="n"/>
      <c r="AW78" s="67" t="n"/>
      <c r="AX78" s="67" t="n"/>
      <c r="AY78" s="67" t="n"/>
      <c r="AZ78" s="67" t="n"/>
      <c r="BA78" s="67" t="n"/>
      <c r="BB78" s="67" t="n"/>
      <c r="BC78" s="67" t="n"/>
      <c r="BD78" s="67" t="n"/>
      <c r="BE78" s="67" t="n"/>
      <c r="BF78" s="67" t="n"/>
      <c r="BG78" s="67" t="n"/>
      <c r="BH78" s="67" t="n"/>
      <c r="BI78" s="67" t="n"/>
      <c r="BJ78" s="67" t="n"/>
      <c r="BK78" s="67" t="n"/>
      <c r="BL78" s="67" t="n"/>
      <c r="BM78" s="67" t="n"/>
      <c r="BN78" s="67" t="n"/>
      <c r="BO78" s="67" t="n"/>
      <c r="BP78" s="67" t="n"/>
      <c r="BQ78" s="67" t="n"/>
      <c r="BR78" s="67" t="n"/>
      <c r="BS78" s="67" t="n"/>
      <c r="BT78" s="67" t="n"/>
      <c r="BU78" s="67" t="n"/>
      <c r="BV78" s="67" t="n"/>
      <c r="BW78" s="67" t="n"/>
      <c r="BX78" s="67" t="n"/>
      <c r="BY78" s="67" t="n"/>
      <c r="BZ78" s="67" t="n"/>
      <c r="CA78" s="67" t="n"/>
      <c r="CB78" s="67" t="n"/>
      <c r="CC78" s="67" t="n"/>
      <c r="CD78" s="67" t="n"/>
      <c r="CE78" s="67" t="n"/>
      <c r="CF78" s="67" t="n"/>
      <c r="CG78" s="67" t="n"/>
      <c r="CH78" s="67" t="n"/>
      <c r="CI78" s="67" t="n"/>
      <c r="CJ78" s="67" t="n"/>
      <c r="CK78" s="67" t="n"/>
      <c r="CL78" s="67" t="n"/>
      <c r="CM78" s="67" t="n"/>
      <c r="CN78" s="67" t="n"/>
      <c r="CO78" s="67" t="n"/>
      <c r="CP78" s="404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51" t="n"/>
      <c r="CZ78" s="51" t="n"/>
      <c r="DA78" s="51" t="n"/>
      <c r="DB78" s="51" t="n"/>
      <c r="DC78" s="51" t="n"/>
      <c r="DD78" s="51" t="n"/>
      <c r="DE78" s="51" t="n"/>
      <c r="DF78" s="51" t="n"/>
      <c r="DG78" s="51" t="n"/>
      <c r="DH78" s="51" t="n"/>
    </row>
    <row r="79" ht="13.5" customHeight="1" s="338">
      <c r="D79" s="404" t="n"/>
      <c r="E79" s="404" t="n"/>
      <c r="G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67" t="n"/>
      <c r="AH79" s="67" t="n"/>
      <c r="AI79" s="67" t="n"/>
      <c r="AJ79" s="67" t="n"/>
      <c r="AK79" s="67" t="n"/>
      <c r="AL79" s="67" t="n"/>
      <c r="AM79" s="67" t="n"/>
      <c r="AN79" s="67" t="n"/>
      <c r="AO79" s="67" t="n"/>
      <c r="AP79" s="67" t="n"/>
      <c r="AQ79" s="67" t="n"/>
      <c r="AR79" s="67" t="n"/>
      <c r="AS79" s="67" t="n"/>
      <c r="AT79" s="67" t="n"/>
      <c r="AU79" s="67" t="n"/>
      <c r="AV79" s="67" t="n"/>
      <c r="AW79" s="67" t="n"/>
      <c r="AX79" s="67" t="n"/>
      <c r="AY79" s="67" t="n"/>
      <c r="AZ79" s="67" t="n"/>
      <c r="BA79" s="67" t="n"/>
      <c r="BB79" s="67" t="n"/>
      <c r="BC79" s="67" t="n"/>
      <c r="BD79" s="67" t="n"/>
      <c r="BE79" s="67" t="n"/>
      <c r="BF79" s="67" t="n"/>
      <c r="BG79" s="67" t="n"/>
      <c r="BH79" s="67" t="n"/>
      <c r="BI79" s="67" t="n"/>
      <c r="BJ79" s="67" t="n"/>
      <c r="BK79" s="67" t="n"/>
      <c r="BL79" s="67" t="n"/>
      <c r="BM79" s="67" t="n"/>
      <c r="BN79" s="67" t="n"/>
      <c r="BO79" s="67" t="n"/>
      <c r="BP79" s="67" t="n"/>
      <c r="BQ79" s="67" t="n"/>
      <c r="BR79" s="67" t="n"/>
      <c r="BS79" s="67" t="n"/>
      <c r="BT79" s="67" t="n"/>
      <c r="BU79" s="67" t="n"/>
      <c r="BV79" s="67" t="n"/>
      <c r="BW79" s="67" t="n"/>
      <c r="BX79" s="67" t="n"/>
      <c r="BY79" s="67" t="n"/>
      <c r="BZ79" s="67" t="n"/>
      <c r="CA79" s="67" t="n"/>
      <c r="CB79" s="67" t="n"/>
      <c r="CC79" s="67" t="n"/>
      <c r="CD79" s="67" t="n"/>
      <c r="CE79" s="67" t="n"/>
      <c r="CF79" s="67" t="n"/>
      <c r="CG79" s="67" t="n"/>
      <c r="CH79" s="67" t="n"/>
      <c r="CI79" s="67" t="n"/>
      <c r="CJ79" s="67" t="n"/>
      <c r="CK79" s="67" t="n"/>
      <c r="CL79" s="67" t="n"/>
      <c r="CM79" s="67" t="n"/>
      <c r="CN79" s="67" t="n"/>
      <c r="CO79" s="67" t="n"/>
      <c r="CP79" s="404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51" t="n"/>
      <c r="CZ79" s="51" t="n"/>
      <c r="DA79" s="51" t="n"/>
      <c r="DB79" s="51" t="n"/>
      <c r="DC79" s="51" t="n"/>
      <c r="DD79" s="51" t="n"/>
      <c r="DE79" s="51" t="n"/>
      <c r="DF79" s="51" t="n"/>
      <c r="DG79" s="51" t="n"/>
      <c r="DH79" s="51" t="n"/>
    </row>
    <row r="80" ht="13.5" customHeight="1" s="338">
      <c r="D80" s="404" t="n"/>
      <c r="E80" s="404" t="n"/>
      <c r="G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67" t="n"/>
      <c r="AH80" s="67" t="n"/>
      <c r="AI80" s="67" t="n"/>
      <c r="AJ80" s="67" t="n"/>
      <c r="AK80" s="67" t="n"/>
      <c r="AL80" s="67" t="n"/>
      <c r="AM80" s="67" t="n"/>
      <c r="AN80" s="67" t="n"/>
      <c r="AO80" s="67" t="n"/>
      <c r="AP80" s="67" t="n"/>
      <c r="AQ80" s="67" t="n"/>
      <c r="AR80" s="67" t="n"/>
      <c r="AS80" s="67" t="n"/>
      <c r="AT80" s="67" t="n"/>
      <c r="AU80" s="67" t="n"/>
      <c r="AV80" s="67" t="n"/>
      <c r="AW80" s="67" t="n"/>
      <c r="AX80" s="67" t="n"/>
      <c r="AY80" s="67" t="n"/>
      <c r="AZ80" s="67" t="n"/>
      <c r="BA80" s="67" t="n"/>
      <c r="BB80" s="67" t="n"/>
      <c r="BC80" s="67" t="n"/>
      <c r="BD80" s="67" t="n"/>
      <c r="BE80" s="67" t="n"/>
      <c r="BF80" s="67" t="n"/>
      <c r="BG80" s="67" t="n"/>
      <c r="BH80" s="67" t="n"/>
      <c r="BI80" s="67" t="n"/>
      <c r="BJ80" s="67" t="n"/>
      <c r="BK80" s="67" t="n"/>
      <c r="BL80" s="67" t="n"/>
      <c r="BM80" s="67" t="n"/>
      <c r="BN80" s="67" t="n"/>
      <c r="BO80" s="67" t="n"/>
      <c r="BP80" s="67" t="n"/>
      <c r="BQ80" s="67" t="n"/>
      <c r="BR80" s="67" t="n"/>
      <c r="BS80" s="67" t="n"/>
      <c r="BT80" s="67" t="n"/>
      <c r="BU80" s="67" t="n"/>
      <c r="BV80" s="67" t="n"/>
      <c r="BW80" s="67" t="n"/>
      <c r="BX80" s="67" t="n"/>
      <c r="BY80" s="67" t="n"/>
      <c r="BZ80" s="67" t="n"/>
      <c r="CA80" s="67" t="n"/>
      <c r="CB80" s="67" t="n"/>
      <c r="CC80" s="67" t="n"/>
      <c r="CD80" s="67" t="n"/>
      <c r="CE80" s="67" t="n"/>
      <c r="CF80" s="67" t="n"/>
      <c r="CG80" s="67" t="n"/>
      <c r="CH80" s="67" t="n"/>
      <c r="CI80" s="67" t="n"/>
      <c r="CJ80" s="67" t="n"/>
      <c r="CK80" s="67" t="n"/>
      <c r="CL80" s="67" t="n"/>
      <c r="CM80" s="67" t="n"/>
      <c r="CN80" s="67" t="n"/>
      <c r="CO80" s="67" t="n"/>
      <c r="CP80" s="404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51" t="n"/>
      <c r="CZ80" s="51" t="n"/>
      <c r="DA80" s="51" t="n"/>
      <c r="DB80" s="51" t="n"/>
      <c r="DC80" s="51" t="n"/>
      <c r="DD80" s="51" t="n"/>
      <c r="DE80" s="51" t="n"/>
      <c r="DF80" s="51" t="n"/>
      <c r="DG80" s="51" t="n"/>
      <c r="DH80" s="51" t="n"/>
    </row>
    <row r="81" ht="13.5" customHeight="1" s="338">
      <c r="D81" s="404" t="n"/>
      <c r="E81" s="404" t="n"/>
      <c r="G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67" t="n"/>
      <c r="AH81" s="67" t="n"/>
      <c r="AI81" s="67" t="n"/>
      <c r="AJ81" s="67" t="n"/>
      <c r="AK81" s="67" t="n"/>
      <c r="AL81" s="67" t="n"/>
      <c r="AM81" s="67" t="n"/>
      <c r="AN81" s="67" t="n"/>
      <c r="AO81" s="67" t="n"/>
      <c r="AP81" s="67" t="n"/>
      <c r="AQ81" s="67" t="n"/>
      <c r="AR81" s="67" t="n"/>
      <c r="AS81" s="67" t="n"/>
      <c r="AT81" s="67" t="n"/>
      <c r="AU81" s="67" t="n"/>
      <c r="AV81" s="67" t="n"/>
      <c r="AW81" s="67" t="n"/>
      <c r="AX81" s="67" t="n"/>
      <c r="AY81" s="67" t="n"/>
      <c r="AZ81" s="67" t="n"/>
      <c r="BA81" s="67" t="n"/>
      <c r="BB81" s="67" t="n"/>
      <c r="BC81" s="67" t="n"/>
      <c r="BD81" s="67" t="n"/>
      <c r="BE81" s="67" t="n"/>
      <c r="BF81" s="67" t="n"/>
      <c r="BG81" s="67" t="n"/>
      <c r="BH81" s="67" t="n"/>
      <c r="BI81" s="67" t="n"/>
      <c r="BJ81" s="67" t="n"/>
      <c r="BK81" s="67" t="n"/>
      <c r="BL81" s="67" t="n"/>
      <c r="BM81" s="67" t="n"/>
      <c r="BN81" s="67" t="n"/>
      <c r="BO81" s="67" t="n"/>
      <c r="BP81" s="67" t="n"/>
      <c r="BQ81" s="67" t="n"/>
      <c r="BR81" s="67" t="n"/>
      <c r="BS81" s="67" t="n"/>
      <c r="BT81" s="67" t="n"/>
      <c r="BU81" s="67" t="n"/>
      <c r="BV81" s="67" t="n"/>
      <c r="BW81" s="67" t="n"/>
      <c r="BX81" s="67" t="n"/>
      <c r="BY81" s="67" t="n"/>
      <c r="BZ81" s="67" t="n"/>
      <c r="CA81" s="67" t="n"/>
      <c r="CB81" s="67" t="n"/>
      <c r="CC81" s="67" t="n"/>
      <c r="CD81" s="67" t="n"/>
      <c r="CE81" s="67" t="n"/>
      <c r="CF81" s="67" t="n"/>
      <c r="CG81" s="67" t="n"/>
      <c r="CH81" s="67" t="n"/>
      <c r="CI81" s="67" t="n"/>
      <c r="CJ81" s="67" t="n"/>
      <c r="CK81" s="67" t="n"/>
      <c r="CL81" s="67" t="n"/>
      <c r="CM81" s="67" t="n"/>
      <c r="CN81" s="67" t="n"/>
      <c r="CO81" s="67" t="n"/>
      <c r="CP81" s="404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51" t="n"/>
      <c r="CZ81" s="51" t="n"/>
      <c r="DA81" s="51" t="n"/>
      <c r="DB81" s="51" t="n"/>
      <c r="DC81" s="51" t="n"/>
      <c r="DD81" s="51" t="n"/>
      <c r="DE81" s="51" t="n"/>
      <c r="DF81" s="51" t="n"/>
      <c r="DG81" s="51" t="n"/>
      <c r="DH81" s="51" t="n"/>
    </row>
    <row r="82" ht="13.5" customHeight="1" s="338">
      <c r="D82" s="404" t="n"/>
      <c r="E82" s="404" t="n"/>
      <c r="G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67" t="n"/>
      <c r="AH82" s="67" t="n"/>
      <c r="AI82" s="67" t="n"/>
      <c r="AJ82" s="67" t="n"/>
      <c r="AK82" s="67" t="n"/>
      <c r="AL82" s="67" t="n"/>
      <c r="AM82" s="67" t="n"/>
      <c r="AN82" s="67" t="n"/>
      <c r="AO82" s="67" t="n"/>
      <c r="AP82" s="67" t="n"/>
      <c r="AQ82" s="67" t="n"/>
      <c r="AR82" s="67" t="n"/>
      <c r="AS82" s="67" t="n"/>
      <c r="AT82" s="67" t="n"/>
      <c r="AU82" s="67" t="n"/>
      <c r="AV82" s="67" t="n"/>
      <c r="AW82" s="67" t="n"/>
      <c r="AX82" s="67" t="n"/>
      <c r="AY82" s="67" t="n"/>
      <c r="AZ82" s="67" t="n"/>
      <c r="BA82" s="67" t="n"/>
      <c r="BB82" s="67" t="n"/>
      <c r="BC82" s="67" t="n"/>
      <c r="BD82" s="67" t="n"/>
      <c r="BE82" s="67" t="n"/>
      <c r="BF82" s="67" t="n"/>
      <c r="BG82" s="67" t="n"/>
      <c r="BH82" s="67" t="n"/>
      <c r="BI82" s="67" t="n"/>
      <c r="BJ82" s="67" t="n"/>
      <c r="BK82" s="67" t="n"/>
      <c r="BL82" s="67" t="n"/>
      <c r="BM82" s="67" t="n"/>
      <c r="BN82" s="67" t="n"/>
      <c r="BO82" s="67" t="n"/>
      <c r="BP82" s="67" t="n"/>
      <c r="BQ82" s="67" t="n"/>
      <c r="BR82" s="67" t="n"/>
      <c r="BS82" s="67" t="n"/>
      <c r="BT82" s="67" t="n"/>
      <c r="BU82" s="67" t="n"/>
      <c r="BV82" s="67" t="n"/>
      <c r="BW82" s="67" t="n"/>
      <c r="BX82" s="67" t="n"/>
      <c r="BY82" s="67" t="n"/>
      <c r="BZ82" s="67" t="n"/>
      <c r="CA82" s="67" t="n"/>
      <c r="CB82" s="67" t="n"/>
      <c r="CC82" s="67" t="n"/>
      <c r="CD82" s="67" t="n"/>
      <c r="CE82" s="67" t="n"/>
      <c r="CF82" s="67" t="n"/>
      <c r="CG82" s="67" t="n"/>
      <c r="CH82" s="67" t="n"/>
      <c r="CI82" s="67" t="n"/>
      <c r="CJ82" s="67" t="n"/>
      <c r="CK82" s="67" t="n"/>
      <c r="CL82" s="67" t="n"/>
      <c r="CM82" s="67" t="n"/>
      <c r="CN82" s="67" t="n"/>
      <c r="CO82" s="67" t="n"/>
      <c r="CP82" s="404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51" t="n"/>
      <c r="CZ82" s="51" t="n"/>
      <c r="DA82" s="51" t="n"/>
      <c r="DB82" s="51" t="n"/>
      <c r="DC82" s="51" t="n"/>
      <c r="DD82" s="51" t="n"/>
      <c r="DE82" s="51" t="n"/>
      <c r="DF82" s="51" t="n"/>
      <c r="DG82" s="51" t="n"/>
      <c r="DH82" s="51" t="n"/>
    </row>
    <row r="83" ht="13.5" customHeight="1" s="338">
      <c r="D83" s="404" t="n"/>
      <c r="E83" s="404" t="n"/>
      <c r="G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67" t="n"/>
      <c r="AH83" s="67" t="n"/>
      <c r="AI83" s="67" t="n"/>
      <c r="AJ83" s="67" t="n"/>
      <c r="AK83" s="67" t="n"/>
      <c r="AL83" s="67" t="n"/>
      <c r="AM83" s="67" t="n"/>
      <c r="AN83" s="67" t="n"/>
      <c r="AO83" s="67" t="n"/>
      <c r="AP83" s="67" t="n"/>
      <c r="AQ83" s="67" t="n"/>
      <c r="AR83" s="67" t="n"/>
      <c r="AS83" s="67" t="n"/>
      <c r="AT83" s="67" t="n"/>
      <c r="AU83" s="67" t="n"/>
      <c r="AV83" s="67" t="n"/>
      <c r="AW83" s="67" t="n"/>
      <c r="AX83" s="67" t="n"/>
      <c r="AY83" s="67" t="n"/>
      <c r="AZ83" s="67" t="n"/>
      <c r="BA83" s="67" t="n"/>
      <c r="BB83" s="67" t="n"/>
      <c r="BC83" s="67" t="n"/>
      <c r="BD83" s="67" t="n"/>
      <c r="BE83" s="67" t="n"/>
      <c r="BF83" s="67" t="n"/>
      <c r="BG83" s="67" t="n"/>
      <c r="BH83" s="67" t="n"/>
      <c r="BI83" s="67" t="n"/>
      <c r="BJ83" s="67" t="n"/>
      <c r="BK83" s="67" t="n"/>
      <c r="BL83" s="67" t="n"/>
      <c r="BM83" s="67" t="n"/>
      <c r="BN83" s="67" t="n"/>
      <c r="BO83" s="67" t="n"/>
      <c r="BP83" s="67" t="n"/>
      <c r="BQ83" s="67" t="n"/>
      <c r="BR83" s="67" t="n"/>
      <c r="BS83" s="67" t="n"/>
      <c r="BT83" s="67" t="n"/>
      <c r="BU83" s="67" t="n"/>
      <c r="BV83" s="67" t="n"/>
      <c r="BW83" s="67" t="n"/>
      <c r="BX83" s="67" t="n"/>
      <c r="BY83" s="67" t="n"/>
      <c r="BZ83" s="67" t="n"/>
      <c r="CA83" s="67" t="n"/>
      <c r="CB83" s="67" t="n"/>
      <c r="CC83" s="67" t="n"/>
      <c r="CD83" s="67" t="n"/>
      <c r="CE83" s="67" t="n"/>
      <c r="CF83" s="67" t="n"/>
      <c r="CG83" s="67" t="n"/>
      <c r="CH83" s="67" t="n"/>
      <c r="CI83" s="67" t="n"/>
      <c r="CJ83" s="67" t="n"/>
      <c r="CK83" s="67" t="n"/>
      <c r="CL83" s="67" t="n"/>
      <c r="CM83" s="67" t="n"/>
      <c r="CN83" s="67" t="n"/>
      <c r="CO83" s="67" t="n"/>
      <c r="CP83" s="404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51" t="n"/>
      <c r="CZ83" s="51" t="n"/>
      <c r="DA83" s="51" t="n"/>
      <c r="DB83" s="51" t="n"/>
      <c r="DC83" s="51" t="n"/>
      <c r="DD83" s="51" t="n"/>
      <c r="DE83" s="51" t="n"/>
      <c r="DF83" s="51" t="n"/>
      <c r="DG83" s="51" t="n"/>
      <c r="DH83" s="51" t="n"/>
    </row>
    <row r="84" ht="13.5" customHeight="1" s="338">
      <c r="D84" s="404" t="n"/>
      <c r="E84" s="404" t="n"/>
      <c r="G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67" t="n"/>
      <c r="AH84" s="67" t="n"/>
      <c r="AI84" s="67" t="n"/>
      <c r="AJ84" s="67" t="n"/>
      <c r="AK84" s="67" t="n"/>
      <c r="AL84" s="67" t="n"/>
      <c r="AM84" s="67" t="n"/>
      <c r="AN84" s="67" t="n"/>
      <c r="AO84" s="67" t="n"/>
      <c r="AP84" s="67" t="n"/>
      <c r="AQ84" s="67" t="n"/>
      <c r="AR84" s="67" t="n"/>
      <c r="AS84" s="67" t="n"/>
      <c r="AT84" s="67" t="n"/>
      <c r="AU84" s="67" t="n"/>
      <c r="AV84" s="67" t="n"/>
      <c r="AW84" s="67" t="n"/>
      <c r="AX84" s="67" t="n"/>
      <c r="AY84" s="67" t="n"/>
      <c r="AZ84" s="67" t="n"/>
      <c r="BA84" s="67" t="n"/>
      <c r="BB84" s="67" t="n"/>
      <c r="BC84" s="67" t="n"/>
      <c r="BD84" s="67" t="n"/>
      <c r="BE84" s="67" t="n"/>
      <c r="BF84" s="67" t="n"/>
      <c r="BG84" s="67" t="n"/>
      <c r="BH84" s="67" t="n"/>
      <c r="BI84" s="67" t="n"/>
      <c r="BJ84" s="67" t="n"/>
      <c r="BK84" s="67" t="n"/>
      <c r="BL84" s="67" t="n"/>
      <c r="BM84" s="67" t="n"/>
      <c r="BN84" s="67" t="n"/>
      <c r="BO84" s="67" t="n"/>
      <c r="BP84" s="67" t="n"/>
      <c r="BQ84" s="67" t="n"/>
      <c r="BR84" s="67" t="n"/>
      <c r="BS84" s="67" t="n"/>
      <c r="BT84" s="67" t="n"/>
      <c r="BU84" s="67" t="n"/>
      <c r="BV84" s="67" t="n"/>
      <c r="BW84" s="67" t="n"/>
      <c r="BX84" s="67" t="n"/>
      <c r="BY84" s="67" t="n"/>
      <c r="BZ84" s="67" t="n"/>
      <c r="CA84" s="67" t="n"/>
      <c r="CB84" s="67" t="n"/>
      <c r="CC84" s="67" t="n"/>
      <c r="CD84" s="67" t="n"/>
      <c r="CE84" s="67" t="n"/>
      <c r="CF84" s="67" t="n"/>
      <c r="CG84" s="67" t="n"/>
      <c r="CH84" s="67" t="n"/>
      <c r="CI84" s="67" t="n"/>
      <c r="CJ84" s="67" t="n"/>
      <c r="CK84" s="67" t="n"/>
      <c r="CL84" s="67" t="n"/>
      <c r="CM84" s="67" t="n"/>
      <c r="CN84" s="67" t="n"/>
      <c r="CO84" s="67" t="n"/>
      <c r="CP84" s="404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51" t="n"/>
      <c r="CZ84" s="51" t="n"/>
      <c r="DA84" s="51" t="n"/>
      <c r="DB84" s="51" t="n"/>
      <c r="DC84" s="51" t="n"/>
      <c r="DD84" s="51" t="n"/>
      <c r="DE84" s="51" t="n"/>
      <c r="DF84" s="51" t="n"/>
      <c r="DG84" s="51" t="n"/>
      <c r="DH84" s="51" t="n"/>
    </row>
    <row r="85" ht="13.5" customHeight="1" s="338">
      <c r="D85" s="404" t="n"/>
      <c r="E85" s="404" t="n"/>
      <c r="G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67" t="n"/>
      <c r="AH85" s="67" t="n"/>
      <c r="AI85" s="67" t="n"/>
      <c r="AJ85" s="67" t="n"/>
      <c r="AK85" s="67" t="n"/>
      <c r="AL85" s="67" t="n"/>
      <c r="AM85" s="67" t="n"/>
      <c r="AN85" s="67" t="n"/>
      <c r="AO85" s="67" t="n"/>
      <c r="AP85" s="67" t="n"/>
      <c r="AQ85" s="67" t="n"/>
      <c r="AR85" s="67" t="n"/>
      <c r="AS85" s="67" t="n"/>
      <c r="AT85" s="67" t="n"/>
      <c r="AU85" s="67" t="n"/>
      <c r="AV85" s="67" t="n"/>
      <c r="AW85" s="67" t="n"/>
      <c r="AX85" s="67" t="n"/>
      <c r="AY85" s="67" t="n"/>
      <c r="AZ85" s="67" t="n"/>
      <c r="BA85" s="67" t="n"/>
      <c r="BB85" s="67" t="n"/>
      <c r="BC85" s="67" t="n"/>
      <c r="BD85" s="67" t="n"/>
      <c r="BE85" s="67" t="n"/>
      <c r="BF85" s="67" t="n"/>
      <c r="BG85" s="67" t="n"/>
      <c r="BH85" s="67" t="n"/>
      <c r="BI85" s="67" t="n"/>
      <c r="BJ85" s="67" t="n"/>
      <c r="BK85" s="67" t="n"/>
      <c r="BL85" s="67" t="n"/>
      <c r="BM85" s="67" t="n"/>
      <c r="BN85" s="67" t="n"/>
      <c r="BO85" s="67" t="n"/>
      <c r="BP85" s="67" t="n"/>
      <c r="BQ85" s="67" t="n"/>
      <c r="BR85" s="67" t="n"/>
      <c r="BS85" s="67" t="n"/>
      <c r="BT85" s="67" t="n"/>
      <c r="BU85" s="67" t="n"/>
      <c r="BV85" s="67" t="n"/>
      <c r="BW85" s="67" t="n"/>
      <c r="BX85" s="67" t="n"/>
      <c r="BY85" s="67" t="n"/>
      <c r="BZ85" s="67" t="n"/>
      <c r="CA85" s="67" t="n"/>
      <c r="CB85" s="67" t="n"/>
      <c r="CC85" s="67" t="n"/>
      <c r="CD85" s="67" t="n"/>
      <c r="CE85" s="67" t="n"/>
      <c r="CF85" s="67" t="n"/>
      <c r="CG85" s="67" t="n"/>
      <c r="CH85" s="67" t="n"/>
      <c r="CI85" s="67" t="n"/>
      <c r="CJ85" s="67" t="n"/>
      <c r="CK85" s="67" t="n"/>
      <c r="CL85" s="67" t="n"/>
      <c r="CM85" s="67" t="n"/>
      <c r="CN85" s="67" t="n"/>
      <c r="CO85" s="67" t="n"/>
      <c r="CP85" s="404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51" t="n"/>
      <c r="CZ85" s="51" t="n"/>
      <c r="DA85" s="51" t="n"/>
      <c r="DB85" s="51" t="n"/>
      <c r="DC85" s="51" t="n"/>
      <c r="DD85" s="51" t="n"/>
      <c r="DE85" s="51" t="n"/>
      <c r="DF85" s="51" t="n"/>
      <c r="DG85" s="51" t="n"/>
      <c r="DH85" s="51" t="n"/>
    </row>
    <row r="86" ht="13.5" customHeight="1" s="338">
      <c r="D86" s="404" t="n"/>
      <c r="E86" s="404" t="n"/>
      <c r="G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67" t="n"/>
      <c r="AH86" s="67" t="n"/>
      <c r="AI86" s="67" t="n"/>
      <c r="AJ86" s="67" t="n"/>
      <c r="AK86" s="67" t="n"/>
      <c r="AL86" s="67" t="n"/>
      <c r="AM86" s="67" t="n"/>
      <c r="AN86" s="67" t="n"/>
      <c r="AO86" s="67" t="n"/>
      <c r="AP86" s="67" t="n"/>
      <c r="AQ86" s="67" t="n"/>
      <c r="AR86" s="67" t="n"/>
      <c r="AS86" s="67" t="n"/>
      <c r="AT86" s="67" t="n"/>
      <c r="AU86" s="67" t="n"/>
      <c r="AV86" s="67" t="n"/>
      <c r="AW86" s="67" t="n"/>
      <c r="AX86" s="67" t="n"/>
      <c r="AY86" s="67" t="n"/>
      <c r="AZ86" s="67" t="n"/>
      <c r="BA86" s="67" t="n"/>
      <c r="BB86" s="67" t="n"/>
      <c r="BC86" s="67" t="n"/>
      <c r="BD86" s="67" t="n"/>
      <c r="BE86" s="67" t="n"/>
      <c r="BF86" s="67" t="n"/>
      <c r="BG86" s="67" t="n"/>
      <c r="BH86" s="67" t="n"/>
      <c r="BI86" s="67" t="n"/>
      <c r="BJ86" s="67" t="n"/>
      <c r="BK86" s="67" t="n"/>
      <c r="BL86" s="67" t="n"/>
      <c r="BM86" s="67" t="n"/>
      <c r="BN86" s="67" t="n"/>
      <c r="BO86" s="67" t="n"/>
      <c r="BP86" s="67" t="n"/>
      <c r="BQ86" s="67" t="n"/>
      <c r="BR86" s="67" t="n"/>
      <c r="BS86" s="67" t="n"/>
      <c r="BT86" s="67" t="n"/>
      <c r="BU86" s="67" t="n"/>
      <c r="BV86" s="67" t="n"/>
      <c r="BW86" s="67" t="n"/>
      <c r="BX86" s="67" t="n"/>
      <c r="BY86" s="67" t="n"/>
      <c r="BZ86" s="67" t="n"/>
      <c r="CA86" s="67" t="n"/>
      <c r="CB86" s="67" t="n"/>
      <c r="CC86" s="67" t="n"/>
      <c r="CD86" s="67" t="n"/>
      <c r="CE86" s="67" t="n"/>
      <c r="CF86" s="67" t="n"/>
      <c r="CG86" s="67" t="n"/>
      <c r="CH86" s="67" t="n"/>
      <c r="CI86" s="67" t="n"/>
      <c r="CJ86" s="67" t="n"/>
      <c r="CK86" s="67" t="n"/>
      <c r="CL86" s="67" t="n"/>
      <c r="CM86" s="67" t="n"/>
      <c r="CN86" s="67" t="n"/>
      <c r="CO86" s="67" t="n"/>
      <c r="CP86" s="404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51" t="n"/>
      <c r="CZ86" s="51" t="n"/>
      <c r="DA86" s="51" t="n"/>
      <c r="DB86" s="51" t="n"/>
      <c r="DC86" s="51" t="n"/>
      <c r="DD86" s="51" t="n"/>
      <c r="DE86" s="51" t="n"/>
      <c r="DF86" s="51" t="n"/>
      <c r="DG86" s="51" t="n"/>
      <c r="DH86" s="51" t="n"/>
    </row>
    <row r="87" ht="13.5" customHeight="1" s="338">
      <c r="D87" s="404" t="n"/>
      <c r="E87" s="404" t="n"/>
      <c r="G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67" t="n"/>
      <c r="AH87" s="67" t="n"/>
      <c r="AI87" s="67" t="n"/>
      <c r="AJ87" s="67" t="n"/>
      <c r="AK87" s="67" t="n"/>
      <c r="AL87" s="67" t="n"/>
      <c r="AM87" s="67" t="n"/>
      <c r="AN87" s="67" t="n"/>
      <c r="AO87" s="67" t="n"/>
      <c r="AP87" s="67" t="n"/>
      <c r="AQ87" s="67" t="n"/>
      <c r="AR87" s="67" t="n"/>
      <c r="AS87" s="67" t="n"/>
      <c r="AT87" s="67" t="n"/>
      <c r="AU87" s="67" t="n"/>
      <c r="AV87" s="67" t="n"/>
      <c r="AW87" s="67" t="n"/>
      <c r="AX87" s="67" t="n"/>
      <c r="AY87" s="67" t="n"/>
      <c r="AZ87" s="67" t="n"/>
      <c r="BA87" s="67" t="n"/>
      <c r="BB87" s="67" t="n"/>
      <c r="BC87" s="67" t="n"/>
      <c r="BD87" s="67" t="n"/>
      <c r="BE87" s="67" t="n"/>
      <c r="BF87" s="67" t="n"/>
      <c r="BG87" s="67" t="n"/>
      <c r="BH87" s="67" t="n"/>
      <c r="BI87" s="67" t="n"/>
      <c r="BJ87" s="67" t="n"/>
      <c r="BK87" s="67" t="n"/>
      <c r="BL87" s="67" t="n"/>
      <c r="BM87" s="67" t="n"/>
      <c r="BN87" s="67" t="n"/>
      <c r="BO87" s="67" t="n"/>
      <c r="BP87" s="67" t="n"/>
      <c r="BQ87" s="67" t="n"/>
      <c r="BR87" s="67" t="n"/>
      <c r="BS87" s="67" t="n"/>
      <c r="BT87" s="67" t="n"/>
      <c r="BU87" s="67" t="n"/>
      <c r="BV87" s="67" t="n"/>
      <c r="BW87" s="67" t="n"/>
      <c r="BX87" s="67" t="n"/>
      <c r="BY87" s="67" t="n"/>
      <c r="BZ87" s="67" t="n"/>
      <c r="CA87" s="67" t="n"/>
      <c r="CB87" s="67" t="n"/>
      <c r="CC87" s="67" t="n"/>
      <c r="CD87" s="67" t="n"/>
      <c r="CE87" s="67" t="n"/>
      <c r="CF87" s="67" t="n"/>
      <c r="CG87" s="67" t="n"/>
      <c r="CH87" s="67" t="n"/>
      <c r="CI87" s="67" t="n"/>
      <c r="CJ87" s="67" t="n"/>
      <c r="CK87" s="67" t="n"/>
      <c r="CL87" s="67" t="n"/>
      <c r="CM87" s="67" t="n"/>
      <c r="CN87" s="67" t="n"/>
      <c r="CO87" s="67" t="n"/>
      <c r="CP87" s="404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51" t="n"/>
      <c r="CZ87" s="51" t="n"/>
      <c r="DA87" s="51" t="n"/>
      <c r="DB87" s="51" t="n"/>
      <c r="DC87" s="51" t="n"/>
      <c r="DD87" s="51" t="n"/>
      <c r="DE87" s="51" t="n"/>
      <c r="DF87" s="51" t="n"/>
      <c r="DG87" s="51" t="n"/>
      <c r="DH87" s="51" t="n"/>
    </row>
    <row r="88" ht="13.5" customHeight="1" s="338">
      <c r="D88" s="404" t="n"/>
      <c r="E88" s="404" t="n"/>
      <c r="G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67" t="n"/>
      <c r="AH88" s="67" t="n"/>
      <c r="AI88" s="67" t="n"/>
      <c r="AJ88" s="67" t="n"/>
      <c r="AK88" s="67" t="n"/>
      <c r="AL88" s="67" t="n"/>
      <c r="AM88" s="67" t="n"/>
      <c r="AN88" s="67" t="n"/>
      <c r="AO88" s="67" t="n"/>
      <c r="AP88" s="67" t="n"/>
      <c r="AQ88" s="67" t="n"/>
      <c r="AR88" s="67" t="n"/>
      <c r="AS88" s="67" t="n"/>
      <c r="AT88" s="67" t="n"/>
      <c r="AU88" s="67" t="n"/>
      <c r="AV88" s="67" t="n"/>
      <c r="AW88" s="67" t="n"/>
      <c r="AX88" s="67" t="n"/>
      <c r="AY88" s="67" t="n"/>
      <c r="AZ88" s="67" t="n"/>
      <c r="BA88" s="67" t="n"/>
      <c r="BB88" s="67" t="n"/>
      <c r="BC88" s="67" t="n"/>
      <c r="BD88" s="67" t="n"/>
      <c r="BE88" s="67" t="n"/>
      <c r="BF88" s="67" t="n"/>
      <c r="BG88" s="67" t="n"/>
      <c r="BH88" s="67" t="n"/>
      <c r="BI88" s="67" t="n"/>
      <c r="BJ88" s="67" t="n"/>
      <c r="BK88" s="67" t="n"/>
      <c r="BL88" s="67" t="n"/>
      <c r="BM88" s="67" t="n"/>
      <c r="BN88" s="67" t="n"/>
      <c r="BO88" s="67" t="n"/>
      <c r="BP88" s="67" t="n"/>
      <c r="BQ88" s="67" t="n"/>
      <c r="BR88" s="67" t="n"/>
      <c r="BS88" s="67" t="n"/>
      <c r="BT88" s="67" t="n"/>
      <c r="BU88" s="67" t="n"/>
      <c r="BV88" s="67" t="n"/>
      <c r="BW88" s="67" t="n"/>
      <c r="BX88" s="67" t="n"/>
      <c r="BY88" s="67" t="n"/>
      <c r="BZ88" s="67" t="n"/>
      <c r="CA88" s="67" t="n"/>
      <c r="CB88" s="67" t="n"/>
      <c r="CC88" s="67" t="n"/>
      <c r="CD88" s="67" t="n"/>
      <c r="CE88" s="67" t="n"/>
      <c r="CF88" s="67" t="n"/>
      <c r="CG88" s="67" t="n"/>
      <c r="CH88" s="67" t="n"/>
      <c r="CI88" s="67" t="n"/>
      <c r="CJ88" s="67" t="n"/>
      <c r="CK88" s="67" t="n"/>
      <c r="CL88" s="67" t="n"/>
      <c r="CM88" s="67" t="n"/>
      <c r="CN88" s="67" t="n"/>
      <c r="CO88" s="67" t="n"/>
      <c r="CP88" s="404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51" t="n"/>
      <c r="CZ88" s="51" t="n"/>
      <c r="DA88" s="51" t="n"/>
      <c r="DB88" s="51" t="n"/>
      <c r="DC88" s="51" t="n"/>
      <c r="DD88" s="51" t="n"/>
      <c r="DE88" s="51" t="n"/>
      <c r="DF88" s="51" t="n"/>
      <c r="DG88" s="51" t="n"/>
      <c r="DH88" s="51" t="n"/>
    </row>
    <row r="89" ht="13.5" customHeight="1" s="338">
      <c r="D89" s="404" t="n"/>
      <c r="E89" s="404" t="n"/>
      <c r="G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67" t="n"/>
      <c r="AH89" s="67" t="n"/>
      <c r="AI89" s="67" t="n"/>
      <c r="AJ89" s="67" t="n"/>
      <c r="AK89" s="67" t="n"/>
      <c r="AL89" s="67" t="n"/>
      <c r="AM89" s="67" t="n"/>
      <c r="AN89" s="67" t="n"/>
      <c r="AO89" s="67" t="n"/>
      <c r="AP89" s="67" t="n"/>
      <c r="AQ89" s="67" t="n"/>
      <c r="AR89" s="67" t="n"/>
      <c r="AS89" s="67" t="n"/>
      <c r="AT89" s="67" t="n"/>
      <c r="AU89" s="67" t="n"/>
      <c r="AV89" s="67" t="n"/>
      <c r="AW89" s="67" t="n"/>
      <c r="AX89" s="67" t="n"/>
      <c r="AY89" s="67" t="n"/>
      <c r="AZ89" s="67" t="n"/>
      <c r="BA89" s="67" t="n"/>
      <c r="BB89" s="67" t="n"/>
      <c r="BC89" s="67" t="n"/>
      <c r="BD89" s="67" t="n"/>
      <c r="BE89" s="67" t="n"/>
      <c r="BF89" s="67" t="n"/>
      <c r="BG89" s="67" t="n"/>
      <c r="BH89" s="67" t="n"/>
      <c r="BI89" s="67" t="n"/>
      <c r="BJ89" s="67" t="n"/>
      <c r="BK89" s="67" t="n"/>
      <c r="BL89" s="67" t="n"/>
      <c r="BM89" s="67" t="n"/>
      <c r="BN89" s="67" t="n"/>
      <c r="BO89" s="67" t="n"/>
      <c r="BP89" s="67" t="n"/>
      <c r="BQ89" s="67" t="n"/>
      <c r="BR89" s="67" t="n"/>
      <c r="BS89" s="67" t="n"/>
      <c r="BT89" s="67" t="n"/>
      <c r="BU89" s="67" t="n"/>
      <c r="BV89" s="67" t="n"/>
      <c r="BW89" s="67" t="n"/>
      <c r="BX89" s="67" t="n"/>
      <c r="BY89" s="67" t="n"/>
      <c r="BZ89" s="67" t="n"/>
      <c r="CA89" s="67" t="n"/>
      <c r="CB89" s="67" t="n"/>
      <c r="CC89" s="67" t="n"/>
      <c r="CD89" s="67" t="n"/>
      <c r="CE89" s="67" t="n"/>
      <c r="CF89" s="67" t="n"/>
      <c r="CG89" s="67" t="n"/>
      <c r="CH89" s="67" t="n"/>
      <c r="CI89" s="67" t="n"/>
      <c r="CJ89" s="67" t="n"/>
      <c r="CK89" s="67" t="n"/>
      <c r="CL89" s="67" t="n"/>
      <c r="CM89" s="67" t="n"/>
      <c r="CN89" s="67" t="n"/>
      <c r="CO89" s="67" t="n"/>
      <c r="CP89" s="404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51" t="n"/>
      <c r="CZ89" s="51" t="n"/>
      <c r="DA89" s="51" t="n"/>
      <c r="DB89" s="51" t="n"/>
      <c r="DC89" s="51" t="n"/>
      <c r="DD89" s="51" t="n"/>
      <c r="DE89" s="51" t="n"/>
      <c r="DF89" s="51" t="n"/>
      <c r="DG89" s="51" t="n"/>
      <c r="DH89" s="51" t="n"/>
    </row>
    <row r="90" ht="13.5" customHeight="1" s="338">
      <c r="D90" s="404" t="n"/>
      <c r="E90" s="404" t="n"/>
      <c r="G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67" t="n"/>
      <c r="AH90" s="67" t="n"/>
      <c r="AI90" s="67" t="n"/>
      <c r="AJ90" s="67" t="n"/>
      <c r="AK90" s="67" t="n"/>
      <c r="AL90" s="67" t="n"/>
      <c r="AM90" s="67" t="n"/>
      <c r="AN90" s="67" t="n"/>
      <c r="AO90" s="67" t="n"/>
      <c r="AP90" s="67" t="n"/>
      <c r="AQ90" s="67" t="n"/>
      <c r="AR90" s="67" t="n"/>
      <c r="AS90" s="67" t="n"/>
      <c r="AT90" s="67" t="n"/>
      <c r="AU90" s="67" t="n"/>
      <c r="AV90" s="67" t="n"/>
      <c r="AW90" s="67" t="n"/>
      <c r="AX90" s="67" t="n"/>
      <c r="AY90" s="67" t="n"/>
      <c r="AZ90" s="67" t="n"/>
      <c r="BA90" s="67" t="n"/>
      <c r="BB90" s="67" t="n"/>
      <c r="BC90" s="67" t="n"/>
      <c r="BD90" s="67" t="n"/>
      <c r="BE90" s="67" t="n"/>
      <c r="BF90" s="67" t="n"/>
      <c r="BG90" s="67" t="n"/>
      <c r="BH90" s="67" t="n"/>
      <c r="BI90" s="67" t="n"/>
      <c r="BJ90" s="67" t="n"/>
      <c r="BK90" s="67" t="n"/>
      <c r="BL90" s="67" t="n"/>
      <c r="BM90" s="67" t="n"/>
      <c r="BN90" s="67" t="n"/>
      <c r="BO90" s="67" t="n"/>
      <c r="BP90" s="67" t="n"/>
      <c r="BQ90" s="67" t="n"/>
      <c r="BR90" s="67" t="n"/>
      <c r="BS90" s="67" t="n"/>
      <c r="BT90" s="67" t="n"/>
      <c r="BU90" s="67" t="n"/>
      <c r="BV90" s="67" t="n"/>
      <c r="BW90" s="67" t="n"/>
      <c r="BX90" s="67" t="n"/>
      <c r="BY90" s="67" t="n"/>
      <c r="BZ90" s="67" t="n"/>
      <c r="CA90" s="67" t="n"/>
      <c r="CB90" s="67" t="n"/>
      <c r="CC90" s="67" t="n"/>
      <c r="CD90" s="67" t="n"/>
      <c r="CE90" s="67" t="n"/>
      <c r="CF90" s="67" t="n"/>
      <c r="CG90" s="67" t="n"/>
      <c r="CH90" s="67" t="n"/>
      <c r="CI90" s="67" t="n"/>
      <c r="CJ90" s="67" t="n"/>
      <c r="CK90" s="67" t="n"/>
      <c r="CL90" s="67" t="n"/>
      <c r="CM90" s="67" t="n"/>
      <c r="CN90" s="67" t="n"/>
      <c r="CO90" s="67" t="n"/>
      <c r="CP90" s="404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51" t="n"/>
      <c r="CZ90" s="51" t="n"/>
      <c r="DA90" s="51" t="n"/>
      <c r="DB90" s="51" t="n"/>
      <c r="DC90" s="51" t="n"/>
      <c r="DD90" s="51" t="n"/>
      <c r="DE90" s="51" t="n"/>
      <c r="DF90" s="51" t="n"/>
      <c r="DG90" s="51" t="n"/>
      <c r="DH90" s="51" t="n"/>
    </row>
    <row r="91" ht="13.5" customHeight="1" s="338">
      <c r="D91" s="404" t="n"/>
      <c r="E91" s="404" t="n"/>
      <c r="G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67" t="n"/>
      <c r="AH91" s="67" t="n"/>
      <c r="AI91" s="67" t="n"/>
      <c r="AJ91" s="67" t="n"/>
      <c r="AK91" s="67" t="n"/>
      <c r="AL91" s="67" t="n"/>
      <c r="AM91" s="67" t="n"/>
      <c r="AN91" s="67" t="n"/>
      <c r="AO91" s="67" t="n"/>
      <c r="AP91" s="67" t="n"/>
      <c r="AQ91" s="67" t="n"/>
      <c r="AR91" s="67" t="n"/>
      <c r="AS91" s="67" t="n"/>
      <c r="AT91" s="67" t="n"/>
      <c r="AU91" s="67" t="n"/>
      <c r="AV91" s="67" t="n"/>
      <c r="AW91" s="67" t="n"/>
      <c r="AX91" s="67" t="n"/>
      <c r="AY91" s="67" t="n"/>
      <c r="AZ91" s="67" t="n"/>
      <c r="BA91" s="67" t="n"/>
      <c r="BB91" s="67" t="n"/>
      <c r="BC91" s="67" t="n"/>
      <c r="BD91" s="67" t="n"/>
      <c r="BE91" s="67" t="n"/>
      <c r="BF91" s="67" t="n"/>
      <c r="BG91" s="67" t="n"/>
      <c r="BH91" s="67" t="n"/>
      <c r="BI91" s="67" t="n"/>
      <c r="BJ91" s="67" t="n"/>
      <c r="BK91" s="67" t="n"/>
      <c r="BL91" s="67" t="n"/>
      <c r="BM91" s="67" t="n"/>
      <c r="BN91" s="67" t="n"/>
      <c r="BO91" s="67" t="n"/>
      <c r="BP91" s="67" t="n"/>
      <c r="BQ91" s="67" t="n"/>
      <c r="BR91" s="67" t="n"/>
      <c r="BS91" s="67" t="n"/>
      <c r="BT91" s="67" t="n"/>
      <c r="BU91" s="67" t="n"/>
      <c r="BV91" s="67" t="n"/>
      <c r="BW91" s="67" t="n"/>
      <c r="BX91" s="67" t="n"/>
      <c r="BY91" s="67" t="n"/>
      <c r="BZ91" s="67" t="n"/>
      <c r="CA91" s="67" t="n"/>
      <c r="CB91" s="67" t="n"/>
      <c r="CC91" s="67" t="n"/>
      <c r="CD91" s="67" t="n"/>
      <c r="CE91" s="67" t="n"/>
      <c r="CF91" s="67" t="n"/>
      <c r="CG91" s="67" t="n"/>
      <c r="CH91" s="67" t="n"/>
      <c r="CI91" s="67" t="n"/>
      <c r="CJ91" s="67" t="n"/>
      <c r="CK91" s="67" t="n"/>
      <c r="CL91" s="67" t="n"/>
      <c r="CM91" s="67" t="n"/>
      <c r="CN91" s="67" t="n"/>
      <c r="CO91" s="67" t="n"/>
      <c r="CP91" s="404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51" t="n"/>
      <c r="CZ91" s="51" t="n"/>
      <c r="DA91" s="51" t="n"/>
      <c r="DB91" s="51" t="n"/>
      <c r="DC91" s="51" t="n"/>
      <c r="DD91" s="51" t="n"/>
      <c r="DE91" s="51" t="n"/>
      <c r="DF91" s="51" t="n"/>
      <c r="DG91" s="51" t="n"/>
      <c r="DH91" s="51" t="n"/>
    </row>
    <row r="92" ht="13.5" customHeight="1" s="338">
      <c r="D92" s="404" t="n"/>
      <c r="E92" s="404" t="n"/>
      <c r="G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67" t="n"/>
      <c r="AH92" s="67" t="n"/>
      <c r="AI92" s="67" t="n"/>
      <c r="AJ92" s="67" t="n"/>
      <c r="AK92" s="67" t="n"/>
      <c r="AL92" s="67" t="n"/>
      <c r="AM92" s="67" t="n"/>
      <c r="AN92" s="67" t="n"/>
      <c r="AO92" s="67" t="n"/>
      <c r="AP92" s="67" t="n"/>
      <c r="AQ92" s="67" t="n"/>
      <c r="AR92" s="67" t="n"/>
      <c r="AS92" s="67" t="n"/>
      <c r="AT92" s="67" t="n"/>
      <c r="AU92" s="67" t="n"/>
      <c r="AV92" s="67" t="n"/>
      <c r="AW92" s="67" t="n"/>
      <c r="AX92" s="67" t="n"/>
      <c r="AY92" s="67" t="n"/>
      <c r="AZ92" s="67" t="n"/>
      <c r="BA92" s="67" t="n"/>
      <c r="BB92" s="67" t="n"/>
      <c r="BC92" s="67" t="n"/>
      <c r="BD92" s="67" t="n"/>
      <c r="BE92" s="67" t="n"/>
      <c r="BF92" s="67" t="n"/>
      <c r="BG92" s="67" t="n"/>
      <c r="BH92" s="67" t="n"/>
      <c r="BI92" s="67" t="n"/>
      <c r="BJ92" s="67" t="n"/>
      <c r="BK92" s="67" t="n"/>
      <c r="BL92" s="67" t="n"/>
      <c r="BM92" s="67" t="n"/>
      <c r="BN92" s="67" t="n"/>
      <c r="BO92" s="67" t="n"/>
      <c r="BP92" s="67" t="n"/>
      <c r="BQ92" s="67" t="n"/>
      <c r="BR92" s="67" t="n"/>
      <c r="BS92" s="67" t="n"/>
      <c r="BT92" s="67" t="n"/>
      <c r="BU92" s="67" t="n"/>
      <c r="BV92" s="67" t="n"/>
      <c r="BW92" s="67" t="n"/>
      <c r="BX92" s="67" t="n"/>
      <c r="BY92" s="67" t="n"/>
      <c r="BZ92" s="67" t="n"/>
      <c r="CA92" s="67" t="n"/>
      <c r="CB92" s="67" t="n"/>
      <c r="CC92" s="67" t="n"/>
      <c r="CD92" s="67" t="n"/>
      <c r="CE92" s="67" t="n"/>
      <c r="CF92" s="67" t="n"/>
      <c r="CG92" s="67" t="n"/>
      <c r="CH92" s="67" t="n"/>
      <c r="CI92" s="67" t="n"/>
      <c r="CJ92" s="67" t="n"/>
      <c r="CK92" s="67" t="n"/>
      <c r="CL92" s="67" t="n"/>
      <c r="CM92" s="67" t="n"/>
      <c r="CN92" s="67" t="n"/>
      <c r="CO92" s="67" t="n"/>
      <c r="CP92" s="404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51" t="n"/>
      <c r="CZ92" s="51" t="n"/>
      <c r="DA92" s="51" t="n"/>
      <c r="DB92" s="51" t="n"/>
      <c r="DC92" s="51" t="n"/>
      <c r="DD92" s="51" t="n"/>
      <c r="DE92" s="51" t="n"/>
      <c r="DF92" s="51" t="n"/>
      <c r="DG92" s="51" t="n"/>
      <c r="DH92" s="51" t="n"/>
    </row>
    <row r="93" ht="13.5" customHeight="1" s="338">
      <c r="D93" s="404" t="n"/>
      <c r="E93" s="404" t="n"/>
      <c r="G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67" t="n"/>
      <c r="AH93" s="67" t="n"/>
      <c r="AI93" s="67" t="n"/>
      <c r="AJ93" s="67" t="n"/>
      <c r="AK93" s="67" t="n"/>
      <c r="AL93" s="67" t="n"/>
      <c r="AM93" s="67" t="n"/>
      <c r="AN93" s="67" t="n"/>
      <c r="AO93" s="67" t="n"/>
      <c r="AP93" s="67" t="n"/>
      <c r="AQ93" s="67" t="n"/>
      <c r="AR93" s="67" t="n"/>
      <c r="AS93" s="67" t="n"/>
      <c r="AT93" s="67" t="n"/>
      <c r="AU93" s="67" t="n"/>
      <c r="AV93" s="67" t="n"/>
      <c r="AW93" s="67" t="n"/>
      <c r="AX93" s="67" t="n"/>
      <c r="AY93" s="67" t="n"/>
      <c r="AZ93" s="67" t="n"/>
      <c r="BA93" s="67" t="n"/>
      <c r="BB93" s="67" t="n"/>
      <c r="BC93" s="67" t="n"/>
      <c r="BD93" s="67" t="n"/>
      <c r="BE93" s="67" t="n"/>
      <c r="BF93" s="67" t="n"/>
      <c r="BG93" s="67" t="n"/>
      <c r="BH93" s="67" t="n"/>
      <c r="BI93" s="67" t="n"/>
      <c r="BJ93" s="67" t="n"/>
      <c r="BK93" s="67" t="n"/>
      <c r="BL93" s="67" t="n"/>
      <c r="BM93" s="67" t="n"/>
      <c r="BN93" s="67" t="n"/>
      <c r="BO93" s="67" t="n"/>
      <c r="BP93" s="67" t="n"/>
      <c r="BQ93" s="67" t="n"/>
      <c r="BR93" s="67" t="n"/>
      <c r="BS93" s="67" t="n"/>
      <c r="BT93" s="67" t="n"/>
      <c r="BU93" s="67" t="n"/>
      <c r="BV93" s="67" t="n"/>
      <c r="BW93" s="67" t="n"/>
      <c r="BX93" s="67" t="n"/>
      <c r="BY93" s="67" t="n"/>
      <c r="BZ93" s="67" t="n"/>
      <c r="CA93" s="67" t="n"/>
      <c r="CB93" s="67" t="n"/>
      <c r="CC93" s="67" t="n"/>
      <c r="CD93" s="67" t="n"/>
      <c r="CE93" s="67" t="n"/>
      <c r="CF93" s="67" t="n"/>
      <c r="CG93" s="67" t="n"/>
      <c r="CH93" s="67" t="n"/>
      <c r="CI93" s="67" t="n"/>
      <c r="CJ93" s="67" t="n"/>
      <c r="CK93" s="67" t="n"/>
      <c r="CL93" s="67" t="n"/>
      <c r="CM93" s="67" t="n"/>
      <c r="CN93" s="67" t="n"/>
      <c r="CO93" s="67" t="n"/>
      <c r="CP93" s="404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51" t="n"/>
      <c r="CZ93" s="51" t="n"/>
      <c r="DA93" s="51" t="n"/>
      <c r="DB93" s="51" t="n"/>
      <c r="DC93" s="51" t="n"/>
      <c r="DD93" s="51" t="n"/>
      <c r="DE93" s="51" t="n"/>
      <c r="DF93" s="51" t="n"/>
      <c r="DG93" s="51" t="n"/>
      <c r="DH93" s="51" t="n"/>
    </row>
    <row r="94" ht="13.5" customHeight="1" s="338">
      <c r="D94" s="404" t="n"/>
      <c r="E94" s="404" t="n"/>
      <c r="G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67" t="n"/>
      <c r="AH94" s="67" t="n"/>
      <c r="AI94" s="67" t="n"/>
      <c r="AJ94" s="67" t="n"/>
      <c r="AK94" s="67" t="n"/>
      <c r="AL94" s="67" t="n"/>
      <c r="AM94" s="67" t="n"/>
      <c r="AN94" s="67" t="n"/>
      <c r="AO94" s="67" t="n"/>
      <c r="AP94" s="67" t="n"/>
      <c r="AQ94" s="67" t="n"/>
      <c r="AR94" s="67" t="n"/>
      <c r="AS94" s="67" t="n"/>
      <c r="AT94" s="67" t="n"/>
      <c r="AU94" s="67" t="n"/>
      <c r="AV94" s="67" t="n"/>
      <c r="AW94" s="67" t="n"/>
      <c r="AX94" s="67" t="n"/>
      <c r="AY94" s="67" t="n"/>
      <c r="AZ94" s="67" t="n"/>
      <c r="BA94" s="67" t="n"/>
      <c r="BB94" s="67" t="n"/>
      <c r="BC94" s="67" t="n"/>
      <c r="BD94" s="67" t="n"/>
      <c r="BE94" s="67" t="n"/>
      <c r="BF94" s="67" t="n"/>
      <c r="BG94" s="67" t="n"/>
      <c r="BH94" s="67" t="n"/>
      <c r="BI94" s="67" t="n"/>
      <c r="BJ94" s="67" t="n"/>
      <c r="BK94" s="67" t="n"/>
      <c r="BL94" s="67" t="n"/>
      <c r="BM94" s="67" t="n"/>
      <c r="BN94" s="67" t="n"/>
      <c r="BO94" s="67" t="n"/>
      <c r="BP94" s="67" t="n"/>
      <c r="BQ94" s="67" t="n"/>
      <c r="BR94" s="67" t="n"/>
      <c r="BS94" s="67" t="n"/>
      <c r="BT94" s="67" t="n"/>
      <c r="BU94" s="67" t="n"/>
      <c r="BV94" s="67" t="n"/>
      <c r="BW94" s="67" t="n"/>
      <c r="BX94" s="67" t="n"/>
      <c r="BY94" s="67" t="n"/>
      <c r="BZ94" s="67" t="n"/>
      <c r="CA94" s="67" t="n"/>
      <c r="CB94" s="67" t="n"/>
      <c r="CC94" s="67" t="n"/>
      <c r="CD94" s="67" t="n"/>
      <c r="CE94" s="67" t="n"/>
      <c r="CF94" s="67" t="n"/>
      <c r="CG94" s="67" t="n"/>
      <c r="CH94" s="67" t="n"/>
      <c r="CI94" s="67" t="n"/>
      <c r="CJ94" s="67" t="n"/>
      <c r="CK94" s="67" t="n"/>
      <c r="CL94" s="67" t="n"/>
      <c r="CM94" s="67" t="n"/>
      <c r="CN94" s="67" t="n"/>
      <c r="CO94" s="67" t="n"/>
      <c r="CP94" s="404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51" t="n"/>
      <c r="CZ94" s="51" t="n"/>
      <c r="DA94" s="51" t="n"/>
      <c r="DB94" s="51" t="n"/>
      <c r="DC94" s="51" t="n"/>
      <c r="DD94" s="51" t="n"/>
      <c r="DE94" s="51" t="n"/>
      <c r="DF94" s="51" t="n"/>
      <c r="DG94" s="51" t="n"/>
      <c r="DH94" s="51" t="n"/>
    </row>
    <row r="95" ht="13.5" customHeight="1" s="338">
      <c r="D95" s="404" t="n"/>
      <c r="E95" s="404" t="n"/>
      <c r="G95" s="404" t="n"/>
      <c r="H95" s="404" t="n"/>
      <c r="I95" s="404" t="n"/>
      <c r="J95" s="404" t="n"/>
      <c r="K95" s="404" t="n"/>
      <c r="L95" s="404" t="n"/>
      <c r="R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67" t="n"/>
      <c r="AH95" s="67" t="n"/>
      <c r="AI95" s="67" t="n"/>
      <c r="AJ95" s="67" t="n"/>
      <c r="AK95" s="67" t="n"/>
      <c r="AL95" s="67" t="n"/>
      <c r="AM95" s="67" t="n"/>
      <c r="AN95" s="67" t="n"/>
      <c r="AO95" s="67" t="n"/>
      <c r="AP95" s="67" t="n"/>
      <c r="AQ95" s="67" t="n"/>
      <c r="AR95" s="67" t="n"/>
      <c r="AS95" s="67" t="n"/>
      <c r="AT95" s="67" t="n"/>
      <c r="AU95" s="67" t="n"/>
      <c r="AV95" s="67" t="n"/>
      <c r="AW95" s="67" t="n"/>
      <c r="AX95" s="67" t="n"/>
      <c r="AY95" s="67" t="n"/>
      <c r="AZ95" s="67" t="n"/>
      <c r="BA95" s="67" t="n"/>
      <c r="BB95" s="67" t="n"/>
      <c r="BC95" s="67" t="n"/>
      <c r="BD95" s="67" t="n"/>
      <c r="BE95" s="67" t="n"/>
      <c r="BF95" s="67" t="n"/>
      <c r="BG95" s="67" t="n"/>
      <c r="BH95" s="67" t="n"/>
      <c r="BI95" s="67" t="n"/>
      <c r="BJ95" s="67" t="n"/>
      <c r="BK95" s="67" t="n"/>
      <c r="BL95" s="67" t="n"/>
      <c r="BM95" s="67" t="n"/>
      <c r="BN95" s="67" t="n"/>
      <c r="BO95" s="67" t="n"/>
      <c r="BP95" s="67" t="n"/>
      <c r="BQ95" s="67" t="n"/>
      <c r="BR95" s="67" t="n"/>
      <c r="BS95" s="67" t="n"/>
      <c r="BT95" s="67" t="n"/>
      <c r="BU95" s="67" t="n"/>
      <c r="BV95" s="67" t="n"/>
      <c r="BW95" s="67" t="n"/>
      <c r="BX95" s="67" t="n"/>
      <c r="BY95" s="67" t="n"/>
      <c r="BZ95" s="67" t="n"/>
      <c r="CA95" s="67" t="n"/>
      <c r="CB95" s="67" t="n"/>
      <c r="CC95" s="67" t="n"/>
      <c r="CD95" s="67" t="n"/>
      <c r="CE95" s="67" t="n"/>
      <c r="CF95" s="67" t="n"/>
      <c r="CG95" s="67" t="n"/>
      <c r="CH95" s="67" t="n"/>
      <c r="CI95" s="67" t="n"/>
      <c r="CJ95" s="67" t="n"/>
      <c r="CK95" s="67" t="n"/>
      <c r="CL95" s="67" t="n"/>
      <c r="CM95" s="67" t="n"/>
      <c r="CN95" s="67" t="n"/>
      <c r="CO95" s="67" t="n"/>
      <c r="CP95" s="404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51" t="n"/>
      <c r="CZ95" s="51" t="n"/>
      <c r="DA95" s="51" t="n"/>
      <c r="DB95" s="51" t="n"/>
      <c r="DC95" s="51" t="n"/>
      <c r="DD95" s="51" t="n"/>
      <c r="DE95" s="51" t="n"/>
      <c r="DF95" s="51" t="n"/>
      <c r="DG95" s="51" t="n"/>
      <c r="DH95" s="51" t="n"/>
    </row>
    <row r="96" ht="13.5" customHeight="1" s="338">
      <c r="B96" s="405" t="n"/>
      <c r="C96" s="405" t="n"/>
      <c r="F96" s="405" t="n"/>
      <c r="CY96" s="51" t="n"/>
      <c r="CZ96" s="51" t="n"/>
      <c r="DA96" s="51" t="n"/>
      <c r="DB96" s="51" t="n"/>
      <c r="DC96" s="51" t="n"/>
      <c r="DD96" s="51" t="n"/>
      <c r="DE96" s="51" t="n"/>
      <c r="DF96" s="51" t="n"/>
      <c r="DG96" s="51" t="n"/>
      <c r="DH96" s="51" t="n"/>
    </row>
    <row r="97" ht="13.5" customHeight="1" s="338">
      <c r="B97" s="405" t="n"/>
      <c r="C97" s="405" t="n"/>
      <c r="F97" s="405" t="n"/>
      <c r="CY97" s="51" t="n"/>
      <c r="CZ97" s="51" t="n"/>
      <c r="DA97" s="51" t="n"/>
      <c r="DB97" s="51" t="n"/>
      <c r="DC97" s="51" t="n"/>
      <c r="DD97" s="51" t="n"/>
      <c r="DE97" s="51" t="n"/>
      <c r="DF97" s="51" t="n"/>
      <c r="DG97" s="51" t="n"/>
      <c r="DH97" s="51" t="n"/>
    </row>
    <row r="98" ht="13.5" customHeight="1" s="338">
      <c r="B98" s="405" t="n"/>
      <c r="C98" s="405" t="n"/>
      <c r="F98" s="405" t="n"/>
      <c r="CY98" s="51" t="n"/>
      <c r="CZ98" s="51" t="n"/>
      <c r="DA98" s="51" t="n"/>
      <c r="DB98" s="51" t="n"/>
      <c r="DC98" s="51" t="n"/>
      <c r="DD98" s="51" t="n"/>
      <c r="DE98" s="51" t="n"/>
      <c r="DF98" s="51" t="n"/>
      <c r="DG98" s="51" t="n"/>
      <c r="DH98" s="51" t="n"/>
    </row>
    <row r="99" ht="13.5" customHeight="1" s="338">
      <c r="B99" s="405" t="n"/>
      <c r="C99" s="405" t="n"/>
      <c r="F99" s="405" t="n"/>
      <c r="CY99" s="51" t="n"/>
      <c r="CZ99" s="51" t="n"/>
      <c r="DA99" s="51" t="n"/>
      <c r="DB99" s="51" t="n"/>
      <c r="DC99" s="51" t="n"/>
      <c r="DD99" s="51" t="n"/>
      <c r="DE99" s="51" t="n"/>
      <c r="DF99" s="51" t="n"/>
      <c r="DG99" s="51" t="n"/>
      <c r="DH99" s="51" t="n"/>
    </row>
    <row r="100" ht="13.5" customHeight="1" s="338">
      <c r="B100" s="405" t="n"/>
      <c r="C100" s="405" t="n"/>
      <c r="F100" s="405" t="n"/>
      <c r="CY100" s="51" t="n"/>
      <c r="CZ100" s="51" t="n"/>
      <c r="DA100" s="51" t="n"/>
      <c r="DB100" s="51" t="n"/>
      <c r="DC100" s="51" t="n"/>
      <c r="DD100" s="51" t="n"/>
      <c r="DE100" s="51" t="n"/>
      <c r="DF100" s="51" t="n"/>
      <c r="DG100" s="51" t="n"/>
      <c r="DH100" s="51" t="n"/>
    </row>
    <row r="101" ht="13.5" customHeight="1" s="338">
      <c r="B101" s="405" t="n"/>
      <c r="C101" s="405" t="n"/>
      <c r="F101" s="405" t="n"/>
      <c r="CY101" s="51" t="n"/>
      <c r="CZ101" s="51" t="n"/>
      <c r="DA101" s="51" t="n"/>
      <c r="DB101" s="51" t="n"/>
      <c r="DC101" s="51" t="n"/>
      <c r="DD101" s="51" t="n"/>
      <c r="DE101" s="51" t="n"/>
      <c r="DF101" s="51" t="n"/>
      <c r="DG101" s="51" t="n"/>
      <c r="DH101" s="51" t="n"/>
    </row>
    <row r="102" ht="13.5" customHeight="1" s="338">
      <c r="B102" s="405" t="n"/>
      <c r="C102" s="405" t="n"/>
      <c r="F102" s="405" t="n"/>
      <c r="CY102" s="51" t="n"/>
      <c r="CZ102" s="51" t="n"/>
      <c r="DA102" s="51" t="n"/>
      <c r="DB102" s="51" t="n"/>
      <c r="DC102" s="51" t="n"/>
      <c r="DD102" s="51" t="n"/>
      <c r="DE102" s="51" t="n"/>
      <c r="DF102" s="51" t="n"/>
      <c r="DG102" s="51" t="n"/>
      <c r="DH102" s="51" t="n"/>
    </row>
    <row r="103" ht="13.5" customHeight="1" s="338">
      <c r="B103" s="405" t="n"/>
      <c r="C103" s="405" t="n"/>
      <c r="F103" s="405" t="n"/>
      <c r="CY103" s="51" t="n"/>
      <c r="CZ103" s="51" t="n"/>
      <c r="DA103" s="51" t="n"/>
      <c r="DB103" s="51" t="n"/>
      <c r="DC103" s="51" t="n"/>
      <c r="DD103" s="51" t="n"/>
      <c r="DE103" s="51" t="n"/>
      <c r="DF103" s="51" t="n"/>
      <c r="DG103" s="51" t="n"/>
      <c r="DH103" s="51" t="n"/>
    </row>
    <row r="104" ht="13.5" customHeight="1" s="338">
      <c r="B104" s="405" t="n"/>
      <c r="C104" s="405" t="n"/>
      <c r="F104" s="405" t="n"/>
      <c r="CY104" s="51" t="n"/>
      <c r="CZ104" s="51" t="n"/>
      <c r="DA104" s="51" t="n"/>
      <c r="DB104" s="51" t="n"/>
      <c r="DC104" s="51" t="n"/>
      <c r="DD104" s="51" t="n"/>
      <c r="DE104" s="51" t="n"/>
      <c r="DF104" s="51" t="n"/>
      <c r="DG104" s="51" t="n"/>
      <c r="DH104" s="51" t="n"/>
    </row>
    <row r="105" ht="13.5" customHeight="1" s="338">
      <c r="B105" s="405" t="n"/>
      <c r="C105" s="405" t="n"/>
      <c r="F105" s="405" t="n"/>
      <c r="CY105" s="51" t="n"/>
      <c r="CZ105" s="51" t="n"/>
      <c r="DA105" s="51" t="n"/>
      <c r="DB105" s="51" t="n"/>
      <c r="DC105" s="51" t="n"/>
      <c r="DD105" s="51" t="n"/>
      <c r="DE105" s="51" t="n"/>
      <c r="DF105" s="51" t="n"/>
      <c r="DG105" s="51" t="n"/>
      <c r="DH105" s="51" t="n"/>
    </row>
    <row r="106" ht="13.5" customHeight="1" s="338">
      <c r="B106" s="405" t="n"/>
      <c r="C106" s="405" t="n"/>
      <c r="F106" s="405" t="n"/>
      <c r="CY106" s="51" t="n"/>
      <c r="CZ106" s="51" t="n"/>
      <c r="DA106" s="51" t="n"/>
      <c r="DB106" s="51" t="n"/>
      <c r="DC106" s="51" t="n"/>
      <c r="DD106" s="51" t="n"/>
      <c r="DE106" s="51" t="n"/>
      <c r="DF106" s="51" t="n"/>
      <c r="DG106" s="51" t="n"/>
      <c r="DH106" s="51" t="n"/>
    </row>
    <row r="107" ht="13.5" customHeight="1" s="338">
      <c r="B107" s="405" t="n"/>
      <c r="C107" s="405" t="n"/>
      <c r="F107" s="405" t="n"/>
      <c r="CY107" s="51" t="n"/>
      <c r="CZ107" s="51" t="n"/>
      <c r="DA107" s="51" t="n"/>
      <c r="DB107" s="51" t="n"/>
      <c r="DC107" s="51" t="n"/>
      <c r="DD107" s="51" t="n"/>
      <c r="DE107" s="51" t="n"/>
      <c r="DF107" s="51" t="n"/>
      <c r="DG107" s="51" t="n"/>
      <c r="DH107" s="51" t="n"/>
    </row>
    <row r="108" ht="13.5" customHeight="1" s="338">
      <c r="B108" s="405" t="n"/>
      <c r="C108" s="405" t="n"/>
      <c r="F108" s="405" t="n"/>
      <c r="CY108" s="51" t="n"/>
      <c r="CZ108" s="51" t="n"/>
      <c r="DA108" s="51" t="n"/>
      <c r="DB108" s="51" t="n"/>
      <c r="DC108" s="51" t="n"/>
      <c r="DD108" s="51" t="n"/>
      <c r="DE108" s="51" t="n"/>
      <c r="DF108" s="51" t="n"/>
      <c r="DG108" s="51" t="n"/>
      <c r="DH108" s="51" t="n"/>
    </row>
    <row r="109" ht="13.5" customHeight="1" s="338">
      <c r="CY109" s="51" t="n"/>
      <c r="CZ109" s="51" t="n"/>
      <c r="DA109" s="51" t="n"/>
      <c r="DB109" s="51" t="n"/>
      <c r="DC109" s="51" t="n"/>
      <c r="DD109" s="51" t="n"/>
      <c r="DE109" s="51" t="n"/>
      <c r="DF109" s="51" t="n"/>
      <c r="DG109" s="51" t="n"/>
      <c r="DH109" s="51" t="n"/>
    </row>
    <row r="110" ht="13.5" customHeight="1" s="338">
      <c r="CY110" s="51" t="n"/>
      <c r="CZ110" s="51" t="n"/>
      <c r="DA110" s="51" t="n"/>
      <c r="DB110" s="51" t="n"/>
      <c r="DC110" s="51" t="n"/>
      <c r="DD110" s="51" t="n"/>
      <c r="DE110" s="51" t="n"/>
      <c r="DF110" s="51" t="n"/>
      <c r="DG110" s="51" t="n"/>
      <c r="DH110" s="51" t="n"/>
    </row>
    <row r="111" ht="13.5" customHeight="1" s="338">
      <c r="CY111" s="51" t="n"/>
      <c r="CZ111" s="51" t="n"/>
      <c r="DA111" s="51" t="n"/>
      <c r="DB111" s="51" t="n"/>
      <c r="DC111" s="51" t="n"/>
      <c r="DD111" s="51" t="n"/>
      <c r="DE111" s="51" t="n"/>
      <c r="DF111" s="51" t="n"/>
      <c r="DG111" s="51" t="n"/>
      <c r="DH111" s="51" t="n"/>
    </row>
    <row r="112" ht="13.5" customHeight="1" s="338">
      <c r="CY112" s="51" t="n"/>
      <c r="CZ112" s="51" t="n"/>
      <c r="DA112" s="51" t="n"/>
      <c r="DB112" s="51" t="n"/>
      <c r="DC112" s="51" t="n"/>
      <c r="DD112" s="51" t="n"/>
      <c r="DE112" s="51" t="n"/>
      <c r="DF112" s="51" t="n"/>
      <c r="DG112" s="51" t="n"/>
      <c r="DH112" s="51" t="n"/>
    </row>
    <row r="113" ht="13.5" customHeight="1" s="338">
      <c r="CY113" s="51" t="n"/>
      <c r="CZ113" s="51" t="n"/>
      <c r="DA113" s="51" t="n"/>
      <c r="DB113" s="51" t="n"/>
      <c r="DC113" s="51" t="n"/>
      <c r="DD113" s="51" t="n"/>
      <c r="DE113" s="51" t="n"/>
      <c r="DF113" s="51" t="n"/>
      <c r="DG113" s="51" t="n"/>
      <c r="DH113" s="51" t="n"/>
    </row>
  </sheetData>
  <autoFilter ref="D1:D113"/>
  <mergeCells count="54">
    <mergeCell ref="P51:Q51"/>
    <mergeCell ref="P52:Q52"/>
    <mergeCell ref="P53:Q53"/>
    <mergeCell ref="P55:Q55"/>
    <mergeCell ref="AF10:AF11"/>
    <mergeCell ref="A12:A15"/>
    <mergeCell ref="M20:P20"/>
    <mergeCell ref="P48:Q48"/>
    <mergeCell ref="P49:Q49"/>
    <mergeCell ref="P50:Q50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</mergeCells>
  <conditionalFormatting sqref="R54">
    <cfRule type="cellIs" priority="8" operator="lessThan" dxfId="52">
      <formula>0</formula>
    </cfRule>
    <cfRule type="cellIs" priority="9" operator="greaterThan" dxfId="51">
      <formula>0</formula>
    </cfRule>
  </conditionalFormatting>
  <conditionalFormatting sqref="AG19:AG20">
    <cfRule type="cellIs" priority="6" operator="lessThan" dxfId="52">
      <formula>0</formula>
    </cfRule>
    <cfRule type="cellIs" priority="7" operator="greaterThan" dxfId="51">
      <formula>0</formula>
    </cfRule>
  </conditionalFormatting>
  <conditionalFormatting sqref="AG17">
    <cfRule type="cellIs" priority="4" operator="lessThan" dxfId="52">
      <formula>0</formula>
    </cfRule>
    <cfRule type="cellIs" priority="5" operator="greaterThan" dxfId="51">
      <formula>0</formula>
    </cfRule>
  </conditionalFormatting>
  <conditionalFormatting sqref="AG18">
    <cfRule type="cellIs" priority="2" operator="lessThan" dxfId="52">
      <formula>0</formula>
    </cfRule>
    <cfRule type="cellIs" priority="3" operator="greaterThan" dxfId="51">
      <formula>0</formula>
    </cfRule>
  </conditionalFormatting>
  <conditionalFormatting sqref="AG12:AP16">
    <cfRule type="cellIs" priority="1" operator="greaterThan" dxfId="50">
      <formula>0</formula>
    </cfRule>
  </conditionalFormatting>
  <dataValidations count="2">
    <dataValidation sqref="H12:H16" showErrorMessage="1" showInputMessage="1" allowBlank="0" type="list">
      <formula1>"1000 показов,клики,пакет,просмотры,engagement,вовлечение,неделя,месяц,единица,единиц,день"</formula1>
    </dataValidation>
    <dataValidation sqref="J12:J16" showErrorMessage="1" showInputMessage="1" allowBlank="0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CC"/>
    <outlinePr summaryBelow="1" summaryRight="1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baseColWidth="8" defaultColWidth="9.140625" defaultRowHeight="12.75"/>
  <cols>
    <col width="14.28515625" customWidth="1" style="405" min="1" max="1"/>
    <col width="6.140625" customWidth="1" style="20" min="2" max="2"/>
    <col width="5.42578125" customWidth="1" style="404" min="3" max="3"/>
    <col hidden="1" width="24.140625" customWidth="1" style="404" min="4" max="4"/>
    <col width="28.85546875" customWidth="1" style="405" min="5" max="5"/>
    <col width="45.7109375" customWidth="1" style="405" min="6" max="6"/>
    <col width="30.7109375" customWidth="1" style="404" min="7" max="7"/>
    <col outlineLevel="1" width="18.42578125" customWidth="1" style="405" min="8" max="8"/>
    <col outlineLevel="1" width="16.5703125" customWidth="1" style="405" min="9" max="9"/>
    <col outlineLevel="1" width="4" customWidth="1" style="405" min="10" max="10"/>
    <col outlineLevel="1" width="11.42578125" customWidth="1" style="405" min="11" max="11"/>
    <col outlineLevel="1" width="12.7109375" customWidth="1" style="405" min="12" max="12"/>
    <col outlineLevel="1" width="14.28515625" customWidth="1" style="405" min="13" max="13"/>
    <col width="16.85546875" customWidth="1" style="405" min="14" max="14"/>
    <col width="11.42578125" customWidth="1" style="405" min="15" max="16"/>
    <col width="13.5703125" customWidth="1" style="405" min="17" max="17"/>
    <col width="19.42578125" customWidth="1" style="405" min="18" max="19"/>
    <col width="12.85546875" customWidth="1" style="405" min="20" max="29"/>
    <col width="13.140625" customWidth="1" style="405" min="30" max="30"/>
    <col hidden="1" width="13.140625" customWidth="1" style="405" min="31" max="33"/>
    <col hidden="1" outlineLevel="1" width="5.7109375" customWidth="1" style="50" min="34" max="43"/>
    <col hidden="1" outlineLevel="1" width="8.42578125" customWidth="1" style="50" min="44" max="44"/>
    <col hidden="1" outlineLevel="1" width="7.42578125" customWidth="1" style="50" min="45" max="47"/>
    <col hidden="1" outlineLevel="1" width="9" customWidth="1" style="50" min="48" max="48"/>
    <col outlineLevel="1" width="9" customWidth="1" style="50" min="49" max="64"/>
    <col hidden="1" outlineLevel="1" width="9" customWidth="1" style="50" min="65" max="94"/>
    <col hidden="1" width="9" customWidth="1" style="405" min="95" max="95"/>
    <col hidden="1" width="17" customWidth="1" style="405" min="96" max="96"/>
    <col width="9.140625" customWidth="1" style="405" min="97" max="97"/>
    <col hidden="1" width="14.85546875" customWidth="1" style="405" min="98" max="100"/>
    <col hidden="1" width="9.140625" customWidth="1" style="405" min="101" max="101"/>
    <col width="9.140625" customWidth="1" style="405" min="102" max="104"/>
    <col width="9.140625" customWidth="1" style="405" min="105" max="16384"/>
  </cols>
  <sheetData>
    <row r="1" ht="15.75" customHeight="1" s="338">
      <c r="C1" s="49" t="n"/>
      <c r="D1" s="49" t="n"/>
      <c r="CZ1" s="51" t="n"/>
      <c r="DA1" s="51" t="n"/>
      <c r="DB1" s="51" t="n"/>
      <c r="DC1" s="51" t="n"/>
      <c r="DD1" s="51" t="n"/>
      <c r="DE1" s="51" t="n"/>
      <c r="DF1" s="51" t="n"/>
      <c r="DG1" s="51" t="n"/>
      <c r="DH1" s="51" t="n"/>
      <c r="DI1" s="51" t="n"/>
    </row>
    <row r="2" ht="15.75" customHeight="1" s="338">
      <c r="C2" s="49" t="n"/>
      <c r="D2" s="49" t="n"/>
      <c r="F2" s="47" t="inlineStr">
        <is>
          <t>Клиент/Брэнд</t>
        </is>
      </c>
      <c r="G2" s="404" t="inlineStr">
        <is>
          <t>Росмэн</t>
        </is>
      </c>
      <c r="M2" s="51" t="n"/>
      <c r="N2" s="51" t="n"/>
      <c r="O2" s="51" t="n"/>
      <c r="P2" s="51" t="n"/>
      <c r="Q2" s="51" t="n"/>
      <c r="R2" s="51" t="n"/>
      <c r="S2" s="51" t="n"/>
      <c r="AY2" s="196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CZ2" s="51" t="n"/>
      <c r="DA2" s="51" t="n"/>
      <c r="DB2" s="51" t="n"/>
      <c r="DC2" s="51" t="n"/>
      <c r="DD2" s="51" t="n"/>
      <c r="DE2" s="51" t="n"/>
      <c r="DF2" s="51" t="n"/>
      <c r="DG2" s="51" t="n"/>
      <c r="DH2" s="51" t="n"/>
      <c r="DI2" s="51" t="n"/>
    </row>
    <row r="3" ht="15.75" customFormat="1" customHeight="1" s="51">
      <c r="B3" s="52" t="n"/>
      <c r="C3" s="53" t="n"/>
      <c r="D3" s="53" t="n"/>
      <c r="E3" s="54" t="n"/>
      <c r="F3" s="47" t="inlineStr">
        <is>
          <t>Продукт/Кампания</t>
        </is>
      </c>
      <c r="G3" s="404" t="inlineStr">
        <is>
          <t>Infinity Nado</t>
        </is>
      </c>
      <c r="H3" s="405" t="n"/>
      <c r="I3" s="405" t="n"/>
      <c r="J3" s="405" t="n"/>
      <c r="K3" s="405" t="n"/>
      <c r="L3" s="405" t="n"/>
      <c r="AN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</row>
    <row r="4" ht="15.75" customFormat="1" customHeight="1" s="51">
      <c r="B4" s="55" t="n"/>
      <c r="C4" s="53" t="n"/>
      <c r="D4" s="53" t="n"/>
      <c r="F4" s="47" t="inlineStr">
        <is>
          <t>ЦА</t>
        </is>
      </c>
      <c r="G4" s="404" t="inlineStr">
        <is>
          <t>Дети 6 -12 лет (основное ядро) и их родители</t>
        </is>
      </c>
      <c r="H4" s="405" t="n"/>
      <c r="I4" s="405" t="n"/>
      <c r="J4" s="405" t="n"/>
      <c r="K4" s="405" t="n"/>
      <c r="L4" s="405" t="n"/>
      <c r="M4" s="405" t="n"/>
      <c r="R4" s="277" t="n"/>
      <c r="AM4" s="56" t="n"/>
      <c r="AN4" s="13" t="n"/>
    </row>
    <row r="5" ht="15.75" customFormat="1" customHeight="1" s="51">
      <c r="B5" s="55" t="n"/>
      <c r="C5" s="53" t="n"/>
      <c r="D5" s="53" t="n"/>
      <c r="F5" s="47" t="inlineStr">
        <is>
          <t>Гео</t>
        </is>
      </c>
      <c r="G5" s="404" t="inlineStr">
        <is>
          <t>РФ</t>
        </is>
      </c>
      <c r="H5" s="405" t="n"/>
      <c r="I5" s="405" t="n"/>
      <c r="J5" s="405" t="n"/>
      <c r="K5" s="405" t="n"/>
      <c r="L5" s="405" t="n"/>
      <c r="R5" s="57" t="n"/>
      <c r="AP5" s="14" t="n"/>
      <c r="AU5" s="95" t="n"/>
      <c r="BC5" s="195" t="n"/>
    </row>
    <row r="6" ht="15.75" customFormat="1" customHeight="1" s="51">
      <c r="B6" s="55" t="n"/>
      <c r="C6" s="53" t="n"/>
      <c r="D6" s="53" t="n"/>
      <c r="F6" s="47" t="inlineStr">
        <is>
          <t>KPI</t>
        </is>
      </c>
      <c r="G6" s="404" t="inlineStr">
        <is>
          <t>Охват, вовлеченность, клик</t>
        </is>
      </c>
      <c r="I6" s="405" t="n"/>
      <c r="J6" s="405" t="n"/>
      <c r="K6" s="405" t="n"/>
      <c r="L6" s="405" t="n"/>
      <c r="M6" s="405" t="n"/>
      <c r="N6" s="405" t="n"/>
      <c r="O6" s="405" t="n"/>
      <c r="R6" s="57" t="n"/>
      <c r="AD6" s="15" t="n"/>
      <c r="AE6" s="15" t="n"/>
      <c r="AF6" s="15" t="n"/>
      <c r="AG6" s="15" t="n"/>
      <c r="BC6" s="195" t="n"/>
    </row>
    <row r="7" ht="15.75" customFormat="1" customHeight="1" s="51">
      <c r="B7" s="55" t="n"/>
      <c r="C7" s="53" t="n"/>
      <c r="D7" s="53" t="n"/>
      <c r="F7" s="47" t="inlineStr">
        <is>
          <t>Дата составления медиаплана</t>
        </is>
      </c>
      <c r="G7" s="58" t="n">
        <v>44305</v>
      </c>
      <c r="I7" s="405" t="n"/>
      <c r="J7" s="405" t="n"/>
      <c r="K7" s="405" t="n"/>
      <c r="L7" s="405" t="n"/>
      <c r="M7" s="405" t="n"/>
      <c r="N7" s="405" t="n"/>
      <c r="O7" s="405" t="n"/>
      <c r="T7" s="120">
        <f>IFERROR(T8=0,)</f>
        <v/>
      </c>
      <c r="U7" s="120" t="n"/>
      <c r="V7" s="120">
        <f>IFERROR(V8=0,)</f>
        <v/>
      </c>
      <c r="W7" s="120" t="n"/>
      <c r="X7" s="120">
        <f>IFERROR(X8=0,)</f>
        <v/>
      </c>
      <c r="Y7" s="120" t="n"/>
      <c r="Z7" s="120">
        <f>IFERROR(Z8=0,)</f>
        <v/>
      </c>
      <c r="AA7" s="120" t="n"/>
      <c r="AB7" s="120" t="n"/>
      <c r="AC7" s="120" t="n"/>
      <c r="AD7" s="121" t="n"/>
      <c r="AE7" s="121" t="n"/>
      <c r="AF7" s="120">
        <f>IFERROR(AF8=0,)</f>
        <v/>
      </c>
      <c r="AG7" s="15" t="n"/>
      <c r="AZ7" s="73" t="inlineStr">
        <is>
          <t>Имиджевые флайты: 22.04-30.04 и 14.05-19.05</t>
        </is>
      </c>
      <c r="BF7" s="73" t="inlineStr">
        <is>
          <t>Конверсионный флайт: 20.05-02.06</t>
        </is>
      </c>
    </row>
    <row r="8" ht="15.75" customFormat="1" customHeight="1" s="51">
      <c r="B8" s="55" t="n"/>
      <c r="C8" s="59" t="n"/>
      <c r="D8" s="60" t="n"/>
      <c r="F8" s="405" t="n"/>
      <c r="G8" s="405" t="n"/>
      <c r="H8" s="405" t="n"/>
      <c r="I8" s="405" t="n"/>
      <c r="J8" s="405" t="n"/>
      <c r="K8" s="405" t="n"/>
      <c r="L8" s="405" t="n"/>
      <c r="M8" s="405" t="n"/>
      <c r="N8" s="405" t="n"/>
      <c r="O8" s="405" t="n"/>
      <c r="T8" s="429">
        <f>SUM(T12:T16)-T17</f>
        <v/>
      </c>
      <c r="U8" s="429" t="n"/>
      <c r="V8" s="429">
        <f>SUM(V12:V16)*0.8-V17</f>
        <v/>
      </c>
      <c r="W8" s="429" t="n"/>
      <c r="X8" s="429">
        <f>SUM(X12:X16)-X17</f>
        <v/>
      </c>
      <c r="Y8" s="429" t="n"/>
      <c r="Z8" s="429">
        <f>SUM(Z12:Z16)-Z17</f>
        <v/>
      </c>
      <c r="AA8" s="429" t="n"/>
      <c r="AB8" s="429" t="n"/>
      <c r="AC8" s="429" t="n"/>
      <c r="AD8" s="429" t="n"/>
      <c r="AE8" s="429" t="n"/>
      <c r="AF8" s="429">
        <f>SUM(AF12:AF16)-AF17</f>
        <v/>
      </c>
      <c r="AG8" s="430" t="n"/>
      <c r="AH8" s="61" t="n"/>
      <c r="AI8" s="61" t="n"/>
      <c r="AJ8" s="61" t="n"/>
      <c r="AK8" s="61" t="n"/>
      <c r="AL8" s="61" t="n"/>
      <c r="AM8" s="61" t="n"/>
      <c r="AN8" s="62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193" t="n"/>
      <c r="BA8" s="193" t="n"/>
      <c r="BB8" s="193" t="inlineStr">
        <is>
          <t>охват</t>
        </is>
      </c>
      <c r="BC8" s="193" t="n"/>
      <c r="BD8" s="193" t="n"/>
      <c r="BE8" s="194" t="n"/>
      <c r="BF8" s="192" t="n"/>
      <c r="BG8" s="192" t="inlineStr">
        <is>
          <t>конверсии</t>
        </is>
      </c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  <c r="BV8" s="61" t="n"/>
      <c r="BW8" s="61" t="n"/>
      <c r="BX8" s="61" t="n"/>
      <c r="BY8" s="61" t="n"/>
      <c r="BZ8" s="61" t="n"/>
      <c r="CA8" s="61" t="n"/>
      <c r="CB8" s="61" t="n"/>
      <c r="CC8" s="61" t="n"/>
      <c r="CD8" s="61" t="n"/>
      <c r="CE8" s="61" t="n"/>
      <c r="CF8" s="61" t="n"/>
      <c r="CG8" s="61" t="n"/>
      <c r="CH8" s="61" t="n"/>
      <c r="CI8" s="61" t="n"/>
      <c r="CJ8" s="61" t="n"/>
      <c r="CK8" s="61" t="n"/>
      <c r="CL8" s="61" t="n"/>
      <c r="CM8" s="61" t="n"/>
      <c r="CN8" s="61" t="n"/>
      <c r="CO8" s="61" t="n"/>
      <c r="CP8" s="61" t="n"/>
      <c r="CR8" s="405" t="n"/>
    </row>
    <row r="9" ht="23.25" customFormat="1" customHeight="1" s="16">
      <c r="B9" s="55" t="n"/>
      <c r="C9" s="397" t="inlineStr">
        <is>
          <t>#</t>
        </is>
      </c>
      <c r="D9" s="376" t="inlineStr">
        <is>
          <t>Селлер</t>
        </is>
      </c>
      <c r="E9" s="376" t="inlineStr">
        <is>
          <t>Сайт</t>
        </is>
      </c>
      <c r="F9" s="376" t="inlineStr">
        <is>
          <t>Место размещения на сайте и таргетинги</t>
        </is>
      </c>
      <c r="G9" s="376" t="inlineStr">
        <is>
          <t>Размер (в пикселях) / Формат</t>
        </is>
      </c>
      <c r="H9" s="376" t="inlineStr">
        <is>
          <t>Тип размещения</t>
        </is>
      </c>
      <c r="I9" s="376" t="inlineStr">
        <is>
          <t>Единица покупки</t>
        </is>
      </c>
      <c r="J9" s="376" t="inlineStr">
        <is>
          <t>Период размещения</t>
        </is>
      </c>
      <c r="K9" s="398" t="n"/>
      <c r="L9" s="376" t="inlineStr">
        <is>
          <t xml:space="preserve">Количество единиц за период </t>
        </is>
      </c>
      <c r="M9" s="376" t="inlineStr">
        <is>
          <t xml:space="preserve">Общее количество единиц </t>
        </is>
      </c>
      <c r="N9" s="376" t="inlineStr">
        <is>
          <t xml:space="preserve">Цена 
(за единицу покупки), руб.
</t>
        </is>
      </c>
      <c r="O9" s="376" t="inlineStr">
        <is>
          <t>Наценки / Доп. Скидки</t>
        </is>
      </c>
      <c r="P9" s="401" t="inlineStr">
        <is>
          <t>Скидка, %</t>
        </is>
      </c>
      <c r="Q9" s="376" t="inlineStr">
        <is>
          <t>CPM с учетом скидки</t>
        </is>
      </c>
      <c r="R9" s="376" t="inlineStr">
        <is>
          <t>Стоимость размещения после скидки, руб.</t>
        </is>
      </c>
      <c r="S9" s="376" t="inlineStr">
        <is>
          <t>Стоимость размещения после скидки, с НДС, руб.</t>
        </is>
      </c>
      <c r="T9" s="376" t="inlineStr">
        <is>
          <t>Прогноз результатов</t>
        </is>
      </c>
      <c r="U9" s="374" t="n"/>
      <c r="V9" s="374" t="n"/>
      <c r="W9" s="374" t="n"/>
      <c r="X9" s="374" t="n"/>
      <c r="Y9" s="374" t="n"/>
      <c r="Z9" s="374" t="n"/>
      <c r="AA9" s="374" t="n"/>
      <c r="AB9" s="374" t="n"/>
      <c r="AC9" s="374" t="n"/>
      <c r="AD9" s="374" t="n"/>
      <c r="AE9" s="374" t="n"/>
      <c r="AF9" s="374" t="n"/>
      <c r="AG9" s="375" t="n"/>
      <c r="AH9" s="376" t="inlineStr">
        <is>
          <t>Январь</t>
        </is>
      </c>
      <c r="AI9" s="374" t="n"/>
      <c r="AJ9" s="374" t="n"/>
      <c r="AK9" s="374" t="n"/>
      <c r="AL9" s="375" t="n"/>
      <c r="AM9" s="376" t="inlineStr">
        <is>
          <t>Февраль</t>
        </is>
      </c>
      <c r="AN9" s="374" t="n"/>
      <c r="AO9" s="374" t="n"/>
      <c r="AP9" s="374" t="n"/>
      <c r="AQ9" s="375" t="n"/>
      <c r="AR9" s="376" t="inlineStr">
        <is>
          <t>Март</t>
        </is>
      </c>
      <c r="AS9" s="374" t="n"/>
      <c r="AT9" s="374" t="n"/>
      <c r="AU9" s="374" t="n"/>
      <c r="AV9" s="375" t="n"/>
      <c r="AW9" s="373" t="inlineStr">
        <is>
          <t>Апрель</t>
        </is>
      </c>
      <c r="AX9" s="374" t="n"/>
      <c r="AY9" s="374" t="n"/>
      <c r="AZ9" s="374" t="n"/>
      <c r="BA9" s="375" t="n"/>
      <c r="BB9" s="376" t="inlineStr">
        <is>
          <t>Май</t>
        </is>
      </c>
      <c r="BC9" s="374" t="n"/>
      <c r="BD9" s="374" t="n"/>
      <c r="BE9" s="374" t="n"/>
      <c r="BF9" s="374" t="n"/>
      <c r="BG9" s="375" t="n"/>
      <c r="BH9" s="370" t="inlineStr">
        <is>
          <t>Июнь</t>
        </is>
      </c>
      <c r="BI9" s="377" t="n"/>
      <c r="BJ9" s="377" t="n"/>
      <c r="BK9" s="377" t="n"/>
      <c r="BL9" s="378" t="n"/>
      <c r="BM9" s="376" t="inlineStr">
        <is>
          <t>Июль</t>
        </is>
      </c>
      <c r="BN9" s="374" t="n"/>
      <c r="BO9" s="374" t="n"/>
      <c r="BP9" s="374" t="n"/>
      <c r="BQ9" s="375" t="n"/>
      <c r="BR9" s="393" t="inlineStr">
        <is>
          <t>Август</t>
        </is>
      </c>
      <c r="BS9" s="394" t="n"/>
      <c r="BT9" s="394" t="n"/>
      <c r="BU9" s="394" t="n"/>
      <c r="BV9" s="394" t="n"/>
      <c r="BW9" s="395" t="n"/>
      <c r="BX9" s="393" t="inlineStr">
        <is>
          <t>Сентябрь</t>
        </is>
      </c>
      <c r="BY9" s="394" t="n"/>
      <c r="BZ9" s="394" t="n"/>
      <c r="CA9" s="394" t="n"/>
      <c r="CB9" s="395" t="n"/>
      <c r="CC9" s="376" t="inlineStr">
        <is>
          <t>Октябрь</t>
        </is>
      </c>
      <c r="CD9" s="374" t="n"/>
      <c r="CE9" s="374" t="n"/>
      <c r="CF9" s="374" t="n"/>
      <c r="CG9" s="375" t="n"/>
      <c r="CH9" s="376" t="inlineStr">
        <is>
          <t>Ноябрь</t>
        </is>
      </c>
      <c r="CI9" s="374" t="n"/>
      <c r="CJ9" s="374" t="n"/>
      <c r="CK9" s="374" t="n"/>
      <c r="CL9" s="375" t="n"/>
      <c r="CM9" s="376" t="inlineStr">
        <is>
          <t>Декабрь</t>
        </is>
      </c>
      <c r="CN9" s="374" t="n"/>
      <c r="CO9" s="374" t="n"/>
      <c r="CP9" s="375" t="n"/>
      <c r="CQ9" s="376" t="inlineStr">
        <is>
          <t>Дата старта</t>
        </is>
      </c>
      <c r="CR9" s="376" t="inlineStr">
        <is>
          <t>Дата предоставления материалов</t>
        </is>
      </c>
      <c r="CY9" s="51" t="n"/>
      <c r="CZ9" s="51" t="n"/>
      <c r="DA9" s="51" t="n"/>
      <c r="DB9" s="51" t="n"/>
      <c r="DC9" s="51" t="n"/>
      <c r="DD9" s="51" t="n"/>
      <c r="DE9" s="51" t="n"/>
      <c r="DF9" s="51" t="n"/>
      <c r="DG9" s="51" t="n"/>
      <c r="DH9" s="51" t="n"/>
    </row>
    <row r="10" ht="35.1" customFormat="1" customHeight="1" s="16">
      <c r="B10" s="55" t="n"/>
      <c r="C10" s="396" t="n"/>
      <c r="D10" s="396" t="n"/>
      <c r="E10" s="396" t="n"/>
      <c r="F10" s="396" t="n"/>
      <c r="G10" s="396" t="n"/>
      <c r="H10" s="396" t="n"/>
      <c r="I10" s="396" t="n"/>
      <c r="J10" s="369" t="n"/>
      <c r="K10" s="399" t="n"/>
      <c r="L10" s="396" t="n"/>
      <c r="M10" s="396" t="n"/>
      <c r="N10" s="396" t="n"/>
      <c r="O10" s="396" t="n"/>
      <c r="P10" s="396" t="n"/>
      <c r="Q10" s="396" t="n"/>
      <c r="R10" s="396" t="n"/>
      <c r="S10" s="396" t="n"/>
      <c r="T10" s="376" t="inlineStr">
        <is>
          <t>Количество показов</t>
        </is>
      </c>
      <c r="U10" s="376" t="inlineStr">
        <is>
          <t>Частота</t>
        </is>
      </c>
      <c r="V10" s="376" t="inlineStr">
        <is>
          <t>Охват технический</t>
        </is>
      </c>
      <c r="W10" s="376" t="inlineStr">
        <is>
          <t>VTR,%</t>
        </is>
      </c>
      <c r="X10" s="376" t="inlineStr">
        <is>
          <t>Количество просмотров</t>
        </is>
      </c>
      <c r="Y10" s="376" t="inlineStr">
        <is>
          <t>CTR%</t>
        </is>
      </c>
      <c r="Z10" s="376" t="inlineStr">
        <is>
          <t>Количество кликов</t>
        </is>
      </c>
      <c r="AA10" s="376" t="inlineStr">
        <is>
          <t>CPM, руб.</t>
        </is>
      </c>
      <c r="AB10" s="376" t="inlineStr">
        <is>
          <t>CPT, руб.</t>
        </is>
      </c>
      <c r="AC10" s="376" t="inlineStr">
        <is>
          <t>Стоимость за просмотр</t>
        </is>
      </c>
      <c r="AD10" s="376" t="inlineStr">
        <is>
          <t>Стоимость за клик, руб.</t>
        </is>
      </c>
      <c r="AE10" s="376" t="inlineStr">
        <is>
          <t>CR, %</t>
        </is>
      </c>
      <c r="AF10" s="376" t="inlineStr">
        <is>
          <t>Количество лидов</t>
        </is>
      </c>
      <c r="AG10" s="376" t="inlineStr">
        <is>
          <t>Стоимость за лид, руб.</t>
        </is>
      </c>
      <c r="AH10" s="376" t="n"/>
      <c r="AI10" s="376" t="n"/>
      <c r="AJ10" s="376" t="n"/>
      <c r="AK10" s="376" t="n"/>
      <c r="AL10" s="376" t="n"/>
      <c r="AM10" s="376" t="n"/>
      <c r="AN10" s="376" t="n"/>
      <c r="AO10" s="376" t="n"/>
      <c r="AP10" s="376" t="n"/>
      <c r="AQ10" s="376" t="n"/>
      <c r="AR10" s="48" t="n">
        <v>44256</v>
      </c>
      <c r="AS10" s="48">
        <f>AR11+1</f>
        <v/>
      </c>
      <c r="AT10" s="48">
        <f>AS11+1</f>
        <v/>
      </c>
      <c r="AU10" s="48">
        <f>AT11+1</f>
        <v/>
      </c>
      <c r="AV10" s="48">
        <f>AU11+1</f>
        <v/>
      </c>
      <c r="AW10" s="48">
        <f>AV11+1</f>
        <v/>
      </c>
      <c r="AX10" s="48">
        <f>AW11+1</f>
        <v/>
      </c>
      <c r="AY10" s="140">
        <f>AX11+1</f>
        <v/>
      </c>
      <c r="AZ10" s="140">
        <f>AY11+1</f>
        <v/>
      </c>
      <c r="BA10" s="140">
        <f>AZ11+1</f>
        <v/>
      </c>
      <c r="BB10" s="140">
        <f>BA11+1</f>
        <v/>
      </c>
      <c r="BC10" s="140">
        <f>BB11+1</f>
        <v/>
      </c>
      <c r="BD10" s="140">
        <f>BC11+1</f>
        <v/>
      </c>
      <c r="BE10" s="140">
        <f>BD11+1</f>
        <v/>
      </c>
      <c r="BF10" s="48">
        <f>BE11+1</f>
        <v/>
      </c>
      <c r="BG10" s="48">
        <f>BF11+1</f>
        <v/>
      </c>
      <c r="BH10" s="48">
        <f>BG11+1</f>
        <v/>
      </c>
      <c r="BI10" s="48">
        <f>BH11+1</f>
        <v/>
      </c>
      <c r="BJ10" s="48">
        <f>BI11+1</f>
        <v/>
      </c>
      <c r="BK10" s="48">
        <f>BJ11+1</f>
        <v/>
      </c>
      <c r="BL10" s="48">
        <f>BK11+1</f>
        <v/>
      </c>
      <c r="BM10" s="48">
        <f>BL11+1</f>
        <v/>
      </c>
      <c r="BN10" s="48">
        <f>BM11+1</f>
        <v/>
      </c>
      <c r="BO10" s="48">
        <f>BN11+1</f>
        <v/>
      </c>
      <c r="BP10" s="48">
        <f>BO11+1</f>
        <v/>
      </c>
      <c r="BQ10" s="48">
        <f>BP11+1</f>
        <v/>
      </c>
      <c r="BR10" s="48">
        <f>BQ11+1</f>
        <v/>
      </c>
      <c r="BS10" s="48">
        <f>BR11+1</f>
        <v/>
      </c>
      <c r="BT10" s="48">
        <f>BS11+1</f>
        <v/>
      </c>
      <c r="BU10" s="48">
        <f>BT11+1</f>
        <v/>
      </c>
      <c r="BV10" s="48">
        <f>BU11+1</f>
        <v/>
      </c>
      <c r="BW10" s="48">
        <f>BV11+1</f>
        <v/>
      </c>
      <c r="BX10" s="48">
        <f>BW11+1</f>
        <v/>
      </c>
      <c r="BY10" s="48">
        <f>BX11+1</f>
        <v/>
      </c>
      <c r="BZ10" s="48">
        <f>BY11+1</f>
        <v/>
      </c>
      <c r="CA10" s="48">
        <f>BZ11+1</f>
        <v/>
      </c>
      <c r="CB10" s="48">
        <f>CA11+1</f>
        <v/>
      </c>
      <c r="CC10" s="48">
        <f>CB11+1</f>
        <v/>
      </c>
      <c r="CD10" s="48">
        <f>CC11+1</f>
        <v/>
      </c>
      <c r="CE10" s="48">
        <f>CD11+1</f>
        <v/>
      </c>
      <c r="CF10" s="48">
        <f>CE11+1</f>
        <v/>
      </c>
      <c r="CG10" s="48">
        <f>CF11+1</f>
        <v/>
      </c>
      <c r="CH10" s="48">
        <f>CG11+1</f>
        <v/>
      </c>
      <c r="CI10" s="48">
        <f>CH11+1</f>
        <v/>
      </c>
      <c r="CJ10" s="48">
        <f>CI11+1</f>
        <v/>
      </c>
      <c r="CK10" s="48">
        <f>CJ11+1</f>
        <v/>
      </c>
      <c r="CL10" s="48">
        <f>CK11+1</f>
        <v/>
      </c>
      <c r="CM10" s="48">
        <f>CL11+1</f>
        <v/>
      </c>
      <c r="CN10" s="48">
        <f>CM11+1</f>
        <v/>
      </c>
      <c r="CO10" s="48">
        <f>CN11+1</f>
        <v/>
      </c>
      <c r="CP10" s="48">
        <f>CO11+1</f>
        <v/>
      </c>
      <c r="CQ10" s="396" t="n"/>
      <c r="CR10" s="396" t="n"/>
      <c r="CY10" s="51" t="n"/>
      <c r="CZ10" s="51" t="n"/>
      <c r="DA10" s="51" t="n"/>
      <c r="DB10" s="51" t="n"/>
      <c r="DC10" s="51" t="n"/>
      <c r="DD10" s="51" t="n"/>
      <c r="DE10" s="51" t="n"/>
      <c r="DF10" s="51" t="n"/>
      <c r="DG10" s="51" t="n"/>
      <c r="DH10" s="51" t="n"/>
    </row>
    <row r="11" ht="35.1" customFormat="1" customHeight="1" s="16">
      <c r="B11" s="257" t="n"/>
      <c r="C11" s="382" t="n"/>
      <c r="D11" s="382" t="n"/>
      <c r="E11" s="382" t="n"/>
      <c r="F11" s="382" t="n"/>
      <c r="G11" s="382" t="n"/>
      <c r="H11" s="382" t="n"/>
      <c r="I11" s="382" t="n"/>
      <c r="J11" s="400" t="n"/>
      <c r="K11" s="384" t="n"/>
      <c r="L11" s="382" t="n"/>
      <c r="M11" s="382" t="n"/>
      <c r="N11" s="382" t="n"/>
      <c r="O11" s="382" t="n"/>
      <c r="P11" s="382" t="n"/>
      <c r="Q11" s="382" t="n"/>
      <c r="R11" s="382" t="n"/>
      <c r="S11" s="382" t="n"/>
      <c r="T11" s="382" t="n"/>
      <c r="U11" s="382" t="n"/>
      <c r="V11" s="382" t="n"/>
      <c r="W11" s="382" t="n"/>
      <c r="X11" s="382" t="n"/>
      <c r="Y11" s="382" t="n"/>
      <c r="Z11" s="382" t="n"/>
      <c r="AA11" s="382" t="n"/>
      <c r="AB11" s="382" t="n"/>
      <c r="AC11" s="382" t="n"/>
      <c r="AD11" s="382" t="n"/>
      <c r="AE11" s="382" t="n"/>
      <c r="AF11" s="382" t="n"/>
      <c r="AG11" s="382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63" t="n"/>
      <c r="AR11" s="48">
        <f>AR10+6</f>
        <v/>
      </c>
      <c r="AS11" s="48">
        <f>AS10+6</f>
        <v/>
      </c>
      <c r="AT11" s="48">
        <f>AT10+6</f>
        <v/>
      </c>
      <c r="AU11" s="48">
        <f>AU10+6</f>
        <v/>
      </c>
      <c r="AV11" s="48" t="n">
        <v>44286</v>
      </c>
      <c r="AW11" s="48" t="n">
        <v>44290</v>
      </c>
      <c r="AX11" s="48">
        <f>AX10+6</f>
        <v/>
      </c>
      <c r="AY11" s="48">
        <f>AY10+6</f>
        <v/>
      </c>
      <c r="AZ11" s="48">
        <f>AZ10+6</f>
        <v/>
      </c>
      <c r="BA11" s="48" t="n">
        <v>44316</v>
      </c>
      <c r="BB11" s="48" t="n">
        <v>44318</v>
      </c>
      <c r="BC11" s="48">
        <f>BC10+6</f>
        <v/>
      </c>
      <c r="BD11" s="48">
        <f>BD10+6</f>
        <v/>
      </c>
      <c r="BE11" s="48">
        <f>BE10+6</f>
        <v/>
      </c>
      <c r="BF11" s="48">
        <f>BF10+6</f>
        <v/>
      </c>
      <c r="BG11" s="48" t="n">
        <v>44347</v>
      </c>
      <c r="BH11" s="48" t="n">
        <v>44353</v>
      </c>
      <c r="BI11" s="48">
        <f>BI10+6</f>
        <v/>
      </c>
      <c r="BJ11" s="48">
        <f>BJ10+6</f>
        <v/>
      </c>
      <c r="BK11" s="48">
        <f>BK10+6</f>
        <v/>
      </c>
      <c r="BL11" s="48" t="n">
        <v>44377</v>
      </c>
      <c r="BM11" s="48" t="n">
        <v>44381</v>
      </c>
      <c r="BN11" s="48">
        <f>BN10+6</f>
        <v/>
      </c>
      <c r="BO11" s="48">
        <f>BO10+6</f>
        <v/>
      </c>
      <c r="BP11" s="48">
        <f>BP10+6</f>
        <v/>
      </c>
      <c r="BQ11" s="48" t="n">
        <v>44408</v>
      </c>
      <c r="BR11" s="48" t="n">
        <v>44409</v>
      </c>
      <c r="BS11" s="48">
        <f>BS10+6</f>
        <v/>
      </c>
      <c r="BT11" s="48">
        <f>BT10+6</f>
        <v/>
      </c>
      <c r="BU11" s="48">
        <f>BU10+6</f>
        <v/>
      </c>
      <c r="BV11" s="48">
        <f>BV10+6</f>
        <v/>
      </c>
      <c r="BW11" s="48" t="n">
        <v>44439</v>
      </c>
      <c r="BX11" s="48" t="n">
        <v>44444</v>
      </c>
      <c r="BY11" s="48">
        <f>BY10+6</f>
        <v/>
      </c>
      <c r="BZ11" s="48">
        <f>BZ10+6</f>
        <v/>
      </c>
      <c r="CA11" s="48">
        <f>CA10+6</f>
        <v/>
      </c>
      <c r="CB11" s="48" t="n">
        <v>44469</v>
      </c>
      <c r="CC11" s="48" t="n">
        <v>44472</v>
      </c>
      <c r="CD11" s="48">
        <f>CD10+6</f>
        <v/>
      </c>
      <c r="CE11" s="48">
        <f>CE10+6</f>
        <v/>
      </c>
      <c r="CF11" s="48">
        <f>CF10+6</f>
        <v/>
      </c>
      <c r="CG11" s="48">
        <f>CG10+6</f>
        <v/>
      </c>
      <c r="CH11" s="48">
        <f>CH10+6</f>
        <v/>
      </c>
      <c r="CI11" s="48">
        <f>CI10+6</f>
        <v/>
      </c>
      <c r="CJ11" s="48">
        <f>CJ10+6</f>
        <v/>
      </c>
      <c r="CK11" s="48">
        <f>CK10+6</f>
        <v/>
      </c>
      <c r="CL11" s="48" t="n">
        <v>44530</v>
      </c>
      <c r="CM11" s="48" t="n">
        <v>44535</v>
      </c>
      <c r="CN11" s="48">
        <f>CN10+6</f>
        <v/>
      </c>
      <c r="CO11" s="48">
        <f>CO10+6</f>
        <v/>
      </c>
      <c r="CP11" s="48">
        <f>CP10+6</f>
        <v/>
      </c>
      <c r="CQ11" s="382" t="n"/>
      <c r="CR11" s="382" t="n"/>
      <c r="CY11" s="51" t="n"/>
      <c r="CZ11" s="51" t="n"/>
      <c r="DA11" s="51" t="n"/>
      <c r="DB11" s="51" t="n"/>
      <c r="DC11" s="51" t="n"/>
      <c r="DD11" s="51" t="n"/>
      <c r="DE11" s="51" t="n"/>
      <c r="DF11" s="51" t="n"/>
      <c r="DG11" s="51" t="n"/>
      <c r="DH11" s="51" t="n"/>
    </row>
    <row r="12" ht="57.75" customFormat="1" customHeight="1" s="95">
      <c r="B12" s="402" t="inlineStr">
        <is>
          <t>ТАРГЕТИРОВАННАЯ РЕКЛАМА</t>
        </is>
      </c>
      <c r="C12" s="64" t="n">
        <v>1</v>
      </c>
      <c r="D12" s="65">
        <f>E12</f>
        <v/>
      </c>
      <c r="E12" s="123" t="inlineStr">
        <is>
          <t>Instagram</t>
        </is>
      </c>
      <c r="F12" s="126" t="inlineStr">
        <is>
          <t>Лента, Stories
ГЕО РФ 
см. закладку "Таргетинги social"</t>
        </is>
      </c>
      <c r="G12" s="128" t="inlineStr">
        <is>
          <t>Промопост с видео/Strories - видео (10 секунд)</t>
        </is>
      </c>
      <c r="H12" s="129" t="inlineStr">
        <is>
          <t>Динамика</t>
        </is>
      </c>
      <c r="I12" s="129" t="inlineStr">
        <is>
          <t>1000 показов</t>
        </is>
      </c>
      <c r="J12" s="130">
        <f>COUNT(AR12:CP12)</f>
        <v/>
      </c>
      <c r="K12" s="129" t="inlineStr">
        <is>
          <t>недели</t>
        </is>
      </c>
      <c r="L12" s="131">
        <f>M12/J12</f>
        <v/>
      </c>
      <c r="M12" s="132" t="n">
        <v>661.2752682491185</v>
      </c>
      <c r="N12" s="278" t="n">
        <v>66</v>
      </c>
      <c r="O12" s="133" t="n">
        <v>1</v>
      </c>
      <c r="P12" s="134" t="n">
        <v>0</v>
      </c>
      <c r="Q12" s="279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279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280">
        <f>R12*1.2</f>
        <v/>
      </c>
      <c r="T12" s="431">
        <f>M12*1000</f>
        <v/>
      </c>
      <c r="U12" s="135" t="n">
        <v>3</v>
      </c>
      <c r="V12" s="431">
        <f>T12/U12</f>
        <v/>
      </c>
      <c r="W12" s="136" t="n">
        <v>0.06</v>
      </c>
      <c r="X12" s="431">
        <f>T12*W12</f>
        <v/>
      </c>
      <c r="Y12" s="137" t="n">
        <v>0.0018</v>
      </c>
      <c r="Z12" s="431">
        <f>T12*Y12</f>
        <v/>
      </c>
      <c r="AA12" s="279">
        <f>R12/T12*1000</f>
        <v/>
      </c>
      <c r="AB12" s="279">
        <f>R12/V12*1000</f>
        <v/>
      </c>
      <c r="AC12" s="281">
        <f>R12/X12</f>
        <v/>
      </c>
      <c r="AD12" s="279">
        <f>R12/Z12</f>
        <v/>
      </c>
      <c r="AE12" s="136" t="n"/>
      <c r="AF12" s="431" t="n"/>
      <c r="AG12" s="279" t="n"/>
      <c r="AH12" s="18" t="n"/>
      <c r="AI12" s="18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9" t="n"/>
      <c r="AS12" s="19" t="n"/>
      <c r="AT12" s="19" t="n"/>
      <c r="AU12" s="19" t="n"/>
      <c r="AV12" s="432" t="n"/>
      <c r="AW12" s="432" t="n"/>
      <c r="AX12" s="19" t="n"/>
      <c r="AY12" s="432" t="n"/>
      <c r="AZ12" s="433">
        <f>1/7*4</f>
        <v/>
      </c>
      <c r="BA12" s="433">
        <f>1/7*5</f>
        <v/>
      </c>
      <c r="BB12" s="432" t="n"/>
      <c r="BC12" s="432" t="n"/>
      <c r="BD12" s="433">
        <f>1/7*3</f>
        <v/>
      </c>
      <c r="BE12" s="433">
        <f>1/7*3</f>
        <v/>
      </c>
      <c r="BF12" s="19" t="n"/>
      <c r="BG12" s="432" t="n"/>
      <c r="BH12" s="432" t="n"/>
      <c r="BI12" s="19" t="n"/>
      <c r="BJ12" s="19" t="n"/>
      <c r="BK12" s="19" t="n"/>
      <c r="BL12" s="432" t="n"/>
      <c r="BM12" s="432" t="n"/>
      <c r="BN12" s="19" t="n"/>
      <c r="BO12" s="19" t="n"/>
      <c r="BP12" s="19" t="n"/>
      <c r="BQ12" s="432" t="n"/>
      <c r="BR12" s="432" t="n"/>
      <c r="BS12" s="19" t="n"/>
      <c r="BT12" s="19" t="n"/>
      <c r="BU12" s="19" t="n"/>
      <c r="BV12" s="19" t="n"/>
      <c r="BW12" s="432" t="n"/>
      <c r="BX12" s="432" t="n"/>
      <c r="BY12" s="432" t="n"/>
      <c r="BZ12" s="432" t="n"/>
      <c r="CA12" s="432" t="n"/>
      <c r="CB12" s="432" t="n"/>
      <c r="CC12" s="432" t="n"/>
      <c r="CD12" s="432" t="n"/>
      <c r="CE12" s="432" t="n"/>
      <c r="CF12" s="432" t="n"/>
      <c r="CG12" s="432" t="n"/>
      <c r="CH12" s="432" t="n"/>
      <c r="CI12" s="432" t="n"/>
      <c r="CJ12" s="432" t="n"/>
      <c r="CK12" s="432" t="n"/>
      <c r="CL12" s="432" t="n"/>
      <c r="CM12" s="432" t="n"/>
      <c r="CN12" s="432" t="n"/>
      <c r="CO12" s="432" t="n"/>
      <c r="CP12" s="432" t="n"/>
      <c r="CQ12" s="434" t="n"/>
      <c r="CR12" s="434" t="n"/>
      <c r="CS12" s="16" t="n"/>
      <c r="CT12" s="282">
        <f>$R$12*#REF!</f>
        <v/>
      </c>
      <c r="CU12" s="282">
        <f>$R$12*#REF!</f>
        <v/>
      </c>
      <c r="CV12" s="282">
        <f>$R$12*#REF!</f>
        <v/>
      </c>
      <c r="CY12" s="51" t="n"/>
      <c r="CZ12" s="51" t="n"/>
      <c r="DA12" s="51" t="n"/>
      <c r="DB12" s="51" t="n"/>
      <c r="DC12" s="51" t="n"/>
      <c r="DD12" s="51" t="n"/>
      <c r="DE12" s="51" t="n"/>
      <c r="DF12" s="51" t="n"/>
      <c r="DG12" s="51" t="n"/>
      <c r="DH12" s="51" t="n"/>
    </row>
    <row r="13" ht="57.75" customFormat="1" customHeight="1" s="95">
      <c r="A13" s="216" t="inlineStr">
        <is>
          <t>сумма фактическая</t>
        </is>
      </c>
      <c r="B13" s="399" t="n"/>
      <c r="C13" s="64">
        <f>C12+1</f>
        <v/>
      </c>
      <c r="D13" s="65">
        <f>E13</f>
        <v/>
      </c>
      <c r="E13" s="123" t="inlineStr">
        <is>
          <t>Вконтакте</t>
        </is>
      </c>
      <c r="F13" s="126" t="inlineStr">
        <is>
          <t>Лента новостей
ГЕО РФ 
см. закладку "Таргетинги social"</t>
        </is>
      </c>
      <c r="G13" s="138" t="inlineStr">
        <is>
          <t>Промопост с видео_x000D_
 (10 секунд)</t>
        </is>
      </c>
      <c r="H13" s="129" t="inlineStr">
        <is>
          <t>Динамика</t>
        </is>
      </c>
      <c r="I13" s="129" t="inlineStr">
        <is>
          <t>1000 показов</t>
        </is>
      </c>
      <c r="J13" s="130">
        <f>COUNT(AR13:CP13)</f>
        <v/>
      </c>
      <c r="K13" s="129" t="inlineStr">
        <is>
          <t>недели</t>
        </is>
      </c>
      <c r="L13" s="131">
        <f>M13/J13</f>
        <v/>
      </c>
      <c r="M13" s="215" t="n">
        <v>995.3997159090911</v>
      </c>
      <c r="N13" s="278" t="n">
        <v>88</v>
      </c>
      <c r="O13" s="133" t="n">
        <v>1</v>
      </c>
      <c r="P13" s="134" t="n">
        <v>0</v>
      </c>
      <c r="Q13" s="279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303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280">
        <f>R13*1.2</f>
        <v/>
      </c>
      <c r="T13" s="431">
        <f>M13*1000</f>
        <v/>
      </c>
      <c r="U13" s="135" t="n">
        <v>3</v>
      </c>
      <c r="V13" s="431">
        <f>T13/U13</f>
        <v/>
      </c>
      <c r="W13" s="137" t="n">
        <v>0.15</v>
      </c>
      <c r="X13" s="431">
        <f>T13*W13</f>
        <v/>
      </c>
      <c r="Y13" s="137" t="n">
        <v>0.0023</v>
      </c>
      <c r="Z13" s="431">
        <f>T13*Y13</f>
        <v/>
      </c>
      <c r="AA13" s="279">
        <f>R13/T13*1000</f>
        <v/>
      </c>
      <c r="AB13" s="279">
        <f>R13/V13*1000</f>
        <v/>
      </c>
      <c r="AC13" s="281">
        <f>R13/X13</f>
        <v/>
      </c>
      <c r="AD13" s="279">
        <f>R13/Z13</f>
        <v/>
      </c>
      <c r="AE13" s="136" t="n"/>
      <c r="AF13" s="431" t="n"/>
      <c r="AG13" s="279" t="n"/>
      <c r="AH13" s="18" t="n"/>
      <c r="AI13" s="18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9" t="n"/>
      <c r="AS13" s="19" t="n"/>
      <c r="AT13" s="19" t="n"/>
      <c r="AU13" s="19" t="n"/>
      <c r="AV13" s="432" t="n"/>
      <c r="AW13" s="432" t="n"/>
      <c r="AX13" s="19" t="n"/>
      <c r="AY13" s="432" t="n"/>
      <c r="AZ13" s="433">
        <f>1/7*4</f>
        <v/>
      </c>
      <c r="BA13" s="433">
        <f>1/7*5</f>
        <v/>
      </c>
      <c r="BB13" s="432" t="n"/>
      <c r="BC13" s="432" t="n"/>
      <c r="BD13" s="433">
        <f>1/7*3</f>
        <v/>
      </c>
      <c r="BE13" s="433">
        <f>1/7*3</f>
        <v/>
      </c>
      <c r="BF13" s="19" t="n"/>
      <c r="BG13" s="432" t="n"/>
      <c r="BH13" s="432" t="n"/>
      <c r="BI13" s="19" t="n"/>
      <c r="BJ13" s="19" t="n"/>
      <c r="BK13" s="19" t="n"/>
      <c r="BL13" s="432" t="n"/>
      <c r="BM13" s="432" t="n"/>
      <c r="BN13" s="19" t="n"/>
      <c r="BO13" s="19" t="n"/>
      <c r="BP13" s="19" t="n"/>
      <c r="BQ13" s="432" t="n"/>
      <c r="BR13" s="432" t="n"/>
      <c r="BS13" s="19" t="n"/>
      <c r="BT13" s="19" t="n"/>
      <c r="BU13" s="19" t="n"/>
      <c r="BV13" s="19" t="n"/>
      <c r="BW13" s="432" t="n"/>
      <c r="BX13" s="432" t="n"/>
      <c r="BY13" s="432" t="n"/>
      <c r="BZ13" s="432" t="n"/>
      <c r="CA13" s="432" t="n"/>
      <c r="CB13" s="432" t="n"/>
      <c r="CC13" s="432" t="n"/>
      <c r="CD13" s="432" t="n"/>
      <c r="CE13" s="432" t="n"/>
      <c r="CF13" s="432" t="n"/>
      <c r="CG13" s="432" t="n"/>
      <c r="CH13" s="432" t="n"/>
      <c r="CI13" s="432" t="n"/>
      <c r="CJ13" s="432" t="n"/>
      <c r="CK13" s="432" t="n"/>
      <c r="CL13" s="432" t="n"/>
      <c r="CM13" s="432" t="n"/>
      <c r="CN13" s="432" t="n"/>
      <c r="CO13" s="432" t="n"/>
      <c r="CP13" s="432" t="n"/>
      <c r="CQ13" s="435" t="n"/>
      <c r="CR13" s="435" t="n"/>
      <c r="CS13" s="16" t="n"/>
      <c r="CT13" s="284" t="n"/>
      <c r="CU13" s="284" t="n"/>
      <c r="CV13" s="284" t="n"/>
      <c r="CY13" s="51" t="n"/>
      <c r="CZ13" s="51" t="n"/>
      <c r="DA13" s="51" t="n"/>
      <c r="DB13" s="51" t="n"/>
      <c r="DC13" s="51" t="n"/>
      <c r="DD13" s="51" t="n"/>
      <c r="DE13" s="51" t="n"/>
      <c r="DF13" s="51" t="n"/>
      <c r="DG13" s="51" t="n"/>
      <c r="DH13" s="51" t="n"/>
    </row>
    <row r="14" ht="57.75" customFormat="1" customHeight="1" s="95">
      <c r="B14" s="399" t="n"/>
      <c r="C14" s="64">
        <f>C13+1</f>
        <v/>
      </c>
      <c r="D14" s="65">
        <f>E14</f>
        <v/>
      </c>
      <c r="E14" s="123" t="inlineStr">
        <is>
          <t>Instagram</t>
        </is>
      </c>
      <c r="F14" s="126" t="inlineStr">
        <is>
          <t>Лента, Stories
ГЕО РФ 
см. закладку "Таргетинги social"</t>
        </is>
      </c>
      <c r="G14" s="138" t="inlineStr">
        <is>
          <t>Промопост с кнопкой - изображение/Stories - изображение</t>
        </is>
      </c>
      <c r="H14" s="129" t="inlineStr">
        <is>
          <t>Динамика</t>
        </is>
      </c>
      <c r="I14" s="129" t="inlineStr">
        <is>
          <t>клики</t>
        </is>
      </c>
      <c r="J14" s="130">
        <f>COUNT(AW14:BH14)</f>
        <v/>
      </c>
      <c r="K14" s="129" t="inlineStr">
        <is>
          <t>недели</t>
        </is>
      </c>
      <c r="L14" s="131">
        <f>M14/J14</f>
        <v/>
      </c>
      <c r="M14" s="132" t="n">
        <v>1000</v>
      </c>
      <c r="N14" s="278" t="n">
        <v>44</v>
      </c>
      <c r="O14" s="133" t="n">
        <v>1</v>
      </c>
      <c r="P14" s="134" t="n">
        <v>0</v>
      </c>
      <c r="Q14" s="279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279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280">
        <f>R14*1.2</f>
        <v/>
      </c>
      <c r="T14" s="431">
        <f>Z14/Y14</f>
        <v/>
      </c>
      <c r="U14" s="135" t="n">
        <v>3</v>
      </c>
      <c r="V14" s="431">
        <f>T14/U14</f>
        <v/>
      </c>
      <c r="W14" s="136" t="inlineStr">
        <is>
          <t>n/a</t>
        </is>
      </c>
      <c r="X14" s="136" t="inlineStr">
        <is>
          <t>n/a</t>
        </is>
      </c>
      <c r="Y14" s="137" t="n">
        <v>0.0033</v>
      </c>
      <c r="Z14" s="431">
        <f>M14</f>
        <v/>
      </c>
      <c r="AA14" s="279">
        <f>R14/T14*1000</f>
        <v/>
      </c>
      <c r="AB14" s="279">
        <f>R14/V14*1000</f>
        <v/>
      </c>
      <c r="AC14" s="136" t="inlineStr">
        <is>
          <t>n/a</t>
        </is>
      </c>
      <c r="AD14" s="279">
        <f>R14/Z14</f>
        <v/>
      </c>
      <c r="AE14" s="136" t="n"/>
      <c r="AF14" s="431" t="n"/>
      <c r="AG14" s="279" t="n"/>
      <c r="AH14" s="18" t="n"/>
      <c r="AI14" s="18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9" t="n"/>
      <c r="AS14" s="19" t="n"/>
      <c r="AT14" s="19" t="n"/>
      <c r="AU14" s="19" t="n"/>
      <c r="AV14" s="432" t="n"/>
      <c r="AW14" s="432" t="n"/>
      <c r="AX14" s="432" t="n"/>
      <c r="AY14" s="432" t="n"/>
      <c r="AZ14" s="432" t="n"/>
      <c r="BA14" s="432" t="n"/>
      <c r="BB14" s="432" t="n"/>
      <c r="BC14" s="19" t="n"/>
      <c r="BD14" s="432" t="n"/>
      <c r="BE14" s="433">
        <f>1/7*4</f>
        <v/>
      </c>
      <c r="BF14" s="433" t="n">
        <v>1</v>
      </c>
      <c r="BG14" s="433">
        <f>1/7*1</f>
        <v/>
      </c>
      <c r="BH14" s="433">
        <f>1/7*2</f>
        <v/>
      </c>
      <c r="BI14" s="19" t="n"/>
      <c r="BJ14" s="19" t="n"/>
      <c r="BK14" s="19" t="n"/>
      <c r="BL14" s="432" t="n"/>
      <c r="BM14" s="432" t="n"/>
      <c r="BN14" s="19" t="n"/>
      <c r="BO14" s="19" t="n"/>
      <c r="BP14" s="19" t="n"/>
      <c r="BQ14" s="432" t="n"/>
      <c r="BR14" s="432" t="n"/>
      <c r="BS14" s="19" t="n"/>
      <c r="BT14" s="19" t="n"/>
      <c r="BU14" s="19" t="n"/>
      <c r="BV14" s="19" t="n"/>
      <c r="BW14" s="432" t="n"/>
      <c r="BX14" s="432" t="n"/>
      <c r="BY14" s="432" t="n"/>
      <c r="BZ14" s="432" t="n"/>
      <c r="CA14" s="432" t="n"/>
      <c r="CB14" s="432" t="n"/>
      <c r="CC14" s="432" t="n"/>
      <c r="CD14" s="432" t="n"/>
      <c r="CE14" s="432" t="n"/>
      <c r="CF14" s="432" t="n"/>
      <c r="CG14" s="432" t="n"/>
      <c r="CH14" s="432" t="n"/>
      <c r="CI14" s="432" t="n"/>
      <c r="CJ14" s="432" t="n"/>
      <c r="CK14" s="432" t="n"/>
      <c r="CL14" s="432" t="n"/>
      <c r="CM14" s="432" t="n"/>
      <c r="CN14" s="432" t="n"/>
      <c r="CO14" s="432" t="n"/>
      <c r="CP14" s="432" t="n"/>
      <c r="CQ14" s="435" t="n"/>
      <c r="CR14" s="435" t="n"/>
      <c r="CS14" s="16" t="n"/>
      <c r="CT14" s="284" t="n"/>
      <c r="CU14" s="284" t="n"/>
      <c r="CV14" s="284" t="n"/>
      <c r="CY14" s="51" t="n"/>
      <c r="CZ14" s="51" t="n"/>
      <c r="DA14" s="51" t="n"/>
      <c r="DB14" s="51" t="n"/>
      <c r="DC14" s="51" t="n"/>
      <c r="DD14" s="51" t="n"/>
      <c r="DE14" s="51" t="n"/>
      <c r="DF14" s="51" t="n"/>
      <c r="DG14" s="51" t="n"/>
      <c r="DH14" s="51" t="n"/>
    </row>
    <row r="15" ht="57.75" customFormat="1" customHeight="1" s="95">
      <c r="A15" s="216" t="inlineStr">
        <is>
          <t>перенос бюджета с позиции №2</t>
        </is>
      </c>
      <c r="B15" s="399" t="n"/>
      <c r="C15" s="64">
        <f>C14+1</f>
        <v/>
      </c>
      <c r="D15" s="65">
        <f>E15</f>
        <v/>
      </c>
      <c r="E15" s="123" t="inlineStr">
        <is>
          <t>Вконтакте</t>
        </is>
      </c>
      <c r="F15" s="126" t="inlineStr">
        <is>
          <t>Лента новостей
ГЕО РФ 
см. закладку "Таргетинги social"</t>
        </is>
      </c>
      <c r="G15" s="138" t="inlineStr">
        <is>
          <t>Промопост с кнопкой</t>
        </is>
      </c>
      <c r="H15" s="129" t="inlineStr">
        <is>
          <t>Динамика</t>
        </is>
      </c>
      <c r="I15" s="129" t="inlineStr">
        <is>
          <t>клики</t>
        </is>
      </c>
      <c r="J15" s="130">
        <f>COUNT(AW15:BH15)</f>
        <v/>
      </c>
      <c r="K15" s="129" t="inlineStr">
        <is>
          <t>недели</t>
        </is>
      </c>
      <c r="L15" s="131">
        <f>M15/J15</f>
        <v/>
      </c>
      <c r="M15" s="215" t="n">
        <v>2206.728090661219</v>
      </c>
      <c r="N15" s="278" t="n">
        <v>44</v>
      </c>
      <c r="O15" s="133" t="n">
        <v>1</v>
      </c>
      <c r="P15" s="134" t="n">
        <v>0</v>
      </c>
      <c r="Q15" s="279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303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280">
        <f>R15*1.2</f>
        <v/>
      </c>
      <c r="T15" s="431">
        <f>Z15/Y15</f>
        <v/>
      </c>
      <c r="U15" s="135" t="n">
        <v>3</v>
      </c>
      <c r="V15" s="431">
        <f>T15/U15</f>
        <v/>
      </c>
      <c r="W15" s="136" t="inlineStr">
        <is>
          <t>n/a</t>
        </is>
      </c>
      <c r="X15" s="136" t="inlineStr">
        <is>
          <t>n/a</t>
        </is>
      </c>
      <c r="Y15" s="137" t="n">
        <v>0.0043</v>
      </c>
      <c r="Z15" s="431">
        <f>M15</f>
        <v/>
      </c>
      <c r="AA15" s="279">
        <f>R15/T15*1000</f>
        <v/>
      </c>
      <c r="AB15" s="279">
        <f>R15/V15*1000</f>
        <v/>
      </c>
      <c r="AC15" s="136" t="inlineStr">
        <is>
          <t>n/a</t>
        </is>
      </c>
      <c r="AD15" s="279">
        <f>R15/Z15</f>
        <v/>
      </c>
      <c r="AE15" s="136" t="n"/>
      <c r="AF15" s="431" t="n"/>
      <c r="AG15" s="279" t="n"/>
      <c r="AH15" s="18" t="n"/>
      <c r="AI15" s="18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9" t="n"/>
      <c r="AS15" s="19" t="n"/>
      <c r="AT15" s="19" t="n"/>
      <c r="AU15" s="19" t="n"/>
      <c r="AV15" s="432" t="n"/>
      <c r="AW15" s="432" t="n"/>
      <c r="AX15" s="432" t="n"/>
      <c r="AY15" s="432" t="n"/>
      <c r="AZ15" s="432" t="n"/>
      <c r="BA15" s="432" t="n"/>
      <c r="BB15" s="432" t="n"/>
      <c r="BC15" s="19" t="n"/>
      <c r="BD15" s="432" t="n"/>
      <c r="BE15" s="433">
        <f>1/7*4</f>
        <v/>
      </c>
      <c r="BF15" s="433" t="n">
        <v>1</v>
      </c>
      <c r="BG15" s="433">
        <f>1/7*1</f>
        <v/>
      </c>
      <c r="BH15" s="433">
        <f>1/7*2</f>
        <v/>
      </c>
      <c r="BI15" s="19" t="n"/>
      <c r="BJ15" s="19" t="n"/>
      <c r="BK15" s="19" t="n"/>
      <c r="BL15" s="432" t="n"/>
      <c r="BM15" s="432" t="n"/>
      <c r="BN15" s="19" t="n"/>
      <c r="BO15" s="19" t="n"/>
      <c r="BP15" s="19" t="n"/>
      <c r="BQ15" s="432" t="n"/>
      <c r="BR15" s="432" t="n"/>
      <c r="BS15" s="19" t="n"/>
      <c r="BT15" s="19" t="n"/>
      <c r="BU15" s="19" t="n"/>
      <c r="BV15" s="19" t="n"/>
      <c r="BW15" s="432" t="n"/>
      <c r="BX15" s="432" t="n"/>
      <c r="BY15" s="432" t="n"/>
      <c r="BZ15" s="432" t="n"/>
      <c r="CA15" s="432" t="n"/>
      <c r="CB15" s="432" t="n"/>
      <c r="CC15" s="432" t="n"/>
      <c r="CD15" s="432" t="n"/>
      <c r="CE15" s="432" t="n"/>
      <c r="CF15" s="432" t="n"/>
      <c r="CG15" s="432" t="n"/>
      <c r="CH15" s="432" t="n"/>
      <c r="CI15" s="432" t="n"/>
      <c r="CJ15" s="432" t="n"/>
      <c r="CK15" s="432" t="n"/>
      <c r="CL15" s="432" t="n"/>
      <c r="CM15" s="432" t="n"/>
      <c r="CN15" s="432" t="n"/>
      <c r="CO15" s="432" t="n"/>
      <c r="CP15" s="432" t="n"/>
      <c r="CQ15" s="436" t="n"/>
      <c r="CR15" s="436" t="n"/>
      <c r="CS15" s="16" t="n"/>
      <c r="CT15" s="285" t="n"/>
      <c r="CU15" s="285" t="n"/>
      <c r="CV15" s="285" t="n"/>
      <c r="CY15" s="51" t="n"/>
      <c r="CZ15" s="51" t="n"/>
      <c r="DA15" s="51" t="n"/>
      <c r="DB15" s="51" t="n"/>
      <c r="DC15" s="51" t="n"/>
      <c r="DD15" s="51" t="n"/>
      <c r="DE15" s="51" t="n"/>
      <c r="DF15" s="51" t="n"/>
      <c r="DG15" s="51" t="n"/>
      <c r="DH15" s="51" t="n"/>
    </row>
    <row r="16" ht="57.75" customFormat="1" customHeight="1" s="95">
      <c r="B16" s="125" t="inlineStr">
        <is>
          <t>PROGRAMMATIC</t>
        </is>
      </c>
      <c r="C16" s="64">
        <f>C15+1</f>
        <v/>
      </c>
      <c r="D16" s="65">
        <f>E16</f>
        <v/>
      </c>
      <c r="E16" s="124" t="inlineStr">
        <is>
          <t>Segmento</t>
        </is>
      </c>
      <c r="F16" s="127" t="inlineStr">
        <is>
          <t>Гео - РФ_x000D_
Таргетинг по аудиторным сегментам, см. закладку "Segmento"</t>
        </is>
      </c>
      <c r="G16" s="139" t="inlineStr">
        <is>
          <t xml:space="preserve">Видео </t>
        </is>
      </c>
      <c r="H16" s="129" t="inlineStr">
        <is>
          <t>Динамика</t>
        </is>
      </c>
      <c r="I16" s="129" t="inlineStr">
        <is>
          <t>1000 показов</t>
        </is>
      </c>
      <c r="J16" s="130">
        <f>COUNT(AW16:BE16)</f>
        <v/>
      </c>
      <c r="K16" s="129" t="inlineStr">
        <is>
          <t>недели</t>
        </is>
      </c>
      <c r="L16" s="131">
        <f>M16/J16</f>
        <v/>
      </c>
      <c r="M16" s="131" t="n">
        <v>1543.20987654321</v>
      </c>
      <c r="N16" s="279" t="n">
        <v>270</v>
      </c>
      <c r="O16" s="133" t="n">
        <v>1.2</v>
      </c>
      <c r="P16" s="134" t="n">
        <v>0</v>
      </c>
      <c r="Q16" s="279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279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280">
        <f>R16*1.2</f>
        <v/>
      </c>
      <c r="T16" s="431">
        <f>M16*1000</f>
        <v/>
      </c>
      <c r="U16" s="135" t="n">
        <v>2</v>
      </c>
      <c r="V16" s="431">
        <f>T16/U16</f>
        <v/>
      </c>
      <c r="W16" s="136" t="n">
        <v>0.58</v>
      </c>
      <c r="X16" s="431">
        <f>T16*W16</f>
        <v/>
      </c>
      <c r="Y16" s="137" t="n">
        <v>0.01</v>
      </c>
      <c r="Z16" s="431">
        <f>T16*Y16</f>
        <v/>
      </c>
      <c r="AA16" s="279">
        <f>R16/T16*1000</f>
        <v/>
      </c>
      <c r="AB16" s="279">
        <f>R16/V16*1000</f>
        <v/>
      </c>
      <c r="AC16" s="281">
        <f>R16/X16</f>
        <v/>
      </c>
      <c r="AD16" s="286">
        <f>R16/Z16</f>
        <v/>
      </c>
      <c r="AE16" s="136" t="n"/>
      <c r="AF16" s="431" t="n"/>
      <c r="AG16" s="279" t="n"/>
      <c r="AH16" s="18" t="n"/>
      <c r="AI16" s="18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9" t="n"/>
      <c r="AS16" s="19" t="n"/>
      <c r="AT16" s="19" t="n"/>
      <c r="AU16" s="19" t="n"/>
      <c r="AV16" s="432" t="n"/>
      <c r="AW16" s="432" t="n"/>
      <c r="AX16" s="19" t="n"/>
      <c r="AY16" s="432" t="n"/>
      <c r="AZ16" s="433">
        <f>1/7*4</f>
        <v/>
      </c>
      <c r="BA16" s="433">
        <f>1/7*5</f>
        <v/>
      </c>
      <c r="BB16" s="432" t="n"/>
      <c r="BC16" s="19" t="n"/>
      <c r="BD16" s="433">
        <f>1/7*3</f>
        <v/>
      </c>
      <c r="BE16" s="433">
        <f>1/7*3</f>
        <v/>
      </c>
      <c r="BF16" s="19" t="n"/>
      <c r="BG16" s="432" t="n"/>
      <c r="BH16" s="432" t="n"/>
      <c r="BI16" s="19" t="n"/>
      <c r="BJ16" s="19" t="n"/>
      <c r="BK16" s="19" t="n"/>
      <c r="BL16" s="432" t="n"/>
      <c r="BM16" s="432" t="n"/>
      <c r="BN16" s="19" t="n"/>
      <c r="BO16" s="19" t="n"/>
      <c r="BP16" s="19" t="n"/>
      <c r="BQ16" s="432" t="n"/>
      <c r="BR16" s="432" t="n"/>
      <c r="BS16" s="19" t="n"/>
      <c r="BT16" s="19" t="n"/>
      <c r="BU16" s="19" t="n"/>
      <c r="BV16" s="19" t="n"/>
      <c r="BW16" s="432" t="n"/>
      <c r="BX16" s="432" t="n"/>
      <c r="BY16" s="432" t="n"/>
      <c r="BZ16" s="432" t="n"/>
      <c r="CA16" s="432" t="n"/>
      <c r="CB16" s="432" t="n"/>
      <c r="CC16" s="432" t="n"/>
      <c r="CD16" s="432" t="n"/>
      <c r="CE16" s="432" t="n"/>
      <c r="CF16" s="432" t="n"/>
      <c r="CG16" s="432" t="n"/>
      <c r="CH16" s="432" t="n"/>
      <c r="CI16" s="432" t="n"/>
      <c r="CJ16" s="432" t="n"/>
      <c r="CK16" s="432" t="n"/>
      <c r="CL16" s="432" t="n"/>
      <c r="CM16" s="432" t="n"/>
      <c r="CN16" s="432" t="n"/>
      <c r="CO16" s="432" t="n"/>
      <c r="CP16" s="432" t="n"/>
      <c r="CQ16" s="434" t="n"/>
      <c r="CR16" s="434" t="n"/>
      <c r="CT16" s="282">
        <f>$R$12*#REF!</f>
        <v/>
      </c>
      <c r="CU16" s="282">
        <f>$R$12*#REF!</f>
        <v/>
      </c>
      <c r="CV16" s="282">
        <f>$R$12*#REF!</f>
        <v/>
      </c>
      <c r="CY16" s="51" t="n"/>
      <c r="CZ16" s="51" t="n"/>
      <c r="DA16" s="51" t="n"/>
      <c r="DB16" s="51" t="n"/>
      <c r="DC16" s="51" t="n"/>
      <c r="DD16" s="51" t="n"/>
      <c r="DE16" s="51" t="n"/>
      <c r="DF16" s="51" t="n"/>
      <c r="DG16" s="51" t="n"/>
      <c r="DH16" s="51" t="n"/>
    </row>
    <row r="17" ht="13.5" customFormat="1" customHeight="1" s="95">
      <c r="B17" s="55" t="n"/>
      <c r="C17" s="239" t="n"/>
      <c r="D17" s="116" t="n"/>
      <c r="E17" s="116" t="n"/>
      <c r="F17" s="116" t="n"/>
      <c r="G17" s="116" t="n"/>
      <c r="H17" s="116" t="n"/>
      <c r="I17" s="116" t="n"/>
      <c r="J17" s="116" t="n"/>
      <c r="K17" s="116" t="n"/>
      <c r="L17" s="116" t="n"/>
      <c r="M17" s="116" t="n"/>
      <c r="N17" s="116" t="n"/>
      <c r="O17" s="116" t="n"/>
      <c r="P17" s="117" t="n"/>
      <c r="Q17" s="287">
        <f>SUMIF(T12:T16,"&gt;0",R12:R16)/T17*1000</f>
        <v/>
      </c>
      <c r="R17" s="287">
        <f>SUM(R12:R16)</f>
        <v/>
      </c>
      <c r="S17" s="287">
        <f>SUM(S12:S16)</f>
        <v/>
      </c>
      <c r="T17" s="113">
        <f>SUM(T12:T16)</f>
        <v/>
      </c>
      <c r="U17" s="437">
        <f>SUMIF(V12:V16,"&gt;0",T12:T16)/V17</f>
        <v/>
      </c>
      <c r="V17" s="114">
        <f>SUM(V12:V16)*0.8</f>
        <v/>
      </c>
      <c r="W17" s="115">
        <f>SUMIF(T12:T16,"&gt;0",X12:X16)/T17</f>
        <v/>
      </c>
      <c r="X17" s="113">
        <f>SUM(X12:X16)</f>
        <v/>
      </c>
      <c r="Y17" s="115">
        <f>SUMIF(T12:T16,"&gt;0",Z12:Z16)/T17</f>
        <v/>
      </c>
      <c r="Z17" s="113">
        <f>SUM(Z12:Z16)</f>
        <v/>
      </c>
      <c r="AA17" s="288">
        <f>SUMIF(T12:T16,"&gt;0",R12:R16)/T17*1000</f>
        <v/>
      </c>
      <c r="AB17" s="288">
        <f>SUMIF(V12:V16,"&gt;0",R12:R16)/V17*1000</f>
        <v/>
      </c>
      <c r="AC17" s="288">
        <f>SUMIF(X12:X16,"&gt;0",R12:R16)/X17</f>
        <v/>
      </c>
      <c r="AD17" s="288">
        <f>SUMIF(Z12:Z16,"&gt;0",R12:R16)/Z17</f>
        <v/>
      </c>
      <c r="AE17" s="115">
        <f>SUMIF(AF12:AF16,"&gt;0",Z12:Z16)/AF17</f>
        <v/>
      </c>
      <c r="AF17" s="113">
        <f>SUM(AF12:AF16)</f>
        <v/>
      </c>
      <c r="AG17" s="288">
        <f>SUMIF(AF12:AF16,"&gt;0",R12:R16)/AF17</f>
        <v/>
      </c>
      <c r="AH17" s="66" t="n"/>
      <c r="AI17" s="66" t="n"/>
      <c r="AJ17" s="66" t="n"/>
      <c r="AK17" s="66" t="n"/>
      <c r="AL17" s="66" t="n"/>
      <c r="AM17" s="66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  <c r="BJ17" s="50" t="n"/>
      <c r="BK17" s="50" t="n"/>
      <c r="BL17" s="50" t="n"/>
      <c r="BM17" s="50" t="n"/>
      <c r="BN17" s="50" t="n"/>
      <c r="BO17" s="50" t="n"/>
      <c r="BP17" s="50" t="n"/>
      <c r="BQ17" s="50" t="n"/>
      <c r="BR17" s="50" t="n"/>
      <c r="BS17" s="50" t="n"/>
      <c r="BT17" s="50" t="n"/>
      <c r="BU17" s="50" t="n"/>
      <c r="BV17" s="50" t="n"/>
      <c r="BW17" s="50" t="n"/>
      <c r="BX17" s="50" t="n"/>
      <c r="BY17" s="50" t="n"/>
      <c r="BZ17" s="50" t="n"/>
      <c r="CA17" s="50" t="n"/>
      <c r="CB17" s="50" t="n"/>
      <c r="CC17" s="50" t="n"/>
      <c r="CD17" s="50" t="n"/>
      <c r="CE17" s="50" t="n"/>
      <c r="CF17" s="50" t="n"/>
      <c r="CG17" s="50" t="n"/>
      <c r="CH17" s="50" t="n"/>
      <c r="CI17" s="50" t="n"/>
      <c r="CJ17" s="50" t="n"/>
      <c r="CK17" s="50" t="n"/>
      <c r="CL17" s="50" t="n"/>
      <c r="CM17" s="50" t="n"/>
      <c r="CN17" s="50" t="n"/>
      <c r="CO17" s="50" t="n"/>
      <c r="CP17" s="50" t="n"/>
      <c r="CQ17" s="50" t="n"/>
      <c r="CR17" s="289" t="n"/>
      <c r="CT17" s="282">
        <f>SUM(CT12:CT16)</f>
        <v/>
      </c>
      <c r="CU17" s="282">
        <f>SUM(CU12:CU16)</f>
        <v/>
      </c>
      <c r="CV17" s="282">
        <f>SUM(CV12:CV16)</f>
        <v/>
      </c>
      <c r="CY17" s="51" t="n"/>
      <c r="CZ17" s="51" t="n"/>
      <c r="DA17" s="51" t="n"/>
      <c r="DB17" s="51" t="n"/>
      <c r="DC17" s="51" t="n"/>
      <c r="DD17" s="51" t="n"/>
      <c r="DE17" s="51" t="n"/>
      <c r="DF17" s="51" t="n"/>
      <c r="DG17" s="51" t="n"/>
      <c r="DH17" s="51" t="n"/>
    </row>
    <row r="18" ht="13.5" customFormat="1" customHeight="1" s="22">
      <c r="B18" s="20" t="n"/>
      <c r="C18" s="21" t="n"/>
      <c r="D18" s="21" t="n"/>
      <c r="E18" s="50" t="n"/>
      <c r="F18" s="50" t="n"/>
      <c r="G18" s="67" t="n"/>
      <c r="H18" s="68" t="n"/>
      <c r="N18" s="438" t="inlineStr">
        <is>
          <t>АК</t>
        </is>
      </c>
      <c r="O18" s="439" t="n"/>
      <c r="P18" s="439" t="n"/>
      <c r="Q18" s="71" t="n"/>
      <c r="R18" s="290">
        <f>SUM(R12:R15)*0.1+R16*0.05</f>
        <v/>
      </c>
      <c r="S18" s="291" t="n"/>
      <c r="T18" s="292" t="n"/>
      <c r="U18" s="292" t="n"/>
      <c r="V18" s="293" t="n"/>
      <c r="W18" s="293" t="n"/>
      <c r="X18" s="293" t="n"/>
      <c r="Y18" s="293" t="n"/>
      <c r="Z18" s="293" t="n"/>
      <c r="AA18" s="293" t="n"/>
      <c r="AB18" s="72" t="n"/>
      <c r="AC18" s="73" t="n"/>
      <c r="AD18" s="74" t="n"/>
      <c r="AE18" s="405" t="n"/>
      <c r="AF18" s="405" t="n"/>
      <c r="AG18" s="405" t="n"/>
      <c r="AH18" s="66" t="n"/>
      <c r="AI18" s="66" t="n"/>
      <c r="AJ18" s="66" t="n"/>
      <c r="AK18" s="66" t="n"/>
      <c r="AL18" s="66" t="n"/>
      <c r="AM18" s="66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  <c r="BJ18" s="50" t="n"/>
      <c r="BK18" s="50" t="n"/>
      <c r="BL18" s="50" t="n"/>
      <c r="BM18" s="50" t="n"/>
      <c r="BN18" s="50" t="n"/>
      <c r="BO18" s="50" t="n"/>
      <c r="BP18" s="50" t="n"/>
      <c r="BQ18" s="50" t="n"/>
      <c r="BR18" s="50" t="n"/>
      <c r="BS18" s="50" t="n"/>
      <c r="BT18" s="50" t="n"/>
      <c r="BU18" s="50" t="n"/>
      <c r="BV18" s="50" t="n"/>
      <c r="BW18" s="50" t="n"/>
      <c r="BX18" s="50" t="n"/>
      <c r="BY18" s="50" t="n"/>
      <c r="BZ18" s="50" t="n"/>
      <c r="CA18" s="50" t="n"/>
      <c r="CB18" s="50" t="n"/>
      <c r="CC18" s="50" t="n"/>
      <c r="CD18" s="50" t="n"/>
      <c r="CE18" s="50" t="n"/>
      <c r="CF18" s="50" t="n"/>
      <c r="CG18" s="50" t="n"/>
      <c r="CH18" s="50" t="n"/>
      <c r="CI18" s="50" t="n"/>
      <c r="CJ18" s="50" t="n"/>
      <c r="CK18" s="50" t="n"/>
      <c r="CL18" s="50" t="n"/>
      <c r="CM18" s="50" t="n"/>
      <c r="CN18" s="50" t="n"/>
      <c r="CO18" s="50" t="n"/>
      <c r="CP18" s="50" t="n"/>
      <c r="CQ18" s="50" t="n"/>
      <c r="CR18" s="289" t="n"/>
      <c r="CT18" s="69" t="n"/>
      <c r="CU18" s="69" t="n"/>
      <c r="CV18" s="69" t="n"/>
      <c r="CW18" s="23" t="n"/>
      <c r="CZ18" s="51" t="n"/>
      <c r="DA18" s="51" t="n"/>
      <c r="DB18" s="51" t="n"/>
      <c r="DC18" s="51" t="n"/>
      <c r="DD18" s="51" t="n"/>
      <c r="DE18" s="51" t="n"/>
      <c r="DF18" s="51" t="n"/>
      <c r="DG18" s="51" t="n"/>
      <c r="DH18" s="51" t="n"/>
      <c r="DI18" s="51" t="n"/>
    </row>
    <row r="19" hidden="1" ht="13.5" customFormat="1" customHeight="1" s="22">
      <c r="B19" s="20" t="n"/>
      <c r="C19" s="21" t="n"/>
      <c r="D19" s="21" t="n"/>
      <c r="E19" s="50" t="n"/>
      <c r="F19" s="50" t="n"/>
      <c r="G19" s="67" t="n"/>
      <c r="H19" s="68" t="n"/>
      <c r="N19" s="438" t="inlineStr">
        <is>
          <t>Сервис DCM</t>
        </is>
      </c>
      <c r="O19" s="439" t="n"/>
      <c r="P19" s="439" t="n"/>
      <c r="Q19" s="439" t="n"/>
      <c r="R19" s="294" t="n"/>
      <c r="S19" s="291">
        <f>SUM(#REF!)/F21</f>
        <v/>
      </c>
      <c r="T19" s="292" t="n"/>
      <c r="U19" s="292" t="n"/>
      <c r="V19" s="293" t="n"/>
      <c r="W19" s="293" t="n"/>
      <c r="X19" s="293" t="n"/>
      <c r="Y19" s="293" t="n"/>
      <c r="Z19" s="293" t="n"/>
      <c r="AA19" s="293" t="n"/>
      <c r="AB19" s="405" t="n"/>
      <c r="AC19" s="405" t="n"/>
      <c r="AD19" s="405" t="n"/>
      <c r="AE19" s="405" t="n"/>
      <c r="AF19" s="405" t="n"/>
      <c r="AG19" s="405" t="n"/>
      <c r="AH19" s="66" t="n"/>
      <c r="AI19" s="66" t="n"/>
      <c r="AJ19" s="66" t="n"/>
      <c r="AK19" s="66" t="n"/>
      <c r="AL19" s="66" t="n"/>
      <c r="AM19" s="66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  <c r="BJ19" s="50" t="n"/>
      <c r="BK19" s="50" t="n"/>
      <c r="BL19" s="50" t="n"/>
      <c r="BM19" s="50" t="n"/>
      <c r="BN19" s="50" t="n"/>
      <c r="BO19" s="50" t="n"/>
      <c r="BP19" s="50" t="n"/>
      <c r="BQ19" s="50" t="n"/>
      <c r="BR19" s="50" t="n"/>
      <c r="BS19" s="50" t="n"/>
      <c r="BT19" s="50" t="n"/>
      <c r="BU19" s="50" t="n"/>
      <c r="BV19" s="50" t="n"/>
      <c r="BW19" s="50" t="n"/>
      <c r="BX19" s="50" t="n"/>
      <c r="BY19" s="50" t="n"/>
      <c r="BZ19" s="50" t="n"/>
      <c r="CA19" s="50" t="n"/>
      <c r="CB19" s="50" t="n"/>
      <c r="CC19" s="50" t="n"/>
      <c r="CD19" s="50" t="n"/>
      <c r="CE19" s="50" t="n"/>
      <c r="CF19" s="50" t="n"/>
      <c r="CG19" s="50" t="n"/>
      <c r="CH19" s="50" t="n"/>
      <c r="CI19" s="50" t="n"/>
      <c r="CJ19" s="50" t="n"/>
      <c r="CK19" s="50" t="n"/>
      <c r="CL19" s="50" t="n"/>
      <c r="CM19" s="50" t="n"/>
      <c r="CN19" s="50" t="n"/>
      <c r="CO19" s="50" t="n"/>
      <c r="CP19" s="50" t="n"/>
      <c r="CQ19" s="50" t="n"/>
      <c r="CR19" s="289" t="n"/>
      <c r="CT19" s="69">
        <f>CT17/R17*100%</f>
        <v/>
      </c>
      <c r="CU19" s="69">
        <f>CU17/R17*100%</f>
        <v/>
      </c>
      <c r="CV19" s="69">
        <f>CV17/R17*100%</f>
        <v/>
      </c>
      <c r="CW19" s="23">
        <f>CT19+CU19+CV19</f>
        <v/>
      </c>
      <c r="CZ19" s="51" t="n"/>
      <c r="DA19" s="51" t="n"/>
      <c r="DB19" s="51" t="n"/>
      <c r="DC19" s="51" t="n"/>
      <c r="DD19" s="51" t="n"/>
      <c r="DE19" s="51" t="n"/>
      <c r="DF19" s="51" t="n"/>
      <c r="DG19" s="51" t="n"/>
      <c r="DH19" s="51" t="n"/>
      <c r="DI19" s="51" t="n"/>
    </row>
    <row r="20" ht="13.5" customFormat="1" customHeight="1" s="22">
      <c r="B20" s="20" t="n"/>
      <c r="C20" s="21" t="n"/>
      <c r="D20" s="21" t="n"/>
      <c r="E20" s="50" t="n"/>
      <c r="F20" s="50" t="n"/>
      <c r="G20" s="67" t="n"/>
      <c r="H20" s="68" t="n"/>
      <c r="N20" s="440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374" t="n"/>
      <c r="P20" s="374" t="n"/>
      <c r="Q20" s="375" t="n"/>
      <c r="R20" s="290">
        <f>R12*0.1+R14*0.1</f>
        <v/>
      </c>
      <c r="S20" s="291" t="n"/>
      <c r="T20" s="292" t="n"/>
      <c r="U20" s="292" t="n"/>
      <c r="V20" s="293" t="n"/>
      <c r="W20" s="293" t="n"/>
      <c r="X20" s="293" t="n"/>
      <c r="Y20" s="293" t="n"/>
      <c r="Z20" s="293" t="n"/>
      <c r="AA20" s="293" t="n"/>
      <c r="AB20" s="72" t="n"/>
      <c r="AC20" s="73" t="n"/>
      <c r="AD20" s="74" t="n"/>
      <c r="AE20" s="405" t="n"/>
      <c r="AF20" s="405" t="n"/>
      <c r="AG20" s="405" t="n"/>
      <c r="AH20" s="66" t="n"/>
      <c r="AI20" s="66" t="n"/>
      <c r="AJ20" s="66" t="n"/>
      <c r="AK20" s="66" t="n"/>
      <c r="AL20" s="66" t="n"/>
      <c r="AM20" s="66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  <c r="BJ20" s="50" t="n"/>
      <c r="BK20" s="50" t="n"/>
      <c r="BL20" s="50" t="n"/>
      <c r="BM20" s="50" t="n"/>
      <c r="BN20" s="50" t="n"/>
      <c r="BO20" s="50" t="n"/>
      <c r="BP20" s="50" t="n"/>
      <c r="BQ20" s="50" t="n"/>
      <c r="BR20" s="50" t="n"/>
      <c r="BS20" s="50" t="n"/>
      <c r="BT20" s="50" t="n"/>
      <c r="BU20" s="50" t="n"/>
      <c r="BV20" s="50" t="n"/>
      <c r="BW20" s="50" t="n"/>
      <c r="BX20" s="50" t="n"/>
      <c r="BY20" s="50" t="n"/>
      <c r="BZ20" s="50" t="n"/>
      <c r="CA20" s="50" t="n"/>
      <c r="CB20" s="50" t="n"/>
      <c r="CC20" s="50" t="n"/>
      <c r="CD20" s="50" t="n"/>
      <c r="CE20" s="50" t="n"/>
      <c r="CF20" s="50" t="n"/>
      <c r="CG20" s="50" t="n"/>
      <c r="CH20" s="50" t="n"/>
      <c r="CI20" s="50" t="n"/>
      <c r="CJ20" s="50" t="n"/>
      <c r="CK20" s="50" t="n"/>
      <c r="CL20" s="50" t="n"/>
      <c r="CM20" s="50" t="n"/>
      <c r="CN20" s="50" t="n"/>
      <c r="CO20" s="50" t="n"/>
      <c r="CP20" s="50" t="n"/>
      <c r="CQ20" s="50" t="n"/>
      <c r="CR20" s="289" t="n"/>
      <c r="CT20" s="91" t="n"/>
      <c r="CU20" s="91" t="n"/>
      <c r="CV20" s="91" t="n"/>
      <c r="CW20" s="23" t="n"/>
      <c r="CZ20" s="51" t="n"/>
      <c r="DA20" s="51" t="n"/>
      <c r="DB20" s="51" t="n"/>
      <c r="DC20" s="51" t="n"/>
      <c r="DD20" s="51" t="n"/>
      <c r="DE20" s="51" t="n"/>
      <c r="DF20" s="51" t="n"/>
      <c r="DG20" s="51" t="n"/>
      <c r="DH20" s="51" t="n"/>
      <c r="DI20" s="51" t="n"/>
    </row>
    <row r="21" ht="13.5" customFormat="1" customHeight="1" s="22">
      <c r="B21" s="20" t="n"/>
      <c r="C21" s="24" t="n"/>
      <c r="D21" s="24" t="n"/>
      <c r="E21" s="441" t="n"/>
      <c r="F21" s="296" t="n"/>
      <c r="G21" s="70" t="n"/>
      <c r="H21" s="25" t="n"/>
      <c r="I21" s="25" t="n"/>
      <c r="J21" s="25" t="n"/>
      <c r="K21" s="50" t="n"/>
      <c r="L21" s="50" t="n"/>
      <c r="M21" s="50" t="n"/>
      <c r="N21" s="438" t="inlineStr">
        <is>
          <t>Итого медиа бюджет</t>
        </is>
      </c>
      <c r="O21" s="439" t="n"/>
      <c r="P21" s="439" t="n"/>
      <c r="Q21" s="439" t="n"/>
      <c r="R21" s="290">
        <f>SUM(R17:R20)</f>
        <v/>
      </c>
      <c r="S21" s="291" t="n"/>
      <c r="T21" s="292" t="n"/>
      <c r="U21" s="292" t="n"/>
      <c r="V21" s="293" t="n"/>
      <c r="W21" s="293" t="n"/>
      <c r="X21" s="293" t="n"/>
      <c r="Y21" s="293" t="n"/>
      <c r="Z21" s="293" t="n"/>
      <c r="AA21" s="293" t="n"/>
      <c r="AB21" s="292" t="n"/>
      <c r="AC21" s="292" t="n"/>
      <c r="AD21" s="292" t="n"/>
      <c r="AE21" s="292" t="n"/>
      <c r="AF21" s="292" t="n"/>
      <c r="AG21" s="292" t="n"/>
      <c r="AH21" s="66" t="n"/>
      <c r="AI21" s="66" t="n"/>
      <c r="AJ21" s="66" t="n"/>
      <c r="AK21" s="66" t="n"/>
      <c r="AL21" s="66" t="n"/>
      <c r="AM21" s="66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  <c r="BJ21" s="50" t="n"/>
      <c r="BK21" s="50" t="n"/>
      <c r="BL21" s="50" t="n"/>
      <c r="BM21" s="50" t="n"/>
      <c r="BN21" s="50" t="n"/>
      <c r="BO21" s="50" t="n"/>
      <c r="BP21" s="50" t="n"/>
      <c r="BQ21" s="50" t="n"/>
      <c r="BR21" s="50" t="n"/>
      <c r="BS21" s="50" t="n"/>
      <c r="BT21" s="50" t="n"/>
      <c r="BU21" s="50" t="n"/>
      <c r="BV21" s="50" t="n"/>
      <c r="BW21" s="50" t="n"/>
      <c r="BX21" s="50" t="n"/>
      <c r="BY21" s="50" t="n"/>
      <c r="BZ21" s="50" t="n"/>
      <c r="CA21" s="50" t="n"/>
      <c r="CB21" s="50" t="n"/>
      <c r="CC21" s="50" t="n"/>
      <c r="CD21" s="50" t="n"/>
      <c r="CE21" s="50" t="n"/>
      <c r="CF21" s="50" t="n"/>
      <c r="CG21" s="50" t="n"/>
      <c r="CH21" s="50" t="n"/>
      <c r="CI21" s="50" t="n"/>
      <c r="CJ21" s="50" t="n"/>
      <c r="CK21" s="50" t="n"/>
      <c r="CL21" s="50" t="n"/>
      <c r="CM21" s="50" t="n"/>
      <c r="CN21" s="50" t="n"/>
      <c r="CO21" s="50" t="n"/>
      <c r="CP21" s="50" t="n"/>
      <c r="CQ21" s="50" t="n"/>
      <c r="CR21" s="405" t="n"/>
      <c r="CZ21" s="51" t="n"/>
      <c r="DA21" s="51" t="n"/>
      <c r="DB21" s="51" t="n"/>
      <c r="DC21" s="51" t="n"/>
      <c r="DD21" s="51" t="n"/>
      <c r="DE21" s="51" t="n"/>
      <c r="DF21" s="51" t="n"/>
      <c r="DG21" s="51" t="n"/>
      <c r="DH21" s="51" t="n"/>
      <c r="DI21" s="51" t="n"/>
    </row>
    <row r="22" ht="16.5" customFormat="1" customHeight="1" s="22">
      <c r="B22" s="20" t="n"/>
      <c r="C22" s="26" t="inlineStr">
        <is>
          <t xml:space="preserve">ПРИМЕЧАНИЯ: </t>
        </is>
      </c>
      <c r="D22" s="26" t="n"/>
      <c r="E22" s="27" t="n"/>
      <c r="F22" s="70" t="n"/>
      <c r="G22" s="25" t="n"/>
      <c r="H22" s="25" t="n"/>
      <c r="I22" s="25" t="n"/>
      <c r="J22" s="25" t="n"/>
      <c r="K22" s="50" t="n"/>
      <c r="L22" s="50" t="n"/>
      <c r="M22" s="50" t="n"/>
      <c r="N22" s="438" t="inlineStr">
        <is>
          <t>НДС</t>
        </is>
      </c>
      <c r="O22" s="439" t="n"/>
      <c r="P22" s="439" t="n"/>
      <c r="Q22" s="71" t="n">
        <v>0.2</v>
      </c>
      <c r="R22" s="290">
        <f>((R21))*Q22</f>
        <v/>
      </c>
      <c r="S22" s="291" t="n"/>
      <c r="T22" s="292" t="n"/>
      <c r="U22" s="292" t="n"/>
      <c r="V22" s="293" t="n"/>
      <c r="W22" s="293" t="n"/>
      <c r="X22" s="293" t="n"/>
      <c r="Y22" s="293" t="n"/>
      <c r="Z22" s="293" t="n"/>
      <c r="AA22" s="293" t="n"/>
      <c r="AB22" s="72" t="n"/>
      <c r="AC22" s="73" t="n"/>
      <c r="AD22" s="74" t="n"/>
      <c r="AE22" s="74" t="n"/>
      <c r="AF22" s="74" t="n"/>
      <c r="AG22" s="74" t="n"/>
      <c r="AH22" s="66" t="n"/>
      <c r="AI22" s="66" t="n"/>
      <c r="AJ22" s="66" t="n"/>
      <c r="AK22" s="66" t="n"/>
      <c r="AL22" s="66" t="n"/>
      <c r="AM22" s="66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  <c r="BJ22" s="50" t="n"/>
      <c r="BK22" s="50" t="n"/>
      <c r="BL22" s="50" t="n"/>
      <c r="BM22" s="50" t="n"/>
      <c r="BN22" s="50" t="n"/>
      <c r="BO22" s="50" t="n"/>
      <c r="BP22" s="50" t="n"/>
      <c r="BQ22" s="50" t="n"/>
      <c r="BR22" s="50" t="n"/>
      <c r="BS22" s="50" t="n"/>
      <c r="BT22" s="50" t="n"/>
      <c r="BU22" s="50" t="n"/>
      <c r="BV22" s="50" t="n"/>
      <c r="BW22" s="50" t="n"/>
      <c r="BX22" s="50" t="n"/>
      <c r="BY22" s="50" t="n"/>
      <c r="BZ22" s="50" t="n"/>
      <c r="CA22" s="50" t="n"/>
      <c r="CB22" s="50" t="n"/>
      <c r="CC22" s="50" t="n"/>
      <c r="CD22" s="50" t="n"/>
      <c r="CE22" s="50" t="n"/>
      <c r="CF22" s="50" t="n"/>
      <c r="CG22" s="50" t="n"/>
      <c r="CH22" s="50" t="n"/>
      <c r="CI22" s="50" t="n"/>
      <c r="CJ22" s="50" t="n"/>
      <c r="CK22" s="50" t="n"/>
      <c r="CL22" s="50" t="n"/>
      <c r="CM22" s="50" t="n"/>
      <c r="CN22" s="50" t="n"/>
      <c r="CO22" s="50" t="n"/>
      <c r="CP22" s="50" t="n"/>
      <c r="CQ22" s="50" t="n"/>
      <c r="CR22" s="50" t="n"/>
      <c r="CZ22" s="51" t="n"/>
      <c r="DA22" s="51" t="n"/>
      <c r="DB22" s="51" t="n"/>
      <c r="DC22" s="51" t="n"/>
      <c r="DD22" s="51" t="n"/>
      <c r="DE22" s="51" t="n"/>
      <c r="DF22" s="51" t="n"/>
      <c r="DG22" s="51" t="n"/>
      <c r="DH22" s="51" t="n"/>
      <c r="DI22" s="51" t="n"/>
    </row>
    <row r="23" ht="13.5" customFormat="1" customHeight="1" s="22">
      <c r="B23" s="20" t="n"/>
      <c r="C23" s="26" t="n">
        <v>1</v>
      </c>
      <c r="D23" s="60" t="n"/>
      <c r="E23" s="26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28" t="n"/>
      <c r="H23" s="29" t="n"/>
      <c r="I23" s="50" t="n"/>
      <c r="J23" s="50" t="n"/>
      <c r="K23" s="50" t="n"/>
      <c r="L23" s="50" t="n"/>
      <c r="M23" s="50" t="n"/>
      <c r="N23" s="438" t="inlineStr">
        <is>
          <t>Итого (с учётом НДС и АК)</t>
        </is>
      </c>
      <c r="O23" s="439" t="n"/>
      <c r="P23" s="439" t="n"/>
      <c r="Q23" s="439" t="n"/>
      <c r="R23" s="290">
        <f>SUM(R21:R22)</f>
        <v/>
      </c>
      <c r="S23" s="293" t="n"/>
      <c r="T23" s="292" t="n"/>
      <c r="U23" s="292" t="n"/>
      <c r="V23" s="293" t="n"/>
      <c r="W23" s="293" t="n"/>
      <c r="X23" s="293" t="n"/>
      <c r="Y23" s="293" t="n"/>
      <c r="Z23" s="293" t="n"/>
      <c r="AA23" s="293" t="n"/>
      <c r="AB23" s="72" t="n"/>
      <c r="AC23" s="73" t="n"/>
      <c r="AD23" s="74" t="n"/>
      <c r="AE23" s="74" t="n"/>
      <c r="AF23" s="74" t="n"/>
      <c r="AG23" s="74" t="n"/>
      <c r="AH23" s="66" t="n"/>
      <c r="AI23" s="66" t="n"/>
      <c r="AJ23" s="66" t="n"/>
      <c r="AK23" s="66" t="n"/>
      <c r="AL23" s="66" t="n"/>
      <c r="AM23" s="66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  <c r="BJ23" s="50" t="n"/>
      <c r="BK23" s="50" t="n"/>
      <c r="BL23" s="50" t="n"/>
      <c r="BM23" s="50" t="n"/>
      <c r="BN23" s="50" t="n"/>
      <c r="BO23" s="50" t="n"/>
      <c r="BP23" s="50" t="n"/>
      <c r="BQ23" s="50" t="n"/>
      <c r="BR23" s="50" t="n"/>
      <c r="BS23" s="50" t="n"/>
      <c r="BT23" s="50" t="n"/>
      <c r="BU23" s="50" t="n"/>
      <c r="BV23" s="50" t="n"/>
      <c r="BW23" s="50" t="n"/>
      <c r="BX23" s="50" t="n"/>
      <c r="BY23" s="50" t="n"/>
      <c r="BZ23" s="50" t="n"/>
      <c r="CA23" s="50" t="n"/>
      <c r="CB23" s="50" t="n"/>
      <c r="CC23" s="50" t="n"/>
      <c r="CD23" s="50" t="n"/>
      <c r="CE23" s="50" t="n"/>
      <c r="CF23" s="50" t="n"/>
      <c r="CG23" s="50" t="n"/>
      <c r="CH23" s="50" t="n"/>
      <c r="CI23" s="50" t="n"/>
      <c r="CJ23" s="50" t="n"/>
      <c r="CK23" s="50" t="n"/>
      <c r="CL23" s="50" t="n"/>
      <c r="CM23" s="50" t="n"/>
      <c r="CN23" s="50" t="n"/>
      <c r="CO23" s="50" t="n"/>
      <c r="CP23" s="50" t="n"/>
      <c r="CQ23" s="50" t="n"/>
      <c r="CR23" s="50" t="n"/>
      <c r="CZ23" s="51" t="n"/>
      <c r="DA23" s="51" t="n"/>
      <c r="DB23" s="51" t="n"/>
      <c r="DC23" s="51" t="n"/>
      <c r="DD23" s="51" t="n"/>
      <c r="DE23" s="51" t="n"/>
      <c r="DF23" s="51" t="n"/>
      <c r="DG23" s="51" t="n"/>
      <c r="DH23" s="51" t="n"/>
      <c r="DI23" s="51" t="n"/>
    </row>
    <row r="24" ht="18.75" customFormat="1" customHeight="1" s="22">
      <c r="B24" s="20" t="n"/>
      <c r="C24" s="26" t="n">
        <v>2</v>
      </c>
      <c r="D24" s="60" t="n"/>
      <c r="E24" s="75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30" t="n"/>
      <c r="G24" s="67" t="n"/>
      <c r="H24" s="68" t="n"/>
      <c r="I24" s="50" t="n"/>
      <c r="J24" s="50" t="n"/>
      <c r="K24" s="50" t="n"/>
      <c r="L24" s="50" t="n"/>
      <c r="M24" s="50" t="n"/>
      <c r="R24" s="166">
        <f>1000000-R23</f>
        <v/>
      </c>
      <c r="S24" s="293" t="n"/>
      <c r="T24" s="292" t="n"/>
      <c r="U24" s="292" t="n"/>
      <c r="V24" s="442" t="n"/>
      <c r="W24" s="442" t="n"/>
      <c r="X24" s="442" t="n"/>
      <c r="Y24" s="442" t="n"/>
      <c r="Z24" s="442" t="n"/>
      <c r="AA24" s="442" t="n"/>
      <c r="AB24" s="66" t="n"/>
      <c r="AC24" s="73" t="n"/>
      <c r="AD24" s="76" t="n"/>
      <c r="AE24" s="76" t="n"/>
      <c r="AF24" s="76" t="n"/>
      <c r="AG24" s="76" t="n"/>
      <c r="AH24" s="66" t="n"/>
      <c r="AI24" s="66" t="n"/>
      <c r="AJ24" s="66" t="n"/>
      <c r="AK24" s="66" t="n"/>
      <c r="AL24" s="66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  <c r="BJ24" s="50" t="n"/>
      <c r="BK24" s="50" t="n"/>
      <c r="BL24" s="50" t="n"/>
      <c r="BM24" s="50" t="n"/>
      <c r="BN24" s="50" t="n"/>
      <c r="BO24" s="50" t="n"/>
      <c r="BP24" s="50" t="n"/>
      <c r="BQ24" s="50" t="n"/>
      <c r="BR24" s="50" t="n"/>
      <c r="BS24" s="50" t="n"/>
      <c r="BT24" s="50" t="n"/>
      <c r="BU24" s="50" t="n"/>
      <c r="BV24" s="50" t="n"/>
      <c r="BW24" s="50" t="n"/>
      <c r="BX24" s="50" t="n"/>
      <c r="BY24" s="50" t="n"/>
      <c r="BZ24" s="50" t="n"/>
      <c r="CA24" s="50" t="n"/>
      <c r="CB24" s="50" t="n"/>
      <c r="CC24" s="50" t="n"/>
      <c r="CD24" s="50" t="n"/>
      <c r="CE24" s="50" t="n"/>
      <c r="CF24" s="50" t="n"/>
      <c r="CG24" s="50" t="n"/>
      <c r="CH24" s="50" t="n"/>
      <c r="CI24" s="50" t="n"/>
      <c r="CJ24" s="50" t="n"/>
      <c r="CK24" s="50" t="n"/>
      <c r="CL24" s="50" t="n"/>
      <c r="CM24" s="50" t="n"/>
      <c r="CN24" s="50" t="n"/>
      <c r="CO24" s="50" t="n"/>
      <c r="CP24" s="50" t="n"/>
      <c r="CQ24" s="50" t="n"/>
      <c r="CR24" s="50" t="n"/>
      <c r="CZ24" s="51" t="n"/>
      <c r="DA24" s="51" t="n"/>
      <c r="DB24" s="51" t="n"/>
      <c r="DC24" s="51" t="n"/>
      <c r="DD24" s="51" t="n"/>
      <c r="DE24" s="51" t="n"/>
      <c r="DF24" s="51" t="n"/>
      <c r="DG24" s="51" t="n"/>
      <c r="DH24" s="51" t="n"/>
      <c r="DI24" s="51" t="n"/>
    </row>
    <row r="25" ht="14.25" customFormat="1" customHeight="1" s="22">
      <c r="B25" s="20" t="n"/>
      <c r="C25" s="26" t="n">
        <v>3</v>
      </c>
      <c r="D25" s="60" t="n"/>
      <c r="E25" s="75" t="inlineStr">
        <is>
          <t>В случае отказа от размещения после дедлайна применяются штрафные санкции.</t>
        </is>
      </c>
      <c r="F25" s="77" t="n"/>
      <c r="G25" s="31" t="n"/>
      <c r="H25" s="68" t="n"/>
      <c r="I25" s="68" t="n"/>
      <c r="J25" s="68" t="n"/>
      <c r="K25" s="68" t="n"/>
      <c r="L25" s="68" t="n"/>
      <c r="M25" s="68" t="n"/>
      <c r="N25" s="68" t="n"/>
      <c r="O25" s="68" t="n"/>
      <c r="P25" s="405" t="n"/>
      <c r="Q25" s="118">
        <f>B12</f>
        <v/>
      </c>
      <c r="R25" s="297">
        <f>SUM(R12:R15)</f>
        <v/>
      </c>
      <c r="S25" s="119">
        <f>R25/$R$27</f>
        <v/>
      </c>
      <c r="T25" s="442" t="n"/>
      <c r="U25" s="442" t="n"/>
      <c r="V25" s="442" t="n"/>
      <c r="W25" s="442" t="n"/>
      <c r="X25" s="442" t="n"/>
      <c r="Y25" s="442" t="n"/>
      <c r="Z25" s="442" t="n"/>
      <c r="AA25" s="442" t="n"/>
      <c r="AB25" s="15" t="n"/>
      <c r="AC25" s="78" t="n"/>
      <c r="AD25" s="79" t="n"/>
      <c r="AE25" s="79" t="n"/>
      <c r="AF25" s="79" t="n"/>
      <c r="AG25" s="79" t="n"/>
      <c r="AH25" s="66" t="n"/>
      <c r="AI25" s="66" t="n"/>
      <c r="AJ25" s="66" t="n"/>
      <c r="AK25" s="66" t="n"/>
      <c r="AL25" s="66" t="n"/>
      <c r="AM25" s="66" t="n"/>
      <c r="AN25" s="66" t="n"/>
      <c r="AO25" s="66" t="n"/>
      <c r="AP25" s="66" t="n"/>
      <c r="AQ25" s="66" t="n"/>
      <c r="AR25" s="66" t="n"/>
      <c r="AS25" s="66" t="n"/>
      <c r="AT25" s="66" t="n"/>
      <c r="AU25" s="66" t="n"/>
      <c r="AV25" s="66" t="n"/>
      <c r="AW25" s="66" t="n"/>
      <c r="AX25" s="66" t="n"/>
      <c r="AY25" s="66" t="n"/>
      <c r="AZ25" s="66" t="n"/>
      <c r="BA25" s="66" t="n"/>
      <c r="BB25" s="66" t="n"/>
      <c r="BC25" s="66" t="n"/>
      <c r="BD25" s="66" t="n"/>
      <c r="BE25" s="66" t="n"/>
      <c r="BF25" s="66" t="n"/>
      <c r="BG25" s="66" t="n"/>
      <c r="BH25" s="66" t="n"/>
      <c r="BI25" s="66" t="n"/>
      <c r="BJ25" s="66" t="n"/>
      <c r="BK25" s="66" t="n"/>
      <c r="BL25" s="66" t="n"/>
      <c r="BM25" s="66" t="n"/>
      <c r="BN25" s="66" t="n"/>
      <c r="BO25" s="66" t="n"/>
      <c r="BP25" s="66" t="n"/>
      <c r="BQ25" s="66" t="n"/>
      <c r="BR25" s="66" t="n"/>
      <c r="BS25" s="66" t="n"/>
      <c r="BT25" s="66" t="n"/>
      <c r="BU25" s="66" t="n"/>
      <c r="BV25" s="66" t="n"/>
      <c r="BW25" s="66" t="n"/>
      <c r="BX25" s="66" t="n"/>
      <c r="BY25" s="66" t="n"/>
      <c r="BZ25" s="66" t="n"/>
      <c r="CA25" s="66" t="n"/>
      <c r="CB25" s="66" t="n"/>
      <c r="CC25" s="66" t="n"/>
      <c r="CD25" s="66" t="n"/>
      <c r="CE25" s="66" t="n"/>
      <c r="CF25" s="66" t="n"/>
      <c r="CG25" s="66" t="n"/>
      <c r="CH25" s="66" t="n"/>
      <c r="CI25" s="66" t="n"/>
      <c r="CJ25" s="66" t="n"/>
      <c r="CK25" s="66" t="n"/>
      <c r="CL25" s="66" t="n"/>
      <c r="CM25" s="66" t="n"/>
      <c r="CN25" s="66" t="n"/>
      <c r="CO25" s="66" t="n"/>
      <c r="CP25" s="66" t="n"/>
      <c r="CR25" s="405" t="n"/>
      <c r="CZ25" s="51" t="n"/>
      <c r="DA25" s="51" t="n"/>
      <c r="DB25" s="51" t="n"/>
      <c r="DC25" s="51" t="n"/>
      <c r="DD25" s="51" t="n"/>
      <c r="DE25" s="51" t="n"/>
      <c r="DF25" s="51" t="n"/>
      <c r="DG25" s="51" t="n"/>
      <c r="DH25" s="51" t="n"/>
      <c r="DI25" s="51" t="n"/>
    </row>
    <row r="26" ht="13.5" customFormat="1" customHeight="1" s="22">
      <c r="B26" s="20" t="n"/>
      <c r="C26" s="26" t="n">
        <v>4</v>
      </c>
      <c r="D26" s="60" t="n"/>
      <c r="E26" s="75" t="inlineStr">
        <is>
          <t>Количество показов в случае статичного размещения является оценочной величиной.</t>
        </is>
      </c>
      <c r="F26" s="80" t="n"/>
      <c r="G26" s="32" t="n"/>
      <c r="H26" s="68" t="n"/>
      <c r="I26" s="68" t="n"/>
      <c r="J26" s="68" t="n"/>
      <c r="K26" s="68" t="n"/>
      <c r="L26" s="68" t="n"/>
      <c r="M26" s="68" t="n"/>
      <c r="N26" s="68" t="n"/>
      <c r="O26" s="68" t="n"/>
      <c r="P26" s="405" t="n"/>
      <c r="Q26" s="118">
        <f>B16</f>
        <v/>
      </c>
      <c r="R26" s="297">
        <f>R16</f>
        <v/>
      </c>
      <c r="S26" s="119">
        <f>R26/$R$27</f>
        <v/>
      </c>
      <c r="T26" s="68" t="n"/>
      <c r="U26" s="68" t="n"/>
      <c r="V26" s="442" t="n"/>
      <c r="W26" s="442" t="n"/>
      <c r="X26" s="442" t="n"/>
      <c r="Y26" s="442" t="n"/>
      <c r="Z26" s="442" t="n"/>
      <c r="AA26" s="442" t="n"/>
      <c r="AB26" s="298" t="n"/>
      <c r="AC26" s="298" t="n"/>
      <c r="AD26" s="81" t="n"/>
      <c r="AE26" s="81" t="n"/>
      <c r="AF26" s="81" t="n"/>
      <c r="AG26" s="81" t="n"/>
      <c r="AH26" s="66" t="n"/>
      <c r="AI26" s="66" t="n"/>
      <c r="AJ26" s="66" t="n"/>
      <c r="AK26" s="66" t="n"/>
      <c r="AL26" s="66" t="n"/>
      <c r="AM26" s="66" t="n"/>
      <c r="AN26" s="66" t="n"/>
      <c r="AO26" s="66" t="n"/>
      <c r="AP26" s="66" t="n"/>
      <c r="AQ26" s="66" t="n"/>
      <c r="AR26" s="66" t="n"/>
      <c r="AS26" s="66" t="n"/>
      <c r="AT26" s="66" t="n"/>
      <c r="AU26" s="66" t="n"/>
      <c r="AV26" s="66" t="n"/>
      <c r="AW26" s="66" t="n"/>
      <c r="AX26" s="66" t="n"/>
      <c r="AY26" s="66" t="n"/>
      <c r="AZ26" s="66" t="n"/>
      <c r="BA26" s="66" t="n"/>
      <c r="BB26" s="66" t="n"/>
      <c r="BC26" s="66" t="n"/>
      <c r="BD26" s="66" t="n"/>
      <c r="BE26" s="66" t="n"/>
      <c r="BF26" s="66" t="n"/>
      <c r="BG26" s="66" t="n"/>
      <c r="BH26" s="66" t="n"/>
      <c r="BI26" s="66" t="n"/>
      <c r="BJ26" s="66" t="n"/>
      <c r="BK26" s="66" t="n"/>
      <c r="BL26" s="66" t="n"/>
      <c r="BM26" s="66" t="n"/>
      <c r="BN26" s="66" t="n"/>
      <c r="BO26" s="66" t="n"/>
      <c r="BP26" s="66" t="n"/>
      <c r="BQ26" s="66" t="n"/>
      <c r="BR26" s="66" t="n"/>
      <c r="BS26" s="66" t="n"/>
      <c r="BT26" s="66" t="n"/>
      <c r="BU26" s="66" t="n"/>
      <c r="BV26" s="66" t="n"/>
      <c r="BW26" s="66" t="n"/>
      <c r="BX26" s="66" t="n"/>
      <c r="BY26" s="66" t="n"/>
      <c r="BZ26" s="66" t="n"/>
      <c r="CA26" s="66" t="n"/>
      <c r="CB26" s="66" t="n"/>
      <c r="CC26" s="66" t="n"/>
      <c r="CD26" s="66" t="n"/>
      <c r="CE26" s="66" t="n"/>
      <c r="CF26" s="66" t="n"/>
      <c r="CG26" s="66" t="n"/>
      <c r="CH26" s="66" t="n"/>
      <c r="CI26" s="66" t="n"/>
      <c r="CJ26" s="66" t="n"/>
      <c r="CK26" s="66" t="n"/>
      <c r="CL26" s="66" t="n"/>
      <c r="CM26" s="66" t="n"/>
      <c r="CN26" s="66" t="n"/>
      <c r="CO26" s="66" t="n"/>
      <c r="CP26" s="66" t="n"/>
      <c r="CZ26" s="51" t="n"/>
      <c r="DA26" s="51" t="n"/>
      <c r="DB26" s="51" t="n"/>
      <c r="DC26" s="51" t="n"/>
      <c r="DD26" s="51" t="n"/>
      <c r="DE26" s="51" t="n"/>
      <c r="DF26" s="51" t="n"/>
      <c r="DG26" s="51" t="n"/>
      <c r="DH26" s="51" t="n"/>
      <c r="DI26" s="51" t="n"/>
    </row>
    <row r="27" ht="13.5" customFormat="1" customHeight="1" s="22">
      <c r="B27" s="20" t="n"/>
      <c r="C27" s="26" t="n">
        <v>5</v>
      </c>
      <c r="D27" s="60" t="n"/>
      <c r="E27" s="75" t="inlineStr">
        <is>
          <t>Период кампании в случае динамического размещения является оценочной величиной.</t>
        </is>
      </c>
      <c r="F27" s="80" t="n"/>
      <c r="G27" s="32" t="n"/>
      <c r="H27" s="68" t="n"/>
      <c r="I27" s="68" t="n"/>
      <c r="J27" s="68" t="n"/>
      <c r="K27" s="68" t="n"/>
      <c r="L27" s="68" t="n"/>
      <c r="M27" s="68" t="n"/>
      <c r="N27" s="68" t="n"/>
      <c r="O27" s="68" t="n"/>
      <c r="P27" s="405" t="n"/>
      <c r="Q27" s="118" t="n"/>
      <c r="R27" s="297">
        <f>SUM(R25:R26)</f>
        <v/>
      </c>
      <c r="S27" s="119">
        <f>R27/$R$27</f>
        <v/>
      </c>
      <c r="T27" s="68" t="n"/>
      <c r="U27" s="68" t="n"/>
      <c r="V27" s="442" t="n"/>
      <c r="W27" s="442" t="n"/>
      <c r="X27" s="442" t="n"/>
      <c r="Y27" s="442" t="n"/>
      <c r="Z27" s="442" t="n"/>
      <c r="AA27" s="442" t="n"/>
      <c r="AB27" s="298" t="n"/>
      <c r="AC27" s="298" t="n"/>
      <c r="AD27" s="81" t="n"/>
      <c r="AE27" s="81" t="n"/>
      <c r="AF27" s="81" t="n"/>
      <c r="AG27" s="81" t="n"/>
      <c r="AH27" s="66" t="n"/>
      <c r="AI27" s="66" t="n"/>
      <c r="AJ27" s="66" t="n"/>
      <c r="AK27" s="66" t="n"/>
      <c r="AL27" s="66" t="n"/>
      <c r="AM27" s="66" t="n"/>
      <c r="AN27" s="66" t="n"/>
      <c r="AO27" s="66" t="n"/>
      <c r="AP27" s="66" t="n"/>
      <c r="AQ27" s="66" t="n"/>
      <c r="AR27" s="66" t="n"/>
      <c r="AS27" s="66" t="n"/>
      <c r="AT27" s="66" t="n"/>
      <c r="AU27" s="66" t="n"/>
      <c r="AV27" s="66" t="n"/>
      <c r="AW27" s="66" t="n"/>
      <c r="AX27" s="66" t="n"/>
      <c r="AY27" s="66" t="n"/>
      <c r="AZ27" s="66" t="n"/>
      <c r="BA27" s="66" t="n"/>
      <c r="BB27" s="66" t="n"/>
      <c r="BC27" s="66" t="n"/>
      <c r="BD27" s="66" t="n"/>
      <c r="BE27" s="66" t="n"/>
      <c r="BF27" s="66" t="n"/>
      <c r="BG27" s="66" t="n"/>
      <c r="BH27" s="66" t="n"/>
      <c r="BI27" s="66" t="n"/>
      <c r="BJ27" s="66" t="n"/>
      <c r="BK27" s="66" t="n"/>
      <c r="BL27" s="66" t="n"/>
      <c r="BM27" s="66" t="n"/>
      <c r="BN27" s="66" t="n"/>
      <c r="BO27" s="66" t="n"/>
      <c r="BP27" s="66" t="n"/>
      <c r="BQ27" s="66" t="n"/>
      <c r="BR27" s="66" t="n"/>
      <c r="BS27" s="66" t="n"/>
      <c r="BT27" s="66" t="n"/>
      <c r="BU27" s="66" t="n"/>
      <c r="BV27" s="66" t="n"/>
      <c r="BW27" s="66" t="n"/>
      <c r="BX27" s="66" t="n"/>
      <c r="BY27" s="66" t="n"/>
      <c r="BZ27" s="66" t="n"/>
      <c r="CA27" s="66" t="n"/>
      <c r="CB27" s="66" t="n"/>
      <c r="CC27" s="66" t="n"/>
      <c r="CD27" s="66" t="n"/>
      <c r="CE27" s="66" t="n"/>
      <c r="CF27" s="66" t="n"/>
      <c r="CG27" s="66" t="n"/>
      <c r="CH27" s="66" t="n"/>
      <c r="CI27" s="66" t="n"/>
      <c r="CJ27" s="66" t="n"/>
      <c r="CK27" s="66" t="n"/>
      <c r="CL27" s="66" t="n"/>
      <c r="CM27" s="66" t="n"/>
      <c r="CN27" s="66" t="n"/>
      <c r="CO27" s="66" t="n"/>
      <c r="CP27" s="66" t="n"/>
      <c r="CZ27" s="51" t="n"/>
      <c r="DA27" s="51" t="n"/>
      <c r="DB27" s="51" t="n"/>
      <c r="DC27" s="51" t="n"/>
      <c r="DD27" s="51" t="n"/>
      <c r="DE27" s="51" t="n"/>
      <c r="DF27" s="51" t="n"/>
      <c r="DG27" s="51" t="n"/>
      <c r="DH27" s="51" t="n"/>
      <c r="DI27" s="51" t="n"/>
    </row>
    <row r="28" ht="12.75" customFormat="1" customHeight="1" s="22">
      <c r="B28" s="20" t="n"/>
      <c r="C28" s="26" t="n">
        <v>6</v>
      </c>
      <c r="D28" s="60" t="n"/>
      <c r="E28" s="75" t="inlineStr">
        <is>
          <t xml:space="preserve">Прогнозы эффективности основаны на  данных реальных рекламных кампаний. </t>
        </is>
      </c>
      <c r="F28" s="80" t="n"/>
      <c r="G28" s="33" t="n"/>
      <c r="H28" s="68" t="n"/>
      <c r="I28" s="68" t="n"/>
      <c r="J28" s="68" t="n"/>
      <c r="K28" s="68" t="n"/>
      <c r="L28" s="68" t="n"/>
      <c r="M28" s="68" t="n"/>
      <c r="N28" s="82" t="n"/>
      <c r="O28" s="68" t="n"/>
      <c r="P28" s="405" t="n"/>
      <c r="Q28" s="118" t="n"/>
      <c r="R28" s="297" t="n"/>
      <c r="S28" s="119" t="n"/>
      <c r="T28" s="68" t="n"/>
      <c r="U28" s="68" t="n"/>
      <c r="V28" s="442" t="n"/>
      <c r="W28" s="442" t="n"/>
      <c r="X28" s="442" t="n"/>
      <c r="Y28" s="442" t="n"/>
      <c r="Z28" s="442" t="n"/>
      <c r="AA28" s="442" t="n"/>
      <c r="AB28" s="298" t="n"/>
      <c r="AC28" s="298" t="n"/>
      <c r="AD28" s="81" t="n"/>
      <c r="AE28" s="81" t="n"/>
      <c r="AF28" s="81" t="n"/>
      <c r="AG28" s="81" t="n"/>
      <c r="AH28" s="66" t="n"/>
      <c r="AI28" s="66" t="n"/>
      <c r="AJ28" s="66" t="n"/>
      <c r="AK28" s="66" t="n"/>
      <c r="AL28" s="66" t="n"/>
      <c r="AM28" s="66" t="n"/>
      <c r="AN28" s="66" t="n"/>
      <c r="AO28" s="66" t="n"/>
      <c r="AP28" s="66" t="n"/>
      <c r="AQ28" s="66" t="n"/>
      <c r="AR28" s="66" t="n"/>
      <c r="AS28" s="66" t="n"/>
      <c r="AT28" s="66" t="n"/>
      <c r="AU28" s="66" t="n"/>
      <c r="AV28" s="66" t="n"/>
      <c r="AW28" s="66" t="n"/>
      <c r="AX28" s="66" t="n"/>
      <c r="AY28" s="66" t="n"/>
      <c r="AZ28" s="66" t="n"/>
      <c r="BA28" s="66" t="n"/>
      <c r="BB28" s="66" t="n"/>
      <c r="BC28" s="66" t="n"/>
      <c r="BD28" s="66" t="n"/>
      <c r="BE28" s="66" t="n"/>
      <c r="BF28" s="66" t="n"/>
      <c r="BG28" s="66" t="n"/>
      <c r="BH28" s="66" t="n"/>
      <c r="BI28" s="66" t="n"/>
      <c r="BJ28" s="66" t="n"/>
      <c r="BK28" s="66" t="n"/>
      <c r="BL28" s="66" t="n"/>
      <c r="BM28" s="66" t="n"/>
      <c r="BN28" s="66" t="n"/>
      <c r="BO28" s="66" t="n"/>
      <c r="BP28" s="66" t="n"/>
      <c r="BQ28" s="66" t="n"/>
      <c r="BR28" s="66" t="n"/>
      <c r="BS28" s="66" t="n"/>
      <c r="BT28" s="66" t="n"/>
      <c r="BU28" s="66" t="n"/>
      <c r="BV28" s="66" t="n"/>
      <c r="BW28" s="66" t="n"/>
      <c r="BX28" s="66" t="n"/>
      <c r="BY28" s="66" t="n"/>
      <c r="BZ28" s="66" t="n"/>
      <c r="CA28" s="66" t="n"/>
      <c r="CB28" s="66" t="n"/>
      <c r="CC28" s="66" t="n"/>
      <c r="CD28" s="66" t="n"/>
      <c r="CE28" s="66" t="n"/>
      <c r="CF28" s="66" t="n"/>
      <c r="CG28" s="66" t="n"/>
      <c r="CH28" s="66" t="n"/>
      <c r="CI28" s="66" t="n"/>
      <c r="CJ28" s="66" t="n"/>
      <c r="CK28" s="66" t="n"/>
      <c r="CL28" s="66" t="n"/>
      <c r="CM28" s="66" t="n"/>
      <c r="CN28" s="66" t="n"/>
      <c r="CO28" s="66" t="n"/>
      <c r="CP28" s="66" t="n"/>
      <c r="CZ28" s="51" t="n"/>
      <c r="DA28" s="51" t="n"/>
      <c r="DB28" s="51" t="n"/>
      <c r="DC28" s="51" t="n"/>
      <c r="DD28" s="51" t="n"/>
      <c r="DE28" s="51" t="n"/>
      <c r="DF28" s="51" t="n"/>
      <c r="DG28" s="51" t="n"/>
      <c r="DH28" s="51" t="n"/>
      <c r="DI28" s="51" t="n"/>
    </row>
    <row r="29" ht="12.75" customFormat="1" customHeight="1" s="22">
      <c r="B29" s="20" t="n"/>
      <c r="C29" s="26" t="n"/>
      <c r="D29" s="60" t="n"/>
      <c r="E29" s="75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80" t="n"/>
      <c r="G29" s="33" t="n"/>
      <c r="H29" s="68" t="n"/>
      <c r="I29" s="68" t="n"/>
      <c r="J29" s="68" t="n"/>
      <c r="K29" s="68" t="n"/>
      <c r="L29" s="68" t="n"/>
      <c r="M29" s="68" t="n"/>
      <c r="N29" s="82" t="n"/>
      <c r="O29" s="68" t="n"/>
      <c r="P29" s="405" t="n"/>
      <c r="Q29" s="118" t="n"/>
      <c r="R29" s="297" t="n"/>
      <c r="S29" s="443" t="n"/>
      <c r="T29" s="68" t="n"/>
      <c r="U29" s="68" t="n"/>
      <c r="V29" s="442" t="n"/>
      <c r="W29" s="442" t="n"/>
      <c r="X29" s="442" t="n"/>
      <c r="Y29" s="442" t="n"/>
      <c r="Z29" s="442" t="n"/>
      <c r="AA29" s="442" t="n"/>
      <c r="AB29" s="298" t="n"/>
      <c r="AC29" s="298" t="n"/>
      <c r="AD29" s="81" t="n"/>
      <c r="AE29" s="81" t="n"/>
      <c r="AF29" s="81" t="n"/>
      <c r="AG29" s="81" t="n"/>
      <c r="AH29" s="66" t="n"/>
      <c r="AI29" s="66" t="n"/>
      <c r="AJ29" s="66" t="n"/>
      <c r="AK29" s="66" t="n"/>
      <c r="AL29" s="66" t="n"/>
      <c r="AM29" s="66" t="n"/>
      <c r="AN29" s="66" t="n"/>
      <c r="AO29" s="66" t="n"/>
      <c r="AP29" s="66" t="n"/>
      <c r="AQ29" s="66" t="n"/>
      <c r="AR29" s="66" t="n"/>
      <c r="AS29" s="66" t="n"/>
      <c r="AT29" s="66" t="n"/>
      <c r="AU29" s="66" t="n"/>
      <c r="AV29" s="66" t="n"/>
      <c r="AW29" s="66" t="n"/>
      <c r="AX29" s="66" t="n"/>
      <c r="AY29" s="66" t="n"/>
      <c r="AZ29" s="66" t="n"/>
      <c r="BA29" s="66" t="n"/>
      <c r="BB29" s="66" t="n"/>
      <c r="BC29" s="66" t="n"/>
      <c r="BD29" s="66" t="n"/>
      <c r="BE29" s="66" t="n"/>
      <c r="BF29" s="66" t="n"/>
      <c r="BG29" s="66" t="n"/>
      <c r="BH29" s="66" t="n"/>
      <c r="BI29" s="66" t="n"/>
      <c r="BJ29" s="66" t="n"/>
      <c r="BK29" s="66" t="n"/>
      <c r="BL29" s="66" t="n"/>
      <c r="BM29" s="66" t="n"/>
      <c r="BN29" s="66" t="n"/>
      <c r="BO29" s="66" t="n"/>
      <c r="BP29" s="66" t="n"/>
      <c r="BQ29" s="66" t="n"/>
      <c r="BR29" s="66" t="n"/>
      <c r="BS29" s="66" t="n"/>
      <c r="BT29" s="66" t="n"/>
      <c r="BU29" s="66" t="n"/>
      <c r="BV29" s="66" t="n"/>
      <c r="BW29" s="66" t="n"/>
      <c r="BX29" s="66" t="n"/>
      <c r="BY29" s="66" t="n"/>
      <c r="BZ29" s="66" t="n"/>
      <c r="CA29" s="66" t="n"/>
      <c r="CB29" s="66" t="n"/>
      <c r="CC29" s="66" t="n"/>
      <c r="CD29" s="66" t="n"/>
      <c r="CE29" s="66" t="n"/>
      <c r="CF29" s="66" t="n"/>
      <c r="CG29" s="66" t="n"/>
      <c r="CH29" s="66" t="n"/>
      <c r="CI29" s="66" t="n"/>
      <c r="CJ29" s="66" t="n"/>
      <c r="CK29" s="66" t="n"/>
      <c r="CL29" s="66" t="n"/>
      <c r="CM29" s="66" t="n"/>
      <c r="CN29" s="66" t="n"/>
      <c r="CO29" s="66" t="n"/>
      <c r="CP29" s="66" t="n"/>
      <c r="CZ29" s="51" t="n"/>
      <c r="DA29" s="51" t="n"/>
      <c r="DB29" s="51" t="n"/>
      <c r="DC29" s="51" t="n"/>
      <c r="DD29" s="51" t="n"/>
      <c r="DE29" s="51" t="n"/>
      <c r="DF29" s="51" t="n"/>
      <c r="DG29" s="51" t="n"/>
      <c r="DH29" s="51" t="n"/>
      <c r="DI29" s="51" t="n"/>
    </row>
    <row r="30" ht="12.75" customFormat="1" customHeight="1" s="22">
      <c r="B30" s="20" t="n"/>
      <c r="C30" s="26" t="n">
        <v>7</v>
      </c>
      <c r="D30" s="60" t="n"/>
      <c r="E30" s="75" t="inlineStr">
        <is>
          <t>Стоимость производства креативных материалов не включена.</t>
        </is>
      </c>
      <c r="F30" s="80" t="n"/>
      <c r="G30" s="33" t="n"/>
      <c r="H30" s="68" t="n"/>
      <c r="I30" s="68" t="n"/>
      <c r="J30" s="68" t="n"/>
      <c r="K30" s="68" t="n"/>
      <c r="L30" s="68" t="n"/>
      <c r="M30" s="68" t="n"/>
      <c r="N30" s="83" t="n"/>
      <c r="O30" s="39" t="n"/>
      <c r="P30" s="405" t="n"/>
      <c r="Q30" s="405" t="n"/>
      <c r="R30" s="297" t="n"/>
      <c r="S30" s="119" t="n"/>
      <c r="T30" s="68" t="n"/>
      <c r="U30" s="68" t="n"/>
      <c r="V30" s="299" t="n"/>
      <c r="W30" s="299" t="n"/>
      <c r="X30" s="299" t="n"/>
      <c r="Y30" s="299" t="n"/>
      <c r="Z30" s="299" t="n"/>
      <c r="AA30" s="299" t="n"/>
      <c r="AB30" s="298" t="n"/>
      <c r="AC30" s="298" t="n"/>
      <c r="AD30" s="81" t="n"/>
      <c r="AE30" s="81" t="n"/>
      <c r="AF30" s="81" t="n"/>
      <c r="AG30" s="81" t="n"/>
      <c r="AH30" s="66" t="n"/>
      <c r="AI30" s="66" t="n"/>
      <c r="AJ30" s="66" t="n"/>
      <c r="AK30" s="66" t="n"/>
      <c r="AL30" s="66" t="n"/>
      <c r="AM30" s="66" t="n"/>
      <c r="AN30" s="66" t="n"/>
      <c r="AO30" s="66" t="n"/>
      <c r="AP30" s="66" t="n"/>
      <c r="AQ30" s="66" t="n"/>
      <c r="AR30" s="66" t="n"/>
      <c r="AS30" s="66" t="n"/>
      <c r="AT30" s="66" t="n"/>
      <c r="AU30" s="66" t="n"/>
      <c r="AV30" s="66" t="n"/>
      <c r="AW30" s="66" t="n"/>
      <c r="AX30" s="66" t="n"/>
      <c r="AY30" s="66" t="n"/>
      <c r="AZ30" s="66" t="n"/>
      <c r="BA30" s="66" t="n"/>
      <c r="BB30" s="66" t="n"/>
      <c r="BC30" s="66" t="n"/>
      <c r="BD30" s="66" t="n"/>
      <c r="BE30" s="66" t="n"/>
      <c r="BF30" s="66" t="n"/>
      <c r="BG30" s="66" t="n"/>
      <c r="BH30" s="66" t="n"/>
      <c r="BI30" s="66" t="n"/>
      <c r="BJ30" s="66" t="n"/>
      <c r="BK30" s="66" t="n"/>
      <c r="BL30" s="66" t="n"/>
      <c r="BM30" s="66" t="n"/>
      <c r="BN30" s="66" t="n"/>
      <c r="BO30" s="66" t="n"/>
      <c r="BP30" s="66" t="n"/>
      <c r="BQ30" s="66" t="n"/>
      <c r="BR30" s="66" t="n"/>
      <c r="BS30" s="66" t="n"/>
      <c r="BT30" s="66" t="n"/>
      <c r="BU30" s="66" t="n"/>
      <c r="BV30" s="66" t="n"/>
      <c r="BW30" s="66" t="n"/>
      <c r="BX30" s="66" t="n"/>
      <c r="BY30" s="66" t="n"/>
      <c r="BZ30" s="66" t="n"/>
      <c r="CA30" s="66" t="n"/>
      <c r="CB30" s="66" t="n"/>
      <c r="CC30" s="66" t="n"/>
      <c r="CD30" s="66" t="n"/>
      <c r="CE30" s="66" t="n"/>
      <c r="CF30" s="66" t="n"/>
      <c r="CG30" s="66" t="n"/>
      <c r="CH30" s="66" t="n"/>
      <c r="CI30" s="66" t="n"/>
      <c r="CJ30" s="66" t="n"/>
      <c r="CK30" s="66" t="n"/>
      <c r="CL30" s="66" t="n"/>
      <c r="CM30" s="66" t="n"/>
      <c r="CN30" s="66" t="n"/>
      <c r="CO30" s="66" t="n"/>
      <c r="CP30" s="66" t="n"/>
      <c r="CZ30" s="51" t="n"/>
      <c r="DA30" s="51" t="n"/>
      <c r="DB30" s="51" t="n"/>
      <c r="DC30" s="51" t="n"/>
      <c r="DD30" s="51" t="n"/>
      <c r="DE30" s="51" t="n"/>
      <c r="DF30" s="51" t="n"/>
      <c r="DG30" s="51" t="n"/>
      <c r="DH30" s="51" t="n"/>
      <c r="DI30" s="51" t="n"/>
    </row>
    <row r="31" ht="12.75" customFormat="1" customHeight="1" s="22">
      <c r="B31" s="20" t="n"/>
      <c r="C31" s="26" t="n">
        <v>8</v>
      </c>
      <c r="D31" s="60" t="n"/>
      <c r="E31" s="75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34" t="n"/>
      <c r="G31" s="35" t="n"/>
      <c r="H31" s="26" t="n"/>
      <c r="I31" s="34" t="n"/>
      <c r="J31" s="36" t="n"/>
      <c r="K31" s="36" t="n"/>
      <c r="L31" s="36" t="n"/>
      <c r="M31" s="36" t="n"/>
      <c r="N31" s="405" t="n"/>
      <c r="O31" s="405" t="n"/>
      <c r="P31" s="405" t="n"/>
      <c r="Q31" s="405" t="n"/>
      <c r="R31" s="122">
        <f>R27-R17</f>
        <v/>
      </c>
      <c r="S31" s="405" t="n"/>
      <c r="T31" s="298" t="n"/>
      <c r="U31" s="298" t="n"/>
      <c r="V31" s="299" t="n"/>
      <c r="W31" s="299" t="n"/>
      <c r="X31" s="299" t="n"/>
      <c r="Y31" s="299" t="n"/>
      <c r="Z31" s="299" t="n"/>
      <c r="AA31" s="299" t="n"/>
      <c r="AB31" s="298" t="n"/>
      <c r="AC31" s="298" t="n"/>
      <c r="AD31" s="405" t="n"/>
      <c r="AE31" s="405" t="n"/>
      <c r="AF31" s="405" t="n"/>
      <c r="AG31" s="405" t="n"/>
      <c r="AH31" s="66" t="n"/>
      <c r="AI31" s="66" t="n"/>
      <c r="AJ31" s="66" t="n"/>
      <c r="AK31" s="66" t="n"/>
      <c r="AL31" s="66" t="n"/>
      <c r="AM31" s="66" t="n"/>
      <c r="AN31" s="66" t="n"/>
      <c r="AO31" s="66" t="n"/>
      <c r="AP31" s="66" t="n"/>
      <c r="AQ31" s="66" t="n"/>
      <c r="AR31" s="66" t="n"/>
      <c r="AS31" s="66" t="n"/>
      <c r="AT31" s="66" t="n"/>
      <c r="AU31" s="66" t="n"/>
      <c r="AV31" s="66" t="n"/>
      <c r="AW31" s="66" t="n"/>
      <c r="AX31" s="66" t="n"/>
      <c r="AY31" s="66" t="n"/>
      <c r="AZ31" s="66" t="n"/>
      <c r="BA31" s="66" t="n"/>
      <c r="BB31" s="66" t="n"/>
      <c r="BC31" s="66" t="n"/>
      <c r="BD31" s="66" t="n"/>
      <c r="BE31" s="66" t="n"/>
      <c r="BF31" s="66" t="n"/>
      <c r="BG31" s="66" t="n"/>
      <c r="BH31" s="66" t="n"/>
      <c r="BI31" s="66" t="n"/>
      <c r="BJ31" s="66" t="n"/>
      <c r="BK31" s="66" t="n"/>
      <c r="BL31" s="66" t="n"/>
      <c r="BM31" s="66" t="n"/>
      <c r="BN31" s="66" t="n"/>
      <c r="BO31" s="66" t="n"/>
      <c r="BP31" s="66" t="n"/>
      <c r="BQ31" s="66" t="n"/>
      <c r="BR31" s="66" t="n"/>
      <c r="BS31" s="66" t="n"/>
      <c r="BT31" s="66" t="n"/>
      <c r="BU31" s="66" t="n"/>
      <c r="BV31" s="66" t="n"/>
      <c r="BW31" s="66" t="n"/>
      <c r="BX31" s="66" t="n"/>
      <c r="BY31" s="66" t="n"/>
      <c r="BZ31" s="66" t="n"/>
      <c r="CA31" s="66" t="n"/>
      <c r="CB31" s="66" t="n"/>
      <c r="CC31" s="66" t="n"/>
      <c r="CD31" s="66" t="n"/>
      <c r="CE31" s="66" t="n"/>
      <c r="CF31" s="66" t="n"/>
      <c r="CG31" s="66" t="n"/>
      <c r="CH31" s="66" t="n"/>
      <c r="CI31" s="66" t="n"/>
      <c r="CJ31" s="66" t="n"/>
      <c r="CK31" s="66" t="n"/>
      <c r="CL31" s="66" t="n"/>
      <c r="CM31" s="66" t="n"/>
      <c r="CN31" s="66" t="n"/>
      <c r="CO31" s="66" t="n"/>
      <c r="CP31" s="66" t="n"/>
      <c r="CZ31" s="51" t="n"/>
      <c r="DA31" s="51" t="n"/>
      <c r="DB31" s="51" t="n"/>
      <c r="DC31" s="51" t="n"/>
      <c r="DD31" s="51" t="n"/>
      <c r="DE31" s="51" t="n"/>
      <c r="DF31" s="51" t="n"/>
      <c r="DG31" s="51" t="n"/>
      <c r="DH31" s="51" t="n"/>
      <c r="DI31" s="51" t="n"/>
    </row>
    <row r="32" ht="12.75" customFormat="1" customHeight="1" s="22">
      <c r="B32" s="20" t="n"/>
      <c r="C32" s="26" t="n">
        <v>9</v>
      </c>
      <c r="D32" s="60" t="n"/>
      <c r="E32" s="37" t="inlineStr">
        <is>
          <t>При отсутствии необходимых ресайзов в срок - старт РК переносится на период - после праздников.</t>
        </is>
      </c>
      <c r="F32" s="405" t="n"/>
      <c r="G32" s="404" t="n"/>
      <c r="H32" s="405" t="n"/>
      <c r="I32" s="405" t="n"/>
      <c r="J32" s="405" t="n"/>
      <c r="K32" s="405" t="n"/>
      <c r="L32" s="405" t="n"/>
      <c r="M32" s="405" t="n"/>
      <c r="N32" s="39" t="n"/>
      <c r="O32" s="405" t="n"/>
      <c r="P32" s="405" t="n"/>
      <c r="Q32" s="405" t="n"/>
      <c r="R32" s="120">
        <f>IFERROR(R31=0,)</f>
        <v/>
      </c>
      <c r="S32" s="405" t="n"/>
      <c r="T32" s="298" t="n"/>
      <c r="U32" s="298" t="n"/>
      <c r="V32" s="299" t="n"/>
      <c r="W32" s="299" t="n"/>
      <c r="X32" s="299" t="n"/>
      <c r="Y32" s="299" t="n"/>
      <c r="Z32" s="299" t="n"/>
      <c r="AA32" s="299" t="n"/>
      <c r="AB32" s="298" t="n"/>
      <c r="AC32" s="298" t="n"/>
      <c r="AD32" s="405" t="n"/>
      <c r="AE32" s="405" t="n"/>
      <c r="AF32" s="405" t="n"/>
      <c r="AG32" s="405" t="n"/>
      <c r="AH32" s="84" t="n"/>
      <c r="AI32" s="84" t="n"/>
      <c r="AJ32" s="84" t="n"/>
      <c r="AK32" s="84" t="n"/>
      <c r="AL32" s="84" t="n"/>
      <c r="AM32" s="84" t="n"/>
      <c r="AN32" s="84" t="n"/>
      <c r="AO32" s="84" t="n"/>
      <c r="AP32" s="84" t="n"/>
      <c r="AQ32" s="84" t="n"/>
      <c r="AR32" s="84" t="n"/>
      <c r="AS32" s="84" t="n"/>
      <c r="AT32" s="84" t="n"/>
      <c r="AU32" s="84" t="n"/>
      <c r="AV32" s="84" t="n"/>
      <c r="AW32" s="84" t="n"/>
      <c r="AX32" s="84" t="n"/>
      <c r="AY32" s="84" t="n"/>
      <c r="AZ32" s="84" t="n"/>
      <c r="BA32" s="84" t="n"/>
      <c r="BB32" s="84" t="n"/>
      <c r="BC32" s="84" t="n"/>
      <c r="BD32" s="84" t="n"/>
      <c r="BE32" s="84" t="n"/>
      <c r="BF32" s="84" t="n"/>
      <c r="BG32" s="84" t="n"/>
      <c r="BH32" s="84" t="n"/>
      <c r="BI32" s="84" t="n"/>
      <c r="BJ32" s="84" t="n"/>
      <c r="BK32" s="84" t="n"/>
      <c r="BL32" s="84" t="n"/>
      <c r="BM32" s="84" t="n"/>
      <c r="BN32" s="84" t="n"/>
      <c r="BO32" s="84" t="n"/>
      <c r="BP32" s="84" t="n"/>
      <c r="BQ32" s="84" t="n"/>
      <c r="BR32" s="84" t="n"/>
      <c r="BS32" s="84" t="n"/>
      <c r="BT32" s="84" t="n"/>
      <c r="BU32" s="84" t="n"/>
      <c r="BV32" s="84" t="n"/>
      <c r="BW32" s="84" t="n"/>
      <c r="BX32" s="84" t="n"/>
      <c r="BY32" s="84" t="n"/>
      <c r="BZ32" s="84" t="n"/>
      <c r="CA32" s="84" t="n"/>
      <c r="CB32" s="84" t="n"/>
      <c r="CC32" s="84" t="n"/>
      <c r="CD32" s="84" t="n"/>
      <c r="CE32" s="84" t="n"/>
      <c r="CF32" s="84" t="n"/>
      <c r="CG32" s="84" t="n"/>
      <c r="CH32" s="84" t="n"/>
      <c r="CI32" s="84" t="n"/>
      <c r="CJ32" s="84" t="n"/>
      <c r="CK32" s="84" t="n"/>
      <c r="CL32" s="84" t="n"/>
      <c r="CM32" s="84" t="n"/>
      <c r="CN32" s="84" t="n"/>
      <c r="CO32" s="84" t="n"/>
      <c r="CP32" s="84" t="n"/>
      <c r="CQ32" s="39" t="n"/>
      <c r="CZ32" s="51" t="n"/>
      <c r="DA32" s="51" t="n"/>
      <c r="DB32" s="51" t="n"/>
      <c r="DC32" s="51" t="n"/>
      <c r="DD32" s="51" t="n"/>
      <c r="DE32" s="51" t="n"/>
      <c r="DF32" s="51" t="n"/>
      <c r="DG32" s="51" t="n"/>
      <c r="DH32" s="51" t="n"/>
      <c r="DI32" s="51" t="n"/>
    </row>
    <row r="33" ht="12.75" customFormat="1" customHeight="1" s="39">
      <c r="B33" s="20" t="n"/>
      <c r="C33" s="26" t="n">
        <v>10</v>
      </c>
      <c r="D33" s="60" t="n"/>
      <c r="E33" s="75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38" t="n"/>
      <c r="N33" s="405" t="n"/>
      <c r="O33" s="405" t="n"/>
      <c r="P33" s="405" t="n"/>
      <c r="Q33" s="405" t="n"/>
      <c r="R33" s="405" t="n"/>
      <c r="S33" s="405" t="n"/>
      <c r="T33" s="298" t="n"/>
      <c r="U33" s="298" t="n"/>
      <c r="V33" s="299" t="n"/>
      <c r="W33" s="299" t="n"/>
      <c r="X33" s="299" t="n"/>
      <c r="Y33" s="299" t="n"/>
      <c r="Z33" s="299" t="n"/>
      <c r="AA33" s="299" t="n"/>
      <c r="AC33" s="405" t="n"/>
      <c r="AH33" s="66" t="n"/>
      <c r="AI33" s="66" t="n"/>
      <c r="AJ33" s="66" t="n"/>
      <c r="AK33" s="66" t="n"/>
      <c r="AL33" s="66" t="n"/>
      <c r="AM33" s="66" t="n"/>
      <c r="AN33" s="66" t="n"/>
      <c r="AO33" s="66" t="n"/>
      <c r="AP33" s="66" t="n"/>
      <c r="AQ33" s="66" t="n"/>
      <c r="AR33" s="66" t="n"/>
      <c r="AS33" s="66" t="n"/>
      <c r="AT33" s="66" t="n"/>
      <c r="AU33" s="66" t="n"/>
      <c r="AV33" s="66" t="n"/>
      <c r="AW33" s="66" t="n"/>
      <c r="AX33" s="66" t="n"/>
      <c r="AY33" s="66" t="n"/>
      <c r="AZ33" s="66" t="n"/>
      <c r="BA33" s="66" t="n"/>
      <c r="BB33" s="66" t="n"/>
      <c r="BC33" s="66" t="n"/>
      <c r="BD33" s="66" t="n"/>
      <c r="BE33" s="66" t="n"/>
      <c r="BF33" s="66" t="n"/>
      <c r="BG33" s="66" t="n"/>
      <c r="BH33" s="66" t="n"/>
      <c r="BI33" s="66" t="n"/>
      <c r="BJ33" s="66" t="n"/>
      <c r="BK33" s="66" t="n"/>
      <c r="BL33" s="66" t="n"/>
      <c r="BM33" s="66" t="n"/>
      <c r="BN33" s="66" t="n"/>
      <c r="BO33" s="66" t="n"/>
      <c r="BP33" s="66" t="n"/>
      <c r="BQ33" s="66" t="n"/>
      <c r="BR33" s="66" t="n"/>
      <c r="BS33" s="66" t="n"/>
      <c r="BT33" s="66" t="n"/>
      <c r="BU33" s="66" t="n"/>
      <c r="BV33" s="66" t="n"/>
      <c r="BW33" s="66" t="n"/>
      <c r="BX33" s="66" t="n"/>
      <c r="BY33" s="66" t="n"/>
      <c r="BZ33" s="66" t="n"/>
      <c r="CA33" s="66" t="n"/>
      <c r="CB33" s="66" t="n"/>
      <c r="CC33" s="66" t="n"/>
      <c r="CD33" s="66" t="n"/>
      <c r="CE33" s="66" t="n"/>
      <c r="CF33" s="66" t="n"/>
      <c r="CG33" s="66" t="n"/>
      <c r="CH33" s="66" t="n"/>
      <c r="CI33" s="66" t="n"/>
      <c r="CJ33" s="66" t="n"/>
      <c r="CK33" s="66" t="n"/>
      <c r="CL33" s="66" t="n"/>
      <c r="CM33" s="66" t="n"/>
      <c r="CN33" s="66" t="n"/>
      <c r="CO33" s="66" t="n"/>
      <c r="CP33" s="66" t="n"/>
      <c r="CQ33" s="22" t="n"/>
      <c r="CR33" s="22" t="n"/>
      <c r="CW33" s="22" t="n"/>
      <c r="CX33" s="22" t="n"/>
      <c r="CY33" s="22" t="n"/>
      <c r="CZ33" s="22" t="n"/>
      <c r="DA33" s="22" t="n"/>
      <c r="DB33" s="22" t="n"/>
      <c r="DC33" s="22" t="n"/>
      <c r="DD33" s="22" t="n"/>
      <c r="DE33" s="22" t="n"/>
      <c r="DF33" s="22" t="n"/>
      <c r="DG33" s="22" t="n"/>
      <c r="DH33" s="22" t="n"/>
      <c r="DI33" s="22" t="n"/>
      <c r="DJ33" s="22" t="n"/>
      <c r="DK33" s="22" t="n"/>
      <c r="DL33" s="22" t="n"/>
      <c r="DM33" s="22" t="n"/>
    </row>
    <row r="34" ht="12.75" customFormat="1" customHeight="1" s="22">
      <c r="B34" s="20" t="n"/>
      <c r="C34" s="26" t="n">
        <v>11</v>
      </c>
      <c r="D34" s="60" t="n"/>
      <c r="E34" s="75" t="inlineStr">
        <is>
          <t>При наличии второго бренда применяется доп. наценка.</t>
        </is>
      </c>
      <c r="F34" s="405" t="n"/>
      <c r="G34" s="404" t="n"/>
      <c r="H34" s="405" t="n"/>
      <c r="I34" s="405" t="n"/>
      <c r="J34" s="405" t="n"/>
      <c r="K34" s="405" t="n"/>
      <c r="L34" s="405" t="n"/>
      <c r="M34" s="405" t="n"/>
      <c r="N34" s="405" t="n"/>
      <c r="O34" s="405" t="n"/>
      <c r="P34" s="405" t="n"/>
      <c r="Q34" s="405" t="n"/>
      <c r="R34" s="297" t="n"/>
      <c r="S34" s="405" t="n"/>
      <c r="T34" s="298" t="n"/>
      <c r="U34" s="298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85" t="n"/>
      <c r="AE34" s="85" t="n"/>
      <c r="AF34" s="85" t="n"/>
      <c r="AG34" s="85" t="n"/>
      <c r="AH34" s="66" t="n"/>
      <c r="AI34" s="66" t="n"/>
      <c r="AJ34" s="66" t="n"/>
      <c r="AK34" s="66" t="n"/>
      <c r="AL34" s="66" t="n"/>
      <c r="AM34" s="66" t="n"/>
      <c r="AN34" s="66" t="n"/>
      <c r="AO34" s="66" t="n"/>
      <c r="AP34" s="66" t="n"/>
      <c r="AQ34" s="66" t="n"/>
      <c r="AR34" s="66" t="n"/>
      <c r="AS34" s="66" t="n"/>
      <c r="AT34" s="66" t="n"/>
      <c r="AU34" s="66" t="n"/>
      <c r="AV34" s="66" t="n"/>
      <c r="AW34" s="66" t="n"/>
      <c r="AX34" s="66" t="n"/>
      <c r="AY34" s="66" t="n"/>
      <c r="AZ34" s="66" t="n"/>
      <c r="BA34" s="66" t="n"/>
      <c r="BB34" s="66" t="n"/>
      <c r="BC34" s="66" t="n"/>
      <c r="BD34" s="66" t="n"/>
      <c r="BE34" s="66" t="n"/>
      <c r="BF34" s="66" t="n"/>
      <c r="BG34" s="66" t="n"/>
      <c r="BH34" s="66" t="n"/>
      <c r="BI34" s="66" t="n"/>
      <c r="BJ34" s="66" t="n"/>
      <c r="BK34" s="66" t="n"/>
      <c r="BL34" s="66" t="n"/>
      <c r="BM34" s="66" t="n"/>
      <c r="BN34" s="66" t="n"/>
      <c r="BO34" s="66" t="n"/>
      <c r="BP34" s="66" t="n"/>
      <c r="BQ34" s="66" t="n"/>
      <c r="BR34" s="66" t="n"/>
      <c r="BS34" s="66" t="n"/>
      <c r="BT34" s="66" t="n"/>
      <c r="BU34" s="66" t="n"/>
      <c r="BV34" s="66" t="n"/>
      <c r="BW34" s="66" t="n"/>
      <c r="BX34" s="66" t="n"/>
      <c r="BY34" s="66" t="n"/>
      <c r="BZ34" s="66" t="n"/>
      <c r="CA34" s="66" t="n"/>
      <c r="CB34" s="66" t="n"/>
      <c r="CC34" s="66" t="n"/>
      <c r="CD34" s="66" t="n"/>
      <c r="CE34" s="66" t="n"/>
      <c r="CF34" s="66" t="n"/>
      <c r="CG34" s="66" t="n"/>
      <c r="CH34" s="66" t="n"/>
      <c r="CI34" s="66" t="n"/>
      <c r="CJ34" s="66" t="n"/>
      <c r="CK34" s="66" t="n"/>
      <c r="CL34" s="66" t="n"/>
      <c r="CM34" s="66" t="n"/>
      <c r="CN34" s="66" t="n"/>
      <c r="CO34" s="66" t="n"/>
      <c r="CP34" s="66" t="n"/>
    </row>
    <row r="35" ht="12.75" customFormat="1" customHeight="1" s="22">
      <c r="B35" s="20" t="n"/>
      <c r="C35" s="26" t="n">
        <v>12</v>
      </c>
      <c r="D35" s="60" t="n"/>
      <c r="E35" s="75" t="inlineStr">
        <is>
          <t>Некоторые площадки являются предоплатными.</t>
        </is>
      </c>
      <c r="F35" s="405" t="n"/>
      <c r="G35" s="404" t="n"/>
      <c r="H35" s="405" t="n"/>
      <c r="I35" s="405" t="n"/>
      <c r="J35" s="405" t="n"/>
      <c r="K35" s="405" t="n"/>
      <c r="L35" s="405" t="n"/>
      <c r="M35" s="405" t="n"/>
      <c r="N35" s="405" t="n"/>
      <c r="O35" s="405" t="n"/>
      <c r="P35" s="405" t="n"/>
      <c r="Q35" s="405" t="n"/>
      <c r="R35" s="297" t="n"/>
      <c r="S35" s="405" t="n"/>
      <c r="T35" s="298" t="n"/>
      <c r="U35" s="298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85" t="n"/>
      <c r="AE35" s="85" t="n"/>
      <c r="AF35" s="85" t="n"/>
      <c r="AG35" s="85" t="n"/>
      <c r="AH35" s="66" t="n"/>
      <c r="AI35" s="66" t="n"/>
      <c r="AJ35" s="66" t="n"/>
      <c r="AK35" s="66" t="n"/>
      <c r="AL35" s="66" t="n"/>
      <c r="AM35" s="66" t="n"/>
      <c r="AN35" s="66" t="n"/>
      <c r="AO35" s="66" t="n"/>
      <c r="AP35" s="66" t="n"/>
      <c r="AQ35" s="66" t="n"/>
      <c r="AR35" s="66" t="n"/>
      <c r="AS35" s="66" t="n"/>
      <c r="AT35" s="66" t="n"/>
      <c r="AU35" s="66" t="n"/>
      <c r="AV35" s="66" t="n"/>
      <c r="AW35" s="66" t="n"/>
      <c r="AX35" s="66" t="n"/>
      <c r="AY35" s="66" t="n"/>
      <c r="AZ35" s="66" t="n"/>
      <c r="BA35" s="66" t="n"/>
      <c r="BB35" s="66" t="n"/>
      <c r="BC35" s="66" t="n"/>
      <c r="BD35" s="66" t="n"/>
      <c r="BE35" s="66" t="n"/>
      <c r="BF35" s="66" t="n"/>
      <c r="BG35" s="66" t="n"/>
      <c r="BH35" s="66" t="n"/>
      <c r="BI35" s="66" t="n"/>
      <c r="BJ35" s="66" t="n"/>
      <c r="BK35" s="66" t="n"/>
      <c r="BL35" s="66" t="n"/>
      <c r="BM35" s="66" t="n"/>
      <c r="BN35" s="66" t="n"/>
      <c r="BO35" s="66" t="n"/>
      <c r="BP35" s="66" t="n"/>
      <c r="BQ35" s="66" t="n"/>
      <c r="BR35" s="66" t="n"/>
      <c r="BS35" s="66" t="n"/>
      <c r="BT35" s="66" t="n"/>
      <c r="BU35" s="66" t="n"/>
      <c r="BV35" s="66" t="n"/>
      <c r="BW35" s="66" t="n"/>
      <c r="BX35" s="66" t="n"/>
      <c r="BY35" s="66" t="n"/>
      <c r="BZ35" s="66" t="n"/>
      <c r="CA35" s="66" t="n"/>
      <c r="CB35" s="66" t="n"/>
      <c r="CC35" s="66" t="n"/>
      <c r="CD35" s="66" t="n"/>
      <c r="CE35" s="66" t="n"/>
      <c r="CF35" s="66" t="n"/>
      <c r="CG35" s="66" t="n"/>
      <c r="CH35" s="66" t="n"/>
      <c r="CI35" s="66" t="n"/>
      <c r="CJ35" s="66" t="n"/>
      <c r="CK35" s="66" t="n"/>
      <c r="CL35" s="66" t="n"/>
      <c r="CM35" s="66" t="n"/>
      <c r="CN35" s="66" t="n"/>
      <c r="CO35" s="66" t="n"/>
      <c r="CP35" s="66" t="n"/>
    </row>
    <row r="36" ht="12.75" customFormat="1" customHeight="1" s="22">
      <c r="B36" s="20" t="n"/>
      <c r="C36" s="26" t="n">
        <v>13</v>
      </c>
      <c r="D36" s="60" t="n"/>
      <c r="E36" s="75" t="inlineStr">
        <is>
          <t>Для ретаргетинга и LAL необходима установка пикселей на страницы сайта</t>
        </is>
      </c>
      <c r="F36" s="405" t="n"/>
      <c r="G36" s="404" t="n"/>
      <c r="H36" s="405" t="n"/>
      <c r="I36" s="405" t="n"/>
      <c r="J36" s="405" t="n"/>
      <c r="K36" s="405" t="n"/>
      <c r="L36" s="405" t="n"/>
      <c r="M36" s="405" t="n"/>
      <c r="N36" s="405" t="n"/>
      <c r="O36" s="405" t="n"/>
      <c r="P36" s="405" t="n"/>
      <c r="Q36" s="405" t="n"/>
      <c r="R36" s="297" t="n"/>
      <c r="S36" s="405" t="n"/>
      <c r="T36" s="298" t="n"/>
      <c r="U36" s="298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85" t="n"/>
      <c r="AE36" s="85" t="n"/>
      <c r="AF36" s="85" t="n"/>
      <c r="AG36" s="85" t="n"/>
      <c r="AH36" s="66" t="n"/>
      <c r="AI36" s="66" t="n"/>
      <c r="AJ36" s="66" t="n"/>
      <c r="AK36" s="66" t="n"/>
      <c r="AL36" s="66" t="n"/>
      <c r="AM36" s="66" t="n"/>
      <c r="AN36" s="66" t="n"/>
      <c r="AO36" s="66" t="n"/>
      <c r="AP36" s="66" t="n"/>
      <c r="AQ36" s="66" t="n"/>
      <c r="AR36" s="66" t="n"/>
      <c r="AS36" s="66" t="n"/>
      <c r="AT36" s="66" t="n"/>
      <c r="AU36" s="66" t="n"/>
      <c r="AV36" s="66" t="n"/>
      <c r="AW36" s="66" t="n"/>
      <c r="AX36" s="66" t="n"/>
      <c r="AY36" s="66" t="n"/>
      <c r="AZ36" s="66" t="n"/>
      <c r="BA36" s="66" t="n"/>
      <c r="BB36" s="66" t="n"/>
      <c r="BC36" s="66" t="n"/>
      <c r="BD36" s="66" t="n"/>
      <c r="BE36" s="66" t="n"/>
      <c r="BF36" s="66" t="n"/>
      <c r="BG36" s="66" t="n"/>
      <c r="BH36" s="66" t="n"/>
      <c r="BI36" s="66" t="n"/>
      <c r="BJ36" s="66" t="n"/>
      <c r="BK36" s="66" t="n"/>
      <c r="BL36" s="66" t="n"/>
      <c r="BM36" s="66" t="n"/>
      <c r="BN36" s="66" t="n"/>
      <c r="BO36" s="66" t="n"/>
      <c r="BP36" s="66" t="n"/>
      <c r="BQ36" s="66" t="n"/>
      <c r="BR36" s="66" t="n"/>
      <c r="BS36" s="66" t="n"/>
      <c r="BT36" s="66" t="n"/>
      <c r="BU36" s="66" t="n"/>
      <c r="BV36" s="66" t="n"/>
      <c r="BW36" s="66" t="n"/>
      <c r="BX36" s="66" t="n"/>
      <c r="BY36" s="66" t="n"/>
      <c r="BZ36" s="66" t="n"/>
      <c r="CA36" s="66" t="n"/>
      <c r="CB36" s="66" t="n"/>
      <c r="CC36" s="66" t="n"/>
      <c r="CD36" s="66" t="n"/>
      <c r="CE36" s="66" t="n"/>
      <c r="CF36" s="66" t="n"/>
      <c r="CG36" s="66" t="n"/>
      <c r="CH36" s="66" t="n"/>
      <c r="CI36" s="66" t="n"/>
      <c r="CJ36" s="66" t="n"/>
      <c r="CK36" s="66" t="n"/>
      <c r="CL36" s="66" t="n"/>
      <c r="CM36" s="66" t="n"/>
      <c r="CN36" s="66" t="n"/>
      <c r="CO36" s="66" t="n"/>
      <c r="CP36" s="66" t="n"/>
    </row>
    <row r="37" ht="12.75" customFormat="1" customHeight="1" s="22">
      <c r="B37" s="20" t="n"/>
      <c r="C37" s="26" t="n">
        <v>14</v>
      </c>
      <c r="D37" s="112" t="n"/>
      <c r="E37" s="75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405" t="n"/>
      <c r="G37" s="404" t="n"/>
      <c r="H37" s="405" t="n"/>
      <c r="I37" s="405" t="n"/>
      <c r="J37" s="405" t="n"/>
      <c r="K37" s="405" t="n"/>
      <c r="L37" s="405" t="n"/>
      <c r="M37" s="405" t="n"/>
      <c r="N37" s="405" t="n"/>
      <c r="O37" s="405" t="n"/>
      <c r="P37" s="405" t="n"/>
      <c r="Q37" s="405" t="n"/>
      <c r="R37" s="405" t="n"/>
      <c r="S37" s="405" t="n"/>
      <c r="T37" s="298" t="n"/>
      <c r="U37" s="298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405" t="n"/>
      <c r="AH37" s="66" t="n"/>
      <c r="AI37" s="66" t="n"/>
      <c r="AJ37" s="66" t="n"/>
      <c r="AK37" s="66" t="n"/>
      <c r="AL37" s="66" t="n"/>
      <c r="AM37" s="66" t="n"/>
      <c r="AN37" s="66" t="n"/>
      <c r="AO37" s="66" t="n"/>
      <c r="AP37" s="66" t="n"/>
      <c r="AQ37" s="66" t="n"/>
      <c r="AR37" s="66" t="n"/>
      <c r="AS37" s="66" t="n"/>
      <c r="AT37" s="66" t="n"/>
      <c r="AU37" s="66" t="n"/>
      <c r="AV37" s="66" t="n"/>
      <c r="AW37" s="66" t="n"/>
      <c r="AX37" s="66" t="n"/>
      <c r="AY37" s="66" t="n"/>
      <c r="AZ37" s="66" t="n"/>
      <c r="BA37" s="66" t="n"/>
      <c r="BB37" s="66" t="n"/>
      <c r="BC37" s="66" t="n"/>
      <c r="BD37" s="66" t="n"/>
      <c r="BE37" s="66" t="n"/>
      <c r="BF37" s="66" t="n"/>
      <c r="BG37" s="66" t="n"/>
      <c r="BH37" s="66" t="n"/>
      <c r="BI37" s="66" t="n"/>
      <c r="BJ37" s="66" t="n"/>
      <c r="BK37" s="66" t="n"/>
      <c r="BL37" s="66" t="n"/>
      <c r="BM37" s="66" t="n"/>
      <c r="BN37" s="66" t="n"/>
      <c r="BO37" s="66" t="n"/>
      <c r="BP37" s="66" t="n"/>
      <c r="BQ37" s="66" t="n"/>
      <c r="BR37" s="66" t="n"/>
      <c r="BS37" s="66" t="n"/>
      <c r="BT37" s="66" t="n"/>
      <c r="BU37" s="66" t="n"/>
      <c r="BV37" s="66" t="n"/>
      <c r="BW37" s="66" t="n"/>
      <c r="BX37" s="66" t="n"/>
      <c r="BY37" s="66" t="n"/>
      <c r="BZ37" s="66" t="n"/>
      <c r="CA37" s="66" t="n"/>
      <c r="CB37" s="66" t="n"/>
      <c r="CC37" s="66" t="n"/>
      <c r="CD37" s="66" t="n"/>
      <c r="CE37" s="66" t="n"/>
      <c r="CF37" s="66" t="n"/>
      <c r="CG37" s="66" t="n"/>
      <c r="CH37" s="66" t="n"/>
      <c r="CI37" s="66" t="n"/>
      <c r="CJ37" s="66" t="n"/>
      <c r="CK37" s="66" t="n"/>
      <c r="CL37" s="66" t="n"/>
      <c r="CM37" s="66" t="n"/>
      <c r="CN37" s="66" t="n"/>
      <c r="CO37" s="66" t="n"/>
      <c r="CP37" s="66" t="n"/>
    </row>
    <row r="38" ht="12.75" customFormat="1" customHeight="1" s="22">
      <c r="B38" s="20" t="n"/>
      <c r="F38" s="405" t="n"/>
      <c r="G38" s="404" t="n"/>
      <c r="H38" s="405" t="n"/>
      <c r="I38" s="405" t="n"/>
      <c r="J38" s="405" t="n"/>
      <c r="K38" s="405" t="n"/>
      <c r="L38" s="405" t="n"/>
      <c r="M38" s="405" t="n"/>
      <c r="N38" s="405" t="n"/>
      <c r="O38" s="405" t="n"/>
      <c r="P38" s="405" t="n"/>
      <c r="Q38" s="86" t="n"/>
      <c r="R38" s="68" t="n"/>
      <c r="S38" s="39" t="n"/>
      <c r="T38" s="298" t="n"/>
      <c r="U38" s="298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5" t="n"/>
      <c r="AG38" s="405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  <c r="BJ38" s="50" t="n"/>
      <c r="BK38" s="50" t="n"/>
      <c r="BL38" s="50" t="n"/>
      <c r="BM38" s="50" t="n"/>
      <c r="BN38" s="50" t="n"/>
      <c r="BO38" s="50" t="n"/>
      <c r="BP38" s="50" t="n"/>
      <c r="BQ38" s="50" t="n"/>
      <c r="BR38" s="50" t="n"/>
      <c r="BS38" s="50" t="n"/>
      <c r="BT38" s="50" t="n"/>
      <c r="BU38" s="50" t="n"/>
      <c r="BV38" s="50" t="n"/>
      <c r="BW38" s="50" t="n"/>
      <c r="BX38" s="50" t="n"/>
      <c r="BY38" s="50" t="n"/>
      <c r="BZ38" s="50" t="n"/>
      <c r="CA38" s="50" t="n"/>
      <c r="CB38" s="50" t="n"/>
      <c r="CC38" s="50" t="n"/>
      <c r="CD38" s="50" t="n"/>
      <c r="CE38" s="50" t="n"/>
      <c r="CF38" s="50" t="n"/>
      <c r="CG38" s="50" t="n"/>
      <c r="CH38" s="50" t="n"/>
      <c r="CI38" s="50" t="n"/>
      <c r="CJ38" s="50" t="n"/>
      <c r="CK38" s="50" t="n"/>
      <c r="CL38" s="50" t="n"/>
      <c r="CM38" s="50" t="n"/>
      <c r="CN38" s="50" t="n"/>
      <c r="CO38" s="50" t="n"/>
      <c r="CP38" s="50" t="n"/>
      <c r="CQ38" s="405" t="n"/>
    </row>
    <row r="39" ht="12.75" customFormat="1" customHeight="1" s="22">
      <c r="B39" s="20" t="n"/>
      <c r="F39" s="405" t="n"/>
      <c r="G39" s="404" t="n"/>
      <c r="H39" s="405" t="n"/>
      <c r="I39" s="405" t="n"/>
      <c r="J39" s="405" t="n"/>
      <c r="K39" s="405" t="n"/>
      <c r="L39" s="405" t="n"/>
      <c r="M39" s="405" t="n"/>
      <c r="N39" s="405" t="n"/>
      <c r="O39" s="405" t="n"/>
      <c r="T39" s="298" t="n"/>
      <c r="U39" s="298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5" t="n"/>
      <c r="AG39" s="405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  <c r="BJ39" s="50" t="n"/>
      <c r="BK39" s="50" t="n"/>
      <c r="BL39" s="50" t="n"/>
      <c r="BM39" s="50" t="n"/>
      <c r="BN39" s="50" t="n"/>
      <c r="BO39" s="50" t="n"/>
      <c r="BP39" s="50" t="n"/>
      <c r="BQ39" s="50" t="n"/>
      <c r="BR39" s="50" t="n"/>
      <c r="BS39" s="50" t="n"/>
      <c r="BT39" s="50" t="n"/>
      <c r="BU39" s="50" t="n"/>
      <c r="BV39" s="50" t="n"/>
      <c r="BW39" s="50" t="n"/>
      <c r="BX39" s="50" t="n"/>
      <c r="BY39" s="50" t="n"/>
      <c r="BZ39" s="50" t="n"/>
      <c r="CA39" s="50" t="n"/>
      <c r="CB39" s="50" t="n"/>
      <c r="CC39" s="50" t="n"/>
      <c r="CD39" s="50" t="n"/>
      <c r="CE39" s="50" t="n"/>
      <c r="CF39" s="50" t="n"/>
      <c r="CG39" s="50" t="n"/>
      <c r="CH39" s="50" t="n"/>
      <c r="CI39" s="50" t="n"/>
      <c r="CJ39" s="50" t="n"/>
      <c r="CK39" s="50" t="n"/>
      <c r="CL39" s="50" t="n"/>
      <c r="CM39" s="50" t="n"/>
      <c r="CN39" s="50" t="n"/>
      <c r="CO39" s="50" t="n"/>
      <c r="CP39" s="50" t="n"/>
      <c r="CQ39" s="405" t="n"/>
    </row>
    <row r="40" ht="12.75" customFormat="1" customHeight="1" s="22">
      <c r="B40" s="20" t="n"/>
      <c r="F40" s="405" t="n"/>
      <c r="G40" s="404" t="n"/>
      <c r="H40" s="405" t="n"/>
      <c r="I40" s="405" t="n"/>
      <c r="J40" s="405" t="n"/>
      <c r="K40" s="405" t="n"/>
      <c r="L40" s="405" t="n"/>
      <c r="M40" s="405" t="n"/>
      <c r="N40" s="405" t="n"/>
      <c r="O40" s="405" t="n"/>
      <c r="T40" s="40" t="n"/>
      <c r="U40" s="40" t="n"/>
      <c r="V40" s="300" t="n"/>
      <c r="W40" s="300" t="n"/>
      <c r="X40" s="300" t="n"/>
      <c r="Y40" s="300" t="n"/>
      <c r="Z40" s="300" t="n"/>
      <c r="AA40" s="300" t="n"/>
      <c r="AB40" s="41" t="n"/>
      <c r="AC40" s="405" t="n"/>
      <c r="AD40" s="405" t="n"/>
      <c r="AE40" s="405" t="n"/>
      <c r="AF40" s="405" t="n"/>
      <c r="AG40" s="405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  <c r="BJ40" s="50" t="n"/>
      <c r="BK40" s="50" t="n"/>
      <c r="BL40" s="50" t="n"/>
      <c r="BM40" s="50" t="n"/>
      <c r="BN40" s="50" t="n"/>
      <c r="BO40" s="50" t="n"/>
      <c r="BP40" s="50" t="n"/>
      <c r="BQ40" s="50" t="n"/>
      <c r="BR40" s="50" t="n"/>
      <c r="BS40" s="50" t="n"/>
      <c r="BT40" s="50" t="n"/>
      <c r="BU40" s="50" t="n"/>
      <c r="BV40" s="50" t="n"/>
      <c r="BW40" s="50" t="n"/>
      <c r="BX40" s="50" t="n"/>
      <c r="BY40" s="50" t="n"/>
      <c r="BZ40" s="50" t="n"/>
      <c r="CA40" s="50" t="n"/>
      <c r="CB40" s="50" t="n"/>
      <c r="CC40" s="50" t="n"/>
      <c r="CD40" s="50" t="n"/>
      <c r="CE40" s="50" t="n"/>
      <c r="CF40" s="50" t="n"/>
      <c r="CG40" s="50" t="n"/>
      <c r="CH40" s="50" t="n"/>
      <c r="CI40" s="50" t="n"/>
      <c r="CJ40" s="50" t="n"/>
      <c r="CK40" s="50" t="n"/>
      <c r="CL40" s="50" t="n"/>
      <c r="CM40" s="50" t="n"/>
      <c r="CN40" s="50" t="n"/>
      <c r="CO40" s="50" t="n"/>
      <c r="CP40" s="50" t="n"/>
      <c r="CQ40" s="405" t="n"/>
    </row>
    <row r="41" ht="12.75" customFormat="1" customHeight="1" s="22">
      <c r="B41" s="20" t="n"/>
      <c r="C41" s="26" t="n"/>
      <c r="D41" s="75" t="n"/>
      <c r="E41" s="42" t="n"/>
      <c r="F41" s="405" t="n"/>
      <c r="G41" s="404" t="n"/>
      <c r="H41" s="405" t="n"/>
      <c r="I41" s="405" t="n"/>
      <c r="J41" s="405" t="n"/>
      <c r="K41" s="405" t="n"/>
      <c r="L41" s="405" t="n"/>
      <c r="M41" s="405" t="n"/>
      <c r="N41" s="405" t="n"/>
      <c r="O41" s="405" t="n"/>
      <c r="T41" s="298" t="n"/>
      <c r="U41" s="298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5" t="n"/>
      <c r="AG41" s="405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  <c r="BJ41" s="50" t="n"/>
      <c r="BK41" s="50" t="n"/>
      <c r="BL41" s="50" t="n"/>
      <c r="BM41" s="50" t="n"/>
      <c r="BN41" s="50" t="n"/>
      <c r="BO41" s="50" t="n"/>
      <c r="BP41" s="50" t="n"/>
      <c r="BQ41" s="50" t="n"/>
      <c r="BR41" s="50" t="n"/>
      <c r="BS41" s="50" t="n"/>
      <c r="BT41" s="50" t="n"/>
      <c r="BU41" s="50" t="n"/>
      <c r="BV41" s="50" t="n"/>
      <c r="BW41" s="50" t="n"/>
      <c r="BX41" s="50" t="n"/>
      <c r="BY41" s="50" t="n"/>
      <c r="BZ41" s="50" t="n"/>
      <c r="CA41" s="50" t="n"/>
      <c r="CB41" s="50" t="n"/>
      <c r="CC41" s="50" t="n"/>
      <c r="CD41" s="50" t="n"/>
      <c r="CE41" s="50" t="n"/>
      <c r="CF41" s="50" t="n"/>
      <c r="CG41" s="50" t="n"/>
      <c r="CH41" s="50" t="n"/>
      <c r="CI41" s="50" t="n"/>
      <c r="CJ41" s="50" t="n"/>
      <c r="CK41" s="50" t="n"/>
      <c r="CL41" s="50" t="n"/>
      <c r="CM41" s="50" t="n"/>
      <c r="CN41" s="50" t="n"/>
      <c r="CO41" s="50" t="n"/>
      <c r="CP41" s="50" t="n"/>
      <c r="CQ41" s="405" t="n"/>
    </row>
    <row r="42" ht="13.5" customHeight="1" s="338">
      <c r="E42" s="43" t="n"/>
      <c r="F42" s="404" t="n"/>
      <c r="H42" s="404" t="n"/>
      <c r="I42" s="300" t="n"/>
      <c r="J42" s="404" t="n"/>
      <c r="K42" s="87" t="n"/>
      <c r="L42" s="300" t="n"/>
      <c r="M42" s="41" t="n"/>
      <c r="N42" s="404" t="n"/>
      <c r="O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67" t="n"/>
      <c r="AI42" s="67" t="n"/>
      <c r="AJ42" s="67" t="n"/>
      <c r="AK42" s="67" t="n"/>
      <c r="AL42" s="67" t="n"/>
      <c r="AM42" s="67" t="n"/>
      <c r="AN42" s="67" t="n"/>
      <c r="AO42" s="67" t="n"/>
      <c r="AP42" s="67" t="n"/>
      <c r="AQ42" s="67" t="n"/>
      <c r="AR42" s="67" t="n"/>
      <c r="AS42" s="67" t="n"/>
      <c r="AT42" s="67" t="n"/>
      <c r="AU42" s="67" t="n"/>
      <c r="AV42" s="67" t="n"/>
      <c r="AW42" s="67" t="n"/>
      <c r="AX42" s="67" t="n"/>
      <c r="AY42" s="67" t="n"/>
      <c r="AZ42" s="67" t="n"/>
      <c r="BA42" s="67" t="n"/>
      <c r="BB42" s="67" t="n"/>
      <c r="BC42" s="67" t="n"/>
      <c r="BD42" s="67" t="n"/>
      <c r="BE42" s="67" t="n"/>
      <c r="BF42" s="67" t="n"/>
      <c r="BG42" s="67" t="n"/>
      <c r="BH42" s="67" t="n"/>
      <c r="BI42" s="67" t="n"/>
      <c r="BJ42" s="67" t="n"/>
      <c r="BK42" s="67" t="n"/>
      <c r="BL42" s="67" t="n"/>
      <c r="BM42" s="67" t="n"/>
      <c r="BN42" s="67" t="n"/>
      <c r="BO42" s="67" t="n"/>
      <c r="BP42" s="67" t="n"/>
      <c r="BQ42" s="67" t="n"/>
      <c r="BR42" s="67" t="n"/>
      <c r="BS42" s="67" t="n"/>
      <c r="BT42" s="67" t="n"/>
      <c r="BU42" s="67" t="n"/>
      <c r="BV42" s="67" t="n"/>
      <c r="BW42" s="67" t="n"/>
      <c r="BX42" s="67" t="n"/>
      <c r="BY42" s="67" t="n"/>
      <c r="BZ42" s="67" t="n"/>
      <c r="CA42" s="67" t="n"/>
      <c r="CB42" s="67" t="n"/>
      <c r="CC42" s="67" t="n"/>
      <c r="CD42" s="67" t="n"/>
      <c r="CE42" s="67" t="n"/>
      <c r="CF42" s="67" t="n"/>
      <c r="CG42" s="67" t="n"/>
      <c r="CH42" s="67" t="n"/>
      <c r="CI42" s="67" t="n"/>
      <c r="CJ42" s="67" t="n"/>
      <c r="CK42" s="67" t="n"/>
      <c r="CL42" s="67" t="n"/>
      <c r="CM42" s="67" t="n"/>
      <c r="CN42" s="67" t="n"/>
      <c r="CO42" s="67" t="n"/>
      <c r="CP42" s="67" t="n"/>
      <c r="CQ42" s="404" t="n"/>
      <c r="CR42" s="404" t="n"/>
      <c r="CS42" s="404" t="n"/>
      <c r="CT42" s="404" t="n"/>
      <c r="CU42" s="404" t="n"/>
      <c r="CV42" s="404" t="n"/>
      <c r="CW42" s="22" t="n"/>
      <c r="CX42" s="22" t="n"/>
      <c r="CY42" s="22" t="n"/>
      <c r="CZ42" s="22" t="n"/>
      <c r="DA42" s="22" t="n"/>
      <c r="DB42" s="22" t="n"/>
      <c r="DC42" s="22" t="n"/>
      <c r="DD42" s="22" t="n"/>
      <c r="DE42" s="22" t="n"/>
      <c r="DF42" s="22" t="n"/>
      <c r="DG42" s="22" t="n"/>
      <c r="DH42" s="22" t="n"/>
      <c r="DI42" s="22" t="n"/>
      <c r="DJ42" s="22" t="n"/>
      <c r="DK42" s="22" t="n"/>
      <c r="DL42" s="22" t="n"/>
      <c r="DM42" s="22" t="n"/>
    </row>
    <row r="43" ht="13.5" customHeight="1" s="338">
      <c r="F43" s="404" t="n"/>
      <c r="H43" s="404" t="n"/>
      <c r="I43" s="404" t="n"/>
      <c r="J43" s="404" t="n"/>
      <c r="K43" s="404" t="n"/>
      <c r="L43" s="404" t="n"/>
      <c r="M43" s="404" t="n"/>
      <c r="N43" s="404" t="n"/>
      <c r="O43" s="404" t="n"/>
      <c r="T43" s="301" t="n"/>
      <c r="U43" s="301" t="n"/>
      <c r="V43" s="88" t="n"/>
      <c r="W43" s="88" t="n"/>
      <c r="X43" s="88" t="n"/>
      <c r="Y43" s="88" t="n"/>
      <c r="Z43" s="88" t="n"/>
      <c r="AA43" s="88" t="n"/>
      <c r="AB43" s="404" t="n"/>
      <c r="AC43" s="404" t="n"/>
      <c r="AD43" s="404" t="n"/>
      <c r="AE43" s="404" t="n"/>
      <c r="AF43" s="404" t="n"/>
      <c r="AG43" s="404" t="n"/>
      <c r="AH43" s="67" t="n"/>
      <c r="AI43" s="67" t="n"/>
      <c r="AJ43" s="67" t="n"/>
      <c r="AK43" s="67" t="n"/>
      <c r="AL43" s="67" t="n"/>
      <c r="AM43" s="67" t="n"/>
      <c r="AN43" s="67" t="n"/>
      <c r="AO43" s="67" t="n"/>
      <c r="AP43" s="67" t="n"/>
      <c r="AQ43" s="67" t="n"/>
      <c r="AR43" s="67" t="n"/>
      <c r="AS43" s="67" t="n"/>
      <c r="AT43" s="67" t="n"/>
      <c r="AU43" s="67" t="n"/>
      <c r="AV43" s="67" t="n"/>
      <c r="AW43" s="67" t="n"/>
      <c r="AX43" s="67" t="n"/>
      <c r="AY43" s="67" t="n"/>
      <c r="AZ43" s="67" t="n"/>
      <c r="BA43" s="67" t="n"/>
      <c r="BB43" s="67" t="n"/>
      <c r="BC43" s="67" t="n"/>
      <c r="BD43" s="67" t="n"/>
      <c r="BE43" s="67" t="n"/>
      <c r="BF43" s="67" t="n"/>
      <c r="BG43" s="67" t="n"/>
      <c r="BH43" s="67" t="n"/>
      <c r="BI43" s="67" t="n"/>
      <c r="BJ43" s="67" t="n"/>
      <c r="BK43" s="67" t="n"/>
      <c r="BL43" s="67" t="n"/>
      <c r="BM43" s="67" t="n"/>
      <c r="BN43" s="67" t="n"/>
      <c r="BO43" s="67" t="n"/>
      <c r="BP43" s="67" t="n"/>
      <c r="BQ43" s="67" t="n"/>
      <c r="BR43" s="67" t="n"/>
      <c r="BS43" s="67" t="n"/>
      <c r="BT43" s="67" t="n"/>
      <c r="BU43" s="67" t="n"/>
      <c r="BV43" s="67" t="n"/>
      <c r="BW43" s="67" t="n"/>
      <c r="BX43" s="67" t="n"/>
      <c r="BY43" s="67" t="n"/>
      <c r="BZ43" s="67" t="n"/>
      <c r="CA43" s="67" t="n"/>
      <c r="CB43" s="67" t="n"/>
      <c r="CC43" s="67" t="n"/>
      <c r="CD43" s="67" t="n"/>
      <c r="CE43" s="67" t="n"/>
      <c r="CF43" s="67" t="n"/>
      <c r="CG43" s="67" t="n"/>
      <c r="CH43" s="67" t="n"/>
      <c r="CI43" s="67" t="n"/>
      <c r="CJ43" s="67" t="n"/>
      <c r="CK43" s="67" t="n"/>
      <c r="CL43" s="67" t="n"/>
      <c r="CM43" s="67" t="n"/>
      <c r="CN43" s="67" t="n"/>
      <c r="CO43" s="67" t="n"/>
      <c r="CP43" s="67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404" t="n"/>
      <c r="CZ43" s="51" t="n"/>
      <c r="DA43" s="51" t="n"/>
      <c r="DB43" s="51" t="n"/>
      <c r="DC43" s="51" t="n"/>
      <c r="DD43" s="51" t="n"/>
      <c r="DE43" s="51" t="n"/>
      <c r="DF43" s="51" t="n"/>
      <c r="DG43" s="51" t="n"/>
      <c r="DH43" s="51" t="n"/>
      <c r="DI43" s="51" t="n"/>
    </row>
    <row r="44" ht="13.5" customHeight="1" s="338">
      <c r="E44" s="43" t="n"/>
      <c r="F44" s="404" t="n"/>
      <c r="H44" s="404" t="n"/>
      <c r="I44" s="404" t="n"/>
      <c r="J44" s="404" t="n"/>
      <c r="K44" s="87" t="n"/>
      <c r="L44" s="89" t="n"/>
      <c r="M44" s="119" t="n"/>
      <c r="N44" s="404" t="n"/>
      <c r="O44" s="404" t="n"/>
      <c r="Q44" s="404" t="n"/>
      <c r="S44" s="404" t="n"/>
      <c r="T44" s="44" t="n">
        <v>0.1125040456626006</v>
      </c>
      <c r="U44" s="44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67" t="n"/>
      <c r="AI44" s="67" t="n"/>
      <c r="AJ44" s="67" t="n"/>
      <c r="AK44" s="67" t="n"/>
      <c r="AL44" s="67" t="n"/>
      <c r="AM44" s="67" t="n"/>
      <c r="AN44" s="67" t="n"/>
      <c r="AO44" s="67" t="n"/>
      <c r="AP44" s="67" t="n"/>
      <c r="AQ44" s="67" t="n"/>
      <c r="AR44" s="67" t="n"/>
      <c r="AS44" s="67" t="n"/>
      <c r="AT44" s="67" t="n"/>
      <c r="AU44" s="67" t="n"/>
      <c r="AV44" s="67" t="n"/>
      <c r="AW44" s="67" t="n"/>
      <c r="AX44" s="67" t="n"/>
      <c r="AY44" s="67" t="n"/>
      <c r="AZ44" s="67" t="n"/>
      <c r="BA44" s="67" t="n"/>
      <c r="BB44" s="67" t="n"/>
      <c r="BC44" s="67" t="n"/>
      <c r="BD44" s="67" t="n"/>
      <c r="BE44" s="67" t="n"/>
      <c r="BF44" s="67" t="n"/>
      <c r="BG44" s="67" t="n"/>
      <c r="BH44" s="67" t="n"/>
      <c r="BI44" s="67" t="n"/>
      <c r="BJ44" s="67" t="n"/>
      <c r="BK44" s="67" t="n"/>
      <c r="BL44" s="67" t="n"/>
      <c r="BM44" s="67" t="n"/>
      <c r="BN44" s="67" t="n"/>
      <c r="BO44" s="67" t="n"/>
      <c r="BP44" s="67" t="n"/>
      <c r="BQ44" s="67" t="n"/>
      <c r="BR44" s="67" t="n"/>
      <c r="BS44" s="67" t="n"/>
      <c r="BT44" s="67" t="n"/>
      <c r="BU44" s="67" t="n"/>
      <c r="BV44" s="67" t="n"/>
      <c r="BW44" s="67" t="n"/>
      <c r="BX44" s="67" t="n"/>
      <c r="BY44" s="67" t="n"/>
      <c r="BZ44" s="67" t="n"/>
      <c r="CA44" s="67" t="n"/>
      <c r="CB44" s="67" t="n"/>
      <c r="CC44" s="67" t="n"/>
      <c r="CD44" s="67" t="n"/>
      <c r="CE44" s="67" t="n"/>
      <c r="CF44" s="67" t="n"/>
      <c r="CG44" s="67" t="n"/>
      <c r="CH44" s="67" t="n"/>
      <c r="CI44" s="67" t="n"/>
      <c r="CJ44" s="67" t="n"/>
      <c r="CK44" s="67" t="n"/>
      <c r="CL44" s="67" t="n"/>
      <c r="CM44" s="67" t="n"/>
      <c r="CN44" s="67" t="n"/>
      <c r="CO44" s="67" t="n"/>
      <c r="CP44" s="67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404" t="n"/>
      <c r="CZ44" s="51" t="n"/>
      <c r="DA44" s="51" t="n"/>
      <c r="DB44" s="51" t="n"/>
      <c r="DC44" s="51" t="n"/>
      <c r="DD44" s="51" t="n"/>
      <c r="DE44" s="51" t="n"/>
      <c r="DF44" s="51" t="n"/>
      <c r="DG44" s="51" t="n"/>
      <c r="DH44" s="51" t="n"/>
      <c r="DI44" s="51" t="n"/>
    </row>
    <row r="45" ht="13.5" customHeight="1" s="338">
      <c r="E45" s="43" t="n"/>
      <c r="F45" s="404" t="n"/>
      <c r="H45" s="404" t="n"/>
      <c r="I45" s="404" t="n"/>
      <c r="J45" s="404" t="n"/>
      <c r="K45" s="87" t="n"/>
      <c r="L45" s="89" t="n"/>
      <c r="M45" s="119" t="n"/>
      <c r="N45" s="404" t="n"/>
      <c r="O45" s="404" t="n"/>
      <c r="T45" s="44" t="n">
        <v>0.1509125112121959</v>
      </c>
      <c r="U45" s="44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67" t="n"/>
      <c r="AI45" s="67" t="n"/>
      <c r="AJ45" s="67" t="n"/>
      <c r="AK45" s="67" t="n"/>
      <c r="AL45" s="67" t="n"/>
      <c r="AM45" s="67" t="n"/>
      <c r="AN45" s="67" t="n"/>
      <c r="AO45" s="67" t="n"/>
      <c r="AP45" s="67" t="n"/>
      <c r="AQ45" s="67" t="n"/>
      <c r="AR45" s="67" t="n"/>
      <c r="AS45" s="67" t="n"/>
      <c r="AT45" s="67" t="n"/>
      <c r="AU45" s="67" t="n"/>
      <c r="AV45" s="67" t="n"/>
      <c r="AW45" s="67" t="n"/>
      <c r="AX45" s="67" t="n"/>
      <c r="AY45" s="67" t="n"/>
      <c r="AZ45" s="67" t="n"/>
      <c r="BA45" s="67" t="n"/>
      <c r="BB45" s="67" t="n"/>
      <c r="BC45" s="67" t="n"/>
      <c r="BD45" s="67" t="n"/>
      <c r="BE45" s="67" t="n"/>
      <c r="BF45" s="67" t="n"/>
      <c r="BG45" s="67" t="n"/>
      <c r="BH45" s="67" t="n"/>
      <c r="BI45" s="67" t="n"/>
      <c r="BJ45" s="67" t="n"/>
      <c r="BK45" s="67" t="n"/>
      <c r="BL45" s="67" t="n"/>
      <c r="BM45" s="67" t="n"/>
      <c r="BN45" s="67" t="n"/>
      <c r="BO45" s="67" t="n"/>
      <c r="BP45" s="67" t="n"/>
      <c r="BQ45" s="67" t="n"/>
      <c r="BR45" s="67" t="n"/>
      <c r="BS45" s="67" t="n"/>
      <c r="BT45" s="67" t="n"/>
      <c r="BU45" s="67" t="n"/>
      <c r="BV45" s="67" t="n"/>
      <c r="BW45" s="67" t="n"/>
      <c r="BX45" s="67" t="n"/>
      <c r="BY45" s="67" t="n"/>
      <c r="BZ45" s="67" t="n"/>
      <c r="CA45" s="67" t="n"/>
      <c r="CB45" s="67" t="n"/>
      <c r="CC45" s="67" t="n"/>
      <c r="CD45" s="67" t="n"/>
      <c r="CE45" s="67" t="n"/>
      <c r="CF45" s="67" t="n"/>
      <c r="CG45" s="67" t="n"/>
      <c r="CH45" s="67" t="n"/>
      <c r="CI45" s="67" t="n"/>
      <c r="CJ45" s="67" t="n"/>
      <c r="CK45" s="67" t="n"/>
      <c r="CL45" s="67" t="n"/>
      <c r="CM45" s="67" t="n"/>
      <c r="CN45" s="67" t="n"/>
      <c r="CO45" s="67" t="n"/>
      <c r="CP45" s="67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404" t="n"/>
      <c r="CZ45" s="51" t="n"/>
      <c r="DA45" s="51" t="n"/>
      <c r="DB45" s="51" t="n"/>
      <c r="DC45" s="51" t="n"/>
      <c r="DD45" s="51" t="n"/>
      <c r="DE45" s="51" t="n"/>
      <c r="DF45" s="51" t="n"/>
      <c r="DG45" s="51" t="n"/>
      <c r="DH45" s="51" t="n"/>
      <c r="DI45" s="51" t="n"/>
    </row>
    <row r="46" ht="13.5" customHeight="1" s="338">
      <c r="E46" s="43" t="n"/>
      <c r="F46" s="404" t="n"/>
      <c r="H46" s="404" t="n"/>
      <c r="I46" s="404" t="n"/>
      <c r="J46" s="404" t="n"/>
      <c r="K46" s="87" t="n"/>
      <c r="L46" s="89" t="n"/>
      <c r="M46" s="119" t="n"/>
      <c r="N46" s="404" t="n"/>
      <c r="O46" s="404" t="n"/>
      <c r="P46" s="45" t="n"/>
      <c r="S46" s="40" t="n"/>
      <c r="T46" s="44" t="n">
        <v>0.4007246311722372</v>
      </c>
      <c r="U46" s="4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67" t="n"/>
      <c r="AI46" s="67" t="n"/>
      <c r="AJ46" s="67" t="n"/>
      <c r="AK46" s="67" t="n"/>
      <c r="AL46" s="67" t="n"/>
      <c r="AM46" s="67" t="n"/>
      <c r="AN46" s="67" t="n"/>
      <c r="AO46" s="67" t="n"/>
      <c r="AP46" s="67" t="n"/>
      <c r="AQ46" s="67" t="n"/>
      <c r="AR46" s="67" t="n"/>
      <c r="AS46" s="67" t="n"/>
      <c r="AT46" s="67" t="n"/>
      <c r="AU46" s="67" t="n"/>
      <c r="AV46" s="67" t="n"/>
      <c r="AW46" s="67" t="n"/>
      <c r="AX46" s="67" t="n"/>
      <c r="AY46" s="67" t="n"/>
      <c r="AZ46" s="67" t="n"/>
      <c r="BA46" s="67" t="n"/>
      <c r="BB46" s="67" t="n"/>
      <c r="BC46" s="67" t="n"/>
      <c r="BD46" s="67" t="n"/>
      <c r="BE46" s="67" t="n"/>
      <c r="BF46" s="67" t="n"/>
      <c r="BG46" s="67" t="n"/>
      <c r="BH46" s="67" t="n"/>
      <c r="BI46" s="67" t="n"/>
      <c r="BJ46" s="67" t="n"/>
      <c r="BK46" s="67" t="n"/>
      <c r="BL46" s="67" t="n"/>
      <c r="BM46" s="67" t="n"/>
      <c r="BN46" s="67" t="n"/>
      <c r="BO46" s="67" t="n"/>
      <c r="BP46" s="67" t="n"/>
      <c r="BQ46" s="67" t="n"/>
      <c r="BR46" s="67" t="n"/>
      <c r="BS46" s="67" t="n"/>
      <c r="BT46" s="67" t="n"/>
      <c r="BU46" s="67" t="n"/>
      <c r="BV46" s="67" t="n"/>
      <c r="BW46" s="67" t="n"/>
      <c r="BX46" s="67" t="n"/>
      <c r="BY46" s="67" t="n"/>
      <c r="BZ46" s="67" t="n"/>
      <c r="CA46" s="67" t="n"/>
      <c r="CB46" s="67" t="n"/>
      <c r="CC46" s="67" t="n"/>
      <c r="CD46" s="67" t="n"/>
      <c r="CE46" s="67" t="n"/>
      <c r="CF46" s="67" t="n"/>
      <c r="CG46" s="67" t="n"/>
      <c r="CH46" s="67" t="n"/>
      <c r="CI46" s="67" t="n"/>
      <c r="CJ46" s="67" t="n"/>
      <c r="CK46" s="67" t="n"/>
      <c r="CL46" s="67" t="n"/>
      <c r="CM46" s="67" t="n"/>
      <c r="CN46" s="67" t="n"/>
      <c r="CO46" s="67" t="n"/>
      <c r="CP46" s="67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404" t="n"/>
      <c r="CZ46" s="51" t="n"/>
      <c r="DA46" s="51" t="n"/>
      <c r="DB46" s="51" t="n"/>
      <c r="DC46" s="51" t="n"/>
      <c r="DD46" s="51" t="n"/>
      <c r="DE46" s="51" t="n"/>
      <c r="DF46" s="51" t="n"/>
      <c r="DG46" s="51" t="n"/>
      <c r="DH46" s="51" t="n"/>
      <c r="DI46" s="51" t="n"/>
    </row>
    <row r="47">
      <c r="Q47" s="87" t="n"/>
      <c r="T47" s="20" t="n"/>
      <c r="U47" s="20" t="n"/>
    </row>
    <row r="48" ht="13.5" customHeight="1" s="338">
      <c r="E48" s="404" t="n"/>
      <c r="F48" s="404" t="n"/>
      <c r="H48" s="404" t="n"/>
      <c r="I48" s="404" t="n"/>
      <c r="J48" s="404" t="n"/>
      <c r="K48" s="404" t="n"/>
      <c r="L48" s="89" t="n"/>
      <c r="M48" s="90" t="n"/>
      <c r="N48" s="404" t="n"/>
      <c r="O48" s="404" t="n"/>
      <c r="P48" s="404" t="n"/>
      <c r="Q48" s="404" t="n"/>
      <c r="S48" s="302" t="n"/>
      <c r="T48" s="91" t="n"/>
      <c r="U48" s="91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67" t="n"/>
      <c r="AI48" s="67" t="n"/>
      <c r="AJ48" s="67" t="n"/>
      <c r="AK48" s="67" t="n"/>
      <c r="AL48" s="67" t="n"/>
      <c r="AM48" s="67" t="n"/>
      <c r="AN48" s="67" t="n"/>
      <c r="AO48" s="67" t="n"/>
      <c r="AP48" s="67" t="n"/>
      <c r="AQ48" s="67" t="n"/>
      <c r="AR48" s="67" t="n"/>
      <c r="AS48" s="67" t="n"/>
      <c r="AT48" s="67" t="n"/>
      <c r="AU48" s="67" t="n"/>
      <c r="AV48" s="67" t="n"/>
      <c r="AW48" s="67" t="n"/>
      <c r="AX48" s="67" t="n"/>
      <c r="AY48" s="67" t="n"/>
      <c r="AZ48" s="67" t="n"/>
      <c r="BA48" s="67" t="n"/>
      <c r="BB48" s="67" t="n"/>
      <c r="BC48" s="67" t="n"/>
      <c r="BD48" s="67" t="n"/>
      <c r="BE48" s="67" t="n"/>
      <c r="BF48" s="67" t="n"/>
      <c r="BG48" s="67" t="n"/>
      <c r="BH48" s="67" t="n"/>
      <c r="BI48" s="67" t="n"/>
      <c r="BJ48" s="67" t="n"/>
      <c r="BK48" s="67" t="n"/>
      <c r="BL48" s="67" t="n"/>
      <c r="BM48" s="67" t="n"/>
      <c r="BN48" s="67" t="n"/>
      <c r="BO48" s="67" t="n"/>
      <c r="BP48" s="67" t="n"/>
      <c r="BQ48" s="67" t="n"/>
      <c r="BR48" s="67" t="n"/>
      <c r="BS48" s="67" t="n"/>
      <c r="BT48" s="67" t="n"/>
      <c r="BU48" s="67" t="n"/>
      <c r="BV48" s="67" t="n"/>
      <c r="BW48" s="67" t="n"/>
      <c r="BX48" s="67" t="n"/>
      <c r="BY48" s="67" t="n"/>
      <c r="BZ48" s="67" t="n"/>
      <c r="CA48" s="67" t="n"/>
      <c r="CB48" s="67" t="n"/>
      <c r="CC48" s="67" t="n"/>
      <c r="CD48" s="67" t="n"/>
      <c r="CE48" s="67" t="n"/>
      <c r="CF48" s="67" t="n"/>
      <c r="CG48" s="67" t="n"/>
      <c r="CH48" s="67" t="n"/>
      <c r="CI48" s="67" t="n"/>
      <c r="CJ48" s="67" t="n"/>
      <c r="CK48" s="67" t="n"/>
      <c r="CL48" s="67" t="n"/>
      <c r="CM48" s="67" t="n"/>
      <c r="CN48" s="67" t="n"/>
      <c r="CO48" s="67" t="n"/>
      <c r="CP48" s="67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404" t="n"/>
      <c r="CZ48" s="51" t="n"/>
      <c r="DA48" s="51" t="n"/>
      <c r="DB48" s="51" t="n"/>
      <c r="DC48" s="51" t="n"/>
      <c r="DD48" s="51" t="n"/>
      <c r="DE48" s="51" t="n"/>
      <c r="DF48" s="51" t="n"/>
      <c r="DG48" s="51" t="n"/>
      <c r="DH48" s="51" t="n"/>
      <c r="DI48" s="51" t="n"/>
    </row>
    <row r="49" ht="13.5" customHeight="1" s="338">
      <c r="E49" s="404" t="n"/>
      <c r="F49" s="404" t="n"/>
      <c r="H49" s="404" t="n"/>
      <c r="I49" s="404" t="n"/>
      <c r="J49" s="404" t="n"/>
      <c r="K49" s="404" t="n"/>
      <c r="L49" s="89" t="n"/>
      <c r="M49" s="404" t="n"/>
      <c r="N49" s="404" t="n"/>
      <c r="O49" s="404" t="n"/>
      <c r="P49" s="404" t="n"/>
      <c r="Q49" s="404" t="n"/>
      <c r="S49" s="302" t="n"/>
      <c r="T49" s="91" t="n"/>
      <c r="U49" s="91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404" t="n"/>
      <c r="AH49" s="67" t="n"/>
      <c r="AI49" s="67" t="n"/>
      <c r="AJ49" s="67" t="n"/>
      <c r="AK49" s="67" t="n"/>
      <c r="AL49" s="67" t="n"/>
      <c r="AM49" s="67" t="n"/>
      <c r="AN49" s="67" t="n"/>
      <c r="AO49" s="67" t="n"/>
      <c r="AP49" s="67" t="n"/>
      <c r="AQ49" s="67" t="n"/>
      <c r="AR49" s="67" t="n"/>
      <c r="AS49" s="67" t="n"/>
      <c r="AT49" s="67" t="n"/>
      <c r="AU49" s="67" t="n"/>
      <c r="AV49" s="67" t="n"/>
      <c r="AW49" s="67" t="n"/>
      <c r="AX49" s="67" t="n"/>
      <c r="AY49" s="67" t="n"/>
      <c r="AZ49" s="67" t="n"/>
      <c r="BA49" s="67" t="n"/>
      <c r="BB49" s="67" t="n"/>
      <c r="BC49" s="67" t="n"/>
      <c r="BD49" s="67" t="n"/>
      <c r="BE49" s="67" t="n"/>
      <c r="BF49" s="67" t="n"/>
      <c r="BG49" s="67" t="n"/>
      <c r="BH49" s="67" t="n"/>
      <c r="BI49" s="67" t="n"/>
      <c r="BJ49" s="67" t="n"/>
      <c r="BK49" s="67" t="n"/>
      <c r="BL49" s="67" t="n"/>
      <c r="BM49" s="67" t="n"/>
      <c r="BN49" s="67" t="n"/>
      <c r="BO49" s="67" t="n"/>
      <c r="BP49" s="67" t="n"/>
      <c r="BQ49" s="67" t="n"/>
      <c r="BR49" s="67" t="n"/>
      <c r="BS49" s="67" t="n"/>
      <c r="BT49" s="67" t="n"/>
      <c r="BU49" s="67" t="n"/>
      <c r="BV49" s="67" t="n"/>
      <c r="BW49" s="67" t="n"/>
      <c r="BX49" s="67" t="n"/>
      <c r="BY49" s="67" t="n"/>
      <c r="BZ49" s="67" t="n"/>
      <c r="CA49" s="67" t="n"/>
      <c r="CB49" s="67" t="n"/>
      <c r="CC49" s="67" t="n"/>
      <c r="CD49" s="67" t="n"/>
      <c r="CE49" s="67" t="n"/>
      <c r="CF49" s="67" t="n"/>
      <c r="CG49" s="67" t="n"/>
      <c r="CH49" s="67" t="n"/>
      <c r="CI49" s="67" t="n"/>
      <c r="CJ49" s="67" t="n"/>
      <c r="CK49" s="67" t="n"/>
      <c r="CL49" s="67" t="n"/>
      <c r="CM49" s="67" t="n"/>
      <c r="CN49" s="67" t="n"/>
      <c r="CO49" s="67" t="n"/>
      <c r="CP49" s="67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404" t="n"/>
      <c r="CZ49" s="51" t="n"/>
      <c r="DA49" s="51" t="n"/>
      <c r="DB49" s="51" t="n"/>
      <c r="DC49" s="51" t="n"/>
      <c r="DD49" s="51" t="n"/>
      <c r="DE49" s="51" t="n"/>
      <c r="DF49" s="51" t="n"/>
      <c r="DG49" s="51" t="n"/>
      <c r="DH49" s="51" t="n"/>
      <c r="DI49" s="51" t="n"/>
    </row>
    <row r="50" ht="13.5" customHeight="1" s="338">
      <c r="E50" s="404" t="n"/>
      <c r="F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Q50" s="404" t="n"/>
      <c r="S50" s="302" t="n"/>
      <c r="T50" s="91" t="n"/>
      <c r="U50" s="91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404" t="n"/>
      <c r="AH50" s="67" t="n"/>
      <c r="AI50" s="67" t="n"/>
      <c r="AJ50" s="67" t="n"/>
      <c r="AK50" s="67" t="n"/>
      <c r="AL50" s="67" t="n"/>
      <c r="AM50" s="67" t="n"/>
      <c r="AN50" s="67" t="n"/>
      <c r="AO50" s="67" t="n"/>
      <c r="AP50" s="67" t="n"/>
      <c r="AQ50" s="67" t="n"/>
      <c r="AR50" s="67" t="n"/>
      <c r="AS50" s="67" t="n"/>
      <c r="AT50" s="67" t="n"/>
      <c r="AU50" s="67" t="n"/>
      <c r="AV50" s="67" t="n"/>
      <c r="AW50" s="67" t="n"/>
      <c r="AX50" s="67" t="n"/>
      <c r="AY50" s="67" t="n"/>
      <c r="AZ50" s="67" t="n"/>
      <c r="BA50" s="67" t="n"/>
      <c r="BB50" s="67" t="n"/>
      <c r="BC50" s="67" t="n"/>
      <c r="BD50" s="67" t="n"/>
      <c r="BE50" s="67" t="n"/>
      <c r="BF50" s="67" t="n"/>
      <c r="BG50" s="67" t="n"/>
      <c r="BH50" s="67" t="n"/>
      <c r="BI50" s="67" t="n"/>
      <c r="BJ50" s="67" t="n"/>
      <c r="BK50" s="67" t="n"/>
      <c r="BL50" s="67" t="n"/>
      <c r="BM50" s="67" t="n"/>
      <c r="BN50" s="67" t="n"/>
      <c r="BO50" s="67" t="n"/>
      <c r="BP50" s="67" t="n"/>
      <c r="BQ50" s="67" t="n"/>
      <c r="BR50" s="67" t="n"/>
      <c r="BS50" s="67" t="n"/>
      <c r="BT50" s="67" t="n"/>
      <c r="BU50" s="67" t="n"/>
      <c r="BV50" s="67" t="n"/>
      <c r="BW50" s="67" t="n"/>
      <c r="BX50" s="67" t="n"/>
      <c r="BY50" s="67" t="n"/>
      <c r="BZ50" s="67" t="n"/>
      <c r="CA50" s="67" t="n"/>
      <c r="CB50" s="67" t="n"/>
      <c r="CC50" s="67" t="n"/>
      <c r="CD50" s="67" t="n"/>
      <c r="CE50" s="67" t="n"/>
      <c r="CF50" s="67" t="n"/>
      <c r="CG50" s="67" t="n"/>
      <c r="CH50" s="67" t="n"/>
      <c r="CI50" s="67" t="n"/>
      <c r="CJ50" s="67" t="n"/>
      <c r="CK50" s="67" t="n"/>
      <c r="CL50" s="67" t="n"/>
      <c r="CM50" s="67" t="n"/>
      <c r="CN50" s="67" t="n"/>
      <c r="CO50" s="67" t="n"/>
      <c r="CP50" s="67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404" t="n"/>
      <c r="CZ50" s="51" t="n"/>
      <c r="DA50" s="51" t="n"/>
      <c r="DB50" s="51" t="n"/>
      <c r="DC50" s="51" t="n"/>
      <c r="DD50" s="51" t="n"/>
      <c r="DE50" s="51" t="n"/>
      <c r="DF50" s="51" t="n"/>
      <c r="DG50" s="51" t="n"/>
      <c r="DH50" s="51" t="n"/>
      <c r="DI50" s="51" t="n"/>
    </row>
    <row r="51" ht="13.5" customHeight="1" s="338">
      <c r="E51" s="404" t="n"/>
      <c r="F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Q51" s="404" t="n"/>
      <c r="S51" s="302" t="n"/>
      <c r="T51" s="91" t="n"/>
      <c r="U51" s="91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404" t="n"/>
      <c r="AH51" s="67" t="n"/>
      <c r="AI51" s="67" t="n"/>
      <c r="AJ51" s="67" t="n"/>
      <c r="AK51" s="67" t="n"/>
      <c r="AL51" s="67" t="n"/>
      <c r="AM51" s="67" t="n"/>
      <c r="AN51" s="67" t="n"/>
      <c r="AO51" s="67" t="n"/>
      <c r="AP51" s="67" t="n"/>
      <c r="AQ51" s="67" t="n"/>
      <c r="AR51" s="67" t="n"/>
      <c r="AS51" s="67" t="n"/>
      <c r="AT51" s="67" t="n"/>
      <c r="AU51" s="67" t="n"/>
      <c r="AV51" s="67" t="n"/>
      <c r="AW51" s="67" t="n"/>
      <c r="AX51" s="67" t="n"/>
      <c r="AY51" s="67" t="n"/>
      <c r="AZ51" s="67" t="n"/>
      <c r="BA51" s="67" t="n"/>
      <c r="BB51" s="67" t="n"/>
      <c r="BC51" s="67" t="n"/>
      <c r="BD51" s="67" t="n"/>
      <c r="BE51" s="67" t="n"/>
      <c r="BF51" s="67" t="n"/>
      <c r="BG51" s="67" t="n"/>
      <c r="BH51" s="67" t="n"/>
      <c r="BI51" s="67" t="n"/>
      <c r="BJ51" s="67" t="n"/>
      <c r="BK51" s="67" t="n"/>
      <c r="BL51" s="67" t="n"/>
      <c r="BM51" s="67" t="n"/>
      <c r="BN51" s="67" t="n"/>
      <c r="BO51" s="67" t="n"/>
      <c r="BP51" s="67" t="n"/>
      <c r="BQ51" s="67" t="n"/>
      <c r="BR51" s="67" t="n"/>
      <c r="BS51" s="67" t="n"/>
      <c r="BT51" s="67" t="n"/>
      <c r="BU51" s="67" t="n"/>
      <c r="BV51" s="67" t="n"/>
      <c r="BW51" s="67" t="n"/>
      <c r="BX51" s="67" t="n"/>
      <c r="BY51" s="67" t="n"/>
      <c r="BZ51" s="67" t="n"/>
      <c r="CA51" s="67" t="n"/>
      <c r="CB51" s="67" t="n"/>
      <c r="CC51" s="67" t="n"/>
      <c r="CD51" s="67" t="n"/>
      <c r="CE51" s="67" t="n"/>
      <c r="CF51" s="67" t="n"/>
      <c r="CG51" s="67" t="n"/>
      <c r="CH51" s="67" t="n"/>
      <c r="CI51" s="67" t="n"/>
      <c r="CJ51" s="67" t="n"/>
      <c r="CK51" s="67" t="n"/>
      <c r="CL51" s="67" t="n"/>
      <c r="CM51" s="67" t="n"/>
      <c r="CN51" s="67" t="n"/>
      <c r="CO51" s="67" t="n"/>
      <c r="CP51" s="67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404" t="n"/>
      <c r="CZ51" s="51" t="n"/>
      <c r="DA51" s="51" t="n"/>
      <c r="DB51" s="51" t="n"/>
      <c r="DC51" s="51" t="n"/>
      <c r="DD51" s="51" t="n"/>
      <c r="DE51" s="51" t="n"/>
      <c r="DF51" s="51" t="n"/>
      <c r="DG51" s="51" t="n"/>
      <c r="DH51" s="51" t="n"/>
      <c r="DI51" s="51" t="n"/>
    </row>
    <row r="52" ht="13.5" customHeight="1" s="338">
      <c r="E52" s="404" t="n"/>
      <c r="F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Q52" s="404" t="n"/>
      <c r="S52" s="302" t="n"/>
      <c r="T52" s="91" t="n"/>
      <c r="U52" s="91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404" t="n"/>
      <c r="AH52" s="67" t="n"/>
      <c r="AI52" s="67" t="n"/>
      <c r="AJ52" s="67" t="n"/>
      <c r="AK52" s="67" t="n"/>
      <c r="AL52" s="67" t="n"/>
      <c r="AM52" s="67" t="n"/>
      <c r="AN52" s="67" t="n"/>
      <c r="AO52" s="67" t="n"/>
      <c r="AP52" s="67" t="n"/>
      <c r="AQ52" s="67" t="n"/>
      <c r="AR52" s="67" t="n"/>
      <c r="AS52" s="67" t="n"/>
      <c r="AT52" s="67" t="n"/>
      <c r="AU52" s="67" t="n"/>
      <c r="AV52" s="67" t="n"/>
      <c r="AW52" s="67" t="n"/>
      <c r="AX52" s="67" t="n"/>
      <c r="AY52" s="67" t="n"/>
      <c r="AZ52" s="67" t="n"/>
      <c r="BA52" s="67" t="n"/>
      <c r="BB52" s="67" t="n"/>
      <c r="BC52" s="67" t="n"/>
      <c r="BD52" s="67" t="n"/>
      <c r="BE52" s="67" t="n"/>
      <c r="BF52" s="67" t="n"/>
      <c r="BG52" s="67" t="n"/>
      <c r="BH52" s="67" t="n"/>
      <c r="BI52" s="67" t="n"/>
      <c r="BJ52" s="67" t="n"/>
      <c r="BK52" s="67" t="n"/>
      <c r="BL52" s="67" t="n"/>
      <c r="BM52" s="67" t="n"/>
      <c r="BN52" s="67" t="n"/>
      <c r="BO52" s="67" t="n"/>
      <c r="BP52" s="67" t="n"/>
      <c r="BQ52" s="67" t="n"/>
      <c r="BR52" s="67" t="n"/>
      <c r="BS52" s="67" t="n"/>
      <c r="BT52" s="67" t="n"/>
      <c r="BU52" s="67" t="n"/>
      <c r="BV52" s="67" t="n"/>
      <c r="BW52" s="67" t="n"/>
      <c r="BX52" s="67" t="n"/>
      <c r="BY52" s="67" t="n"/>
      <c r="BZ52" s="67" t="n"/>
      <c r="CA52" s="67" t="n"/>
      <c r="CB52" s="67" t="n"/>
      <c r="CC52" s="67" t="n"/>
      <c r="CD52" s="67" t="n"/>
      <c r="CE52" s="67" t="n"/>
      <c r="CF52" s="67" t="n"/>
      <c r="CG52" s="67" t="n"/>
      <c r="CH52" s="67" t="n"/>
      <c r="CI52" s="67" t="n"/>
      <c r="CJ52" s="67" t="n"/>
      <c r="CK52" s="67" t="n"/>
      <c r="CL52" s="67" t="n"/>
      <c r="CM52" s="67" t="n"/>
      <c r="CN52" s="67" t="n"/>
      <c r="CO52" s="67" t="n"/>
      <c r="CP52" s="67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404" t="n"/>
      <c r="CZ52" s="51" t="n"/>
      <c r="DA52" s="51" t="n"/>
      <c r="DB52" s="51" t="n"/>
      <c r="DC52" s="51" t="n"/>
      <c r="DD52" s="51" t="n"/>
      <c r="DE52" s="51" t="n"/>
      <c r="DF52" s="51" t="n"/>
      <c r="DG52" s="51" t="n"/>
      <c r="DH52" s="51" t="n"/>
      <c r="DI52" s="51" t="n"/>
    </row>
    <row r="53" ht="13.5" customHeight="1" s="338">
      <c r="E53" s="404" t="n"/>
      <c r="F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Q53" s="404" t="n"/>
      <c r="S53" s="302" t="n"/>
      <c r="T53" s="91" t="n"/>
      <c r="U53" s="91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404" t="n"/>
      <c r="AH53" s="67" t="n"/>
      <c r="AI53" s="67" t="n"/>
      <c r="AJ53" s="67" t="n"/>
      <c r="AK53" s="67" t="n"/>
      <c r="AL53" s="67" t="n"/>
      <c r="AM53" s="67" t="n"/>
      <c r="AN53" s="67" t="n"/>
      <c r="AO53" s="67" t="n"/>
      <c r="AP53" s="67" t="n"/>
      <c r="AQ53" s="67" t="n"/>
      <c r="AR53" s="67" t="n"/>
      <c r="AS53" s="67" t="n"/>
      <c r="AT53" s="67" t="n"/>
      <c r="AU53" s="67" t="n"/>
      <c r="AV53" s="67" t="n"/>
      <c r="AW53" s="67" t="n"/>
      <c r="AX53" s="67" t="n"/>
      <c r="AY53" s="67" t="n"/>
      <c r="AZ53" s="67" t="n"/>
      <c r="BA53" s="67" t="n"/>
      <c r="BB53" s="67" t="n"/>
      <c r="BC53" s="67" t="n"/>
      <c r="BD53" s="67" t="n"/>
      <c r="BE53" s="67" t="n"/>
      <c r="BF53" s="67" t="n"/>
      <c r="BG53" s="67" t="n"/>
      <c r="BH53" s="67" t="n"/>
      <c r="BI53" s="67" t="n"/>
      <c r="BJ53" s="67" t="n"/>
      <c r="BK53" s="67" t="n"/>
      <c r="BL53" s="67" t="n"/>
      <c r="BM53" s="67" t="n"/>
      <c r="BN53" s="67" t="n"/>
      <c r="BO53" s="67" t="n"/>
      <c r="BP53" s="67" t="n"/>
      <c r="BQ53" s="67" t="n"/>
      <c r="BR53" s="67" t="n"/>
      <c r="BS53" s="67" t="n"/>
      <c r="BT53" s="67" t="n"/>
      <c r="BU53" s="67" t="n"/>
      <c r="BV53" s="67" t="n"/>
      <c r="BW53" s="67" t="n"/>
      <c r="BX53" s="67" t="n"/>
      <c r="BY53" s="67" t="n"/>
      <c r="BZ53" s="67" t="n"/>
      <c r="CA53" s="67" t="n"/>
      <c r="CB53" s="67" t="n"/>
      <c r="CC53" s="67" t="n"/>
      <c r="CD53" s="67" t="n"/>
      <c r="CE53" s="67" t="n"/>
      <c r="CF53" s="67" t="n"/>
      <c r="CG53" s="67" t="n"/>
      <c r="CH53" s="67" t="n"/>
      <c r="CI53" s="67" t="n"/>
      <c r="CJ53" s="67" t="n"/>
      <c r="CK53" s="67" t="n"/>
      <c r="CL53" s="67" t="n"/>
      <c r="CM53" s="67" t="n"/>
      <c r="CN53" s="67" t="n"/>
      <c r="CO53" s="67" t="n"/>
      <c r="CP53" s="67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404" t="n"/>
      <c r="CZ53" s="51" t="n"/>
      <c r="DA53" s="51" t="n"/>
      <c r="DB53" s="51" t="n"/>
      <c r="DC53" s="51" t="n"/>
      <c r="DD53" s="51" t="n"/>
      <c r="DE53" s="51" t="n"/>
      <c r="DF53" s="51" t="n"/>
      <c r="DG53" s="51" t="n"/>
      <c r="DH53" s="51" t="n"/>
      <c r="DI53" s="51" t="n"/>
    </row>
    <row r="54" ht="13.5" customHeight="1" s="338">
      <c r="E54" s="404" t="n"/>
      <c r="F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404" t="n"/>
      <c r="Q54" s="45" t="n"/>
      <c r="S54" s="302" t="n"/>
      <c r="T54" s="46" t="n"/>
      <c r="U54" s="46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404" t="n"/>
      <c r="AH54" s="67" t="n"/>
      <c r="AI54" s="67" t="n"/>
      <c r="AJ54" s="67" t="n"/>
      <c r="AK54" s="67" t="n"/>
      <c r="AL54" s="67" t="n"/>
      <c r="AM54" s="67" t="n"/>
      <c r="AN54" s="67" t="n"/>
      <c r="AO54" s="67" t="n"/>
      <c r="AP54" s="67" t="n"/>
      <c r="AQ54" s="67" t="n"/>
      <c r="AR54" s="67" t="n"/>
      <c r="AS54" s="67" t="n"/>
      <c r="AT54" s="67" t="n"/>
      <c r="AU54" s="67" t="n"/>
      <c r="AV54" s="67" t="n"/>
      <c r="AW54" s="67" t="n"/>
      <c r="AX54" s="67" t="n"/>
      <c r="AY54" s="67" t="n"/>
      <c r="AZ54" s="67" t="n"/>
      <c r="BA54" s="67" t="n"/>
      <c r="BB54" s="67" t="n"/>
      <c r="BC54" s="67" t="n"/>
      <c r="BD54" s="67" t="n"/>
      <c r="BE54" s="67" t="n"/>
      <c r="BF54" s="67" t="n"/>
      <c r="BG54" s="67" t="n"/>
      <c r="BH54" s="67" t="n"/>
      <c r="BI54" s="67" t="n"/>
      <c r="BJ54" s="67" t="n"/>
      <c r="BK54" s="67" t="n"/>
      <c r="BL54" s="67" t="n"/>
      <c r="BM54" s="67" t="n"/>
      <c r="BN54" s="67" t="n"/>
      <c r="BO54" s="67" t="n"/>
      <c r="BP54" s="67" t="n"/>
      <c r="BQ54" s="67" t="n"/>
      <c r="BR54" s="67" t="n"/>
      <c r="BS54" s="67" t="n"/>
      <c r="BT54" s="67" t="n"/>
      <c r="BU54" s="67" t="n"/>
      <c r="BV54" s="67" t="n"/>
      <c r="BW54" s="67" t="n"/>
      <c r="BX54" s="67" t="n"/>
      <c r="BY54" s="67" t="n"/>
      <c r="BZ54" s="67" t="n"/>
      <c r="CA54" s="67" t="n"/>
      <c r="CB54" s="67" t="n"/>
      <c r="CC54" s="67" t="n"/>
      <c r="CD54" s="67" t="n"/>
      <c r="CE54" s="67" t="n"/>
      <c r="CF54" s="67" t="n"/>
      <c r="CG54" s="67" t="n"/>
      <c r="CH54" s="67" t="n"/>
      <c r="CI54" s="67" t="n"/>
      <c r="CJ54" s="67" t="n"/>
      <c r="CK54" s="67" t="n"/>
      <c r="CL54" s="67" t="n"/>
      <c r="CM54" s="67" t="n"/>
      <c r="CN54" s="67" t="n"/>
      <c r="CO54" s="67" t="n"/>
      <c r="CP54" s="67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404" t="n"/>
      <c r="CZ54" s="51" t="n"/>
      <c r="DA54" s="51" t="n"/>
      <c r="DB54" s="51" t="n"/>
      <c r="DC54" s="51" t="n"/>
      <c r="DD54" s="51" t="n"/>
      <c r="DE54" s="51" t="n"/>
      <c r="DF54" s="51" t="n"/>
      <c r="DG54" s="51" t="n"/>
      <c r="DH54" s="51" t="n"/>
      <c r="DI54" s="51" t="n"/>
    </row>
    <row r="55" ht="13.5" customHeight="1" s="338">
      <c r="E55" s="404" t="n"/>
      <c r="F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4" t="n"/>
      <c r="Q55" s="406" t="n"/>
      <c r="S55" s="302" t="n"/>
      <c r="T55" s="78" t="n"/>
      <c r="U55" s="78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404" t="n"/>
      <c r="AH55" s="67" t="n"/>
      <c r="AI55" s="67" t="n"/>
      <c r="AJ55" s="67" t="n"/>
      <c r="AK55" s="67" t="n"/>
      <c r="AL55" s="67" t="n"/>
      <c r="AM55" s="67" t="n"/>
      <c r="AN55" s="67" t="n"/>
      <c r="AO55" s="67" t="n"/>
      <c r="AP55" s="67" t="n"/>
      <c r="AQ55" s="67" t="n"/>
      <c r="AR55" s="67" t="n"/>
      <c r="AS55" s="67" t="n"/>
      <c r="AT55" s="67" t="n"/>
      <c r="AU55" s="67" t="n"/>
      <c r="AV55" s="67" t="n"/>
      <c r="AW55" s="67" t="n"/>
      <c r="AX55" s="67" t="n"/>
      <c r="AY55" s="67" t="n"/>
      <c r="AZ55" s="67" t="n"/>
      <c r="BA55" s="67" t="n"/>
      <c r="BB55" s="67" t="n"/>
      <c r="BC55" s="67" t="n"/>
      <c r="BD55" s="67" t="n"/>
      <c r="BE55" s="67" t="n"/>
      <c r="BF55" s="67" t="n"/>
      <c r="BG55" s="67" t="n"/>
      <c r="BH55" s="67" t="n"/>
      <c r="BI55" s="67" t="n"/>
      <c r="BJ55" s="67" t="n"/>
      <c r="BK55" s="67" t="n"/>
      <c r="BL55" s="67" t="n"/>
      <c r="BM55" s="67" t="n"/>
      <c r="BN55" s="67" t="n"/>
      <c r="BO55" s="67" t="n"/>
      <c r="BP55" s="67" t="n"/>
      <c r="BQ55" s="67" t="n"/>
      <c r="BR55" s="67" t="n"/>
      <c r="BS55" s="67" t="n"/>
      <c r="BT55" s="67" t="n"/>
      <c r="BU55" s="67" t="n"/>
      <c r="BV55" s="67" t="n"/>
      <c r="BW55" s="67" t="n"/>
      <c r="BX55" s="67" t="n"/>
      <c r="BY55" s="67" t="n"/>
      <c r="BZ55" s="67" t="n"/>
      <c r="CA55" s="67" t="n"/>
      <c r="CB55" s="67" t="n"/>
      <c r="CC55" s="67" t="n"/>
      <c r="CD55" s="67" t="n"/>
      <c r="CE55" s="67" t="n"/>
      <c r="CF55" s="67" t="n"/>
      <c r="CG55" s="67" t="n"/>
      <c r="CH55" s="67" t="n"/>
      <c r="CI55" s="67" t="n"/>
      <c r="CJ55" s="67" t="n"/>
      <c r="CK55" s="67" t="n"/>
      <c r="CL55" s="67" t="n"/>
      <c r="CM55" s="67" t="n"/>
      <c r="CN55" s="67" t="n"/>
      <c r="CO55" s="67" t="n"/>
      <c r="CP55" s="67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404" t="n"/>
      <c r="CZ55" s="51" t="n"/>
      <c r="DA55" s="51" t="n"/>
      <c r="DB55" s="51" t="n"/>
      <c r="DC55" s="51" t="n"/>
      <c r="DD55" s="51" t="n"/>
      <c r="DE55" s="51" t="n"/>
      <c r="DF55" s="51" t="n"/>
      <c r="DG55" s="51" t="n"/>
      <c r="DH55" s="51" t="n"/>
      <c r="DI55" s="51" t="n"/>
    </row>
    <row r="56" ht="13.5" customHeight="1" s="338">
      <c r="E56" s="404" t="n"/>
      <c r="F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P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404" t="n"/>
      <c r="AH56" s="67" t="n"/>
      <c r="AI56" s="67" t="n"/>
      <c r="AJ56" s="67" t="n"/>
      <c r="AK56" s="67" t="n"/>
      <c r="AL56" s="67" t="n"/>
      <c r="AM56" s="67" t="n"/>
      <c r="AN56" s="67" t="n"/>
      <c r="AO56" s="67" t="n"/>
      <c r="AP56" s="67" t="n"/>
      <c r="AQ56" s="67" t="n"/>
      <c r="AR56" s="67" t="n"/>
      <c r="AS56" s="67" t="n"/>
      <c r="AT56" s="67" t="n"/>
      <c r="AU56" s="67" t="n"/>
      <c r="AV56" s="67" t="n"/>
      <c r="AW56" s="67" t="n"/>
      <c r="AX56" s="67" t="n"/>
      <c r="AY56" s="67" t="n"/>
      <c r="AZ56" s="67" t="n"/>
      <c r="BA56" s="67" t="n"/>
      <c r="BB56" s="67" t="n"/>
      <c r="BC56" s="67" t="n"/>
      <c r="BD56" s="67" t="n"/>
      <c r="BE56" s="67" t="n"/>
      <c r="BF56" s="67" t="n"/>
      <c r="BG56" s="67" t="n"/>
      <c r="BH56" s="67" t="n"/>
      <c r="BI56" s="67" t="n"/>
      <c r="BJ56" s="67" t="n"/>
      <c r="BK56" s="67" t="n"/>
      <c r="BL56" s="67" t="n"/>
      <c r="BM56" s="67" t="n"/>
      <c r="BN56" s="67" t="n"/>
      <c r="BO56" s="67" t="n"/>
      <c r="BP56" s="67" t="n"/>
      <c r="BQ56" s="67" t="n"/>
      <c r="BR56" s="67" t="n"/>
      <c r="BS56" s="67" t="n"/>
      <c r="BT56" s="67" t="n"/>
      <c r="BU56" s="67" t="n"/>
      <c r="BV56" s="67" t="n"/>
      <c r="BW56" s="67" t="n"/>
      <c r="BX56" s="67" t="n"/>
      <c r="BY56" s="67" t="n"/>
      <c r="BZ56" s="67" t="n"/>
      <c r="CA56" s="67" t="n"/>
      <c r="CB56" s="67" t="n"/>
      <c r="CC56" s="67" t="n"/>
      <c r="CD56" s="67" t="n"/>
      <c r="CE56" s="67" t="n"/>
      <c r="CF56" s="67" t="n"/>
      <c r="CG56" s="67" t="n"/>
      <c r="CH56" s="67" t="n"/>
      <c r="CI56" s="67" t="n"/>
      <c r="CJ56" s="67" t="n"/>
      <c r="CK56" s="67" t="n"/>
      <c r="CL56" s="67" t="n"/>
      <c r="CM56" s="67" t="n"/>
      <c r="CN56" s="67" t="n"/>
      <c r="CO56" s="67" t="n"/>
      <c r="CP56" s="67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404" t="n"/>
      <c r="CZ56" s="51" t="n"/>
      <c r="DA56" s="51" t="n"/>
      <c r="DB56" s="51" t="n"/>
      <c r="DC56" s="51" t="n"/>
      <c r="DD56" s="51" t="n"/>
      <c r="DE56" s="51" t="n"/>
      <c r="DF56" s="51" t="n"/>
      <c r="DG56" s="51" t="n"/>
      <c r="DH56" s="51" t="n"/>
      <c r="DI56" s="51" t="n"/>
    </row>
    <row r="57" ht="13.5" customHeight="1" s="338">
      <c r="E57" s="404" t="n"/>
      <c r="F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P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67" t="n"/>
      <c r="AI57" s="67" t="n"/>
      <c r="AJ57" s="67" t="n"/>
      <c r="AK57" s="67" t="n"/>
      <c r="AL57" s="67" t="n"/>
      <c r="AM57" s="67" t="n"/>
      <c r="AN57" s="67" t="n"/>
      <c r="AO57" s="67" t="n"/>
      <c r="AP57" s="67" t="n"/>
      <c r="AQ57" s="67" t="n"/>
      <c r="AR57" s="67" t="n"/>
      <c r="AS57" s="67" t="n"/>
      <c r="AT57" s="67" t="n"/>
      <c r="AU57" s="67" t="n"/>
      <c r="AV57" s="67" t="n"/>
      <c r="AW57" s="67" t="n"/>
      <c r="AX57" s="67" t="n"/>
      <c r="AY57" s="67" t="n"/>
      <c r="AZ57" s="67" t="n"/>
      <c r="BA57" s="67" t="n"/>
      <c r="BB57" s="67" t="n"/>
      <c r="BC57" s="67" t="n"/>
      <c r="BD57" s="67" t="n"/>
      <c r="BE57" s="67" t="n"/>
      <c r="BF57" s="67" t="n"/>
      <c r="BG57" s="67" t="n"/>
      <c r="BH57" s="67" t="n"/>
      <c r="BI57" s="67" t="n"/>
      <c r="BJ57" s="67" t="n"/>
      <c r="BK57" s="67" t="n"/>
      <c r="BL57" s="67" t="n"/>
      <c r="BM57" s="67" t="n"/>
      <c r="BN57" s="67" t="n"/>
      <c r="BO57" s="67" t="n"/>
      <c r="BP57" s="67" t="n"/>
      <c r="BQ57" s="67" t="n"/>
      <c r="BR57" s="67" t="n"/>
      <c r="BS57" s="67" t="n"/>
      <c r="BT57" s="67" t="n"/>
      <c r="BU57" s="67" t="n"/>
      <c r="BV57" s="67" t="n"/>
      <c r="BW57" s="67" t="n"/>
      <c r="BX57" s="67" t="n"/>
      <c r="BY57" s="67" t="n"/>
      <c r="BZ57" s="67" t="n"/>
      <c r="CA57" s="67" t="n"/>
      <c r="CB57" s="67" t="n"/>
      <c r="CC57" s="67" t="n"/>
      <c r="CD57" s="67" t="n"/>
      <c r="CE57" s="67" t="n"/>
      <c r="CF57" s="67" t="n"/>
      <c r="CG57" s="67" t="n"/>
      <c r="CH57" s="67" t="n"/>
      <c r="CI57" s="67" t="n"/>
      <c r="CJ57" s="67" t="n"/>
      <c r="CK57" s="67" t="n"/>
      <c r="CL57" s="67" t="n"/>
      <c r="CM57" s="67" t="n"/>
      <c r="CN57" s="67" t="n"/>
      <c r="CO57" s="67" t="n"/>
      <c r="CP57" s="67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404" t="n"/>
      <c r="CZ57" s="51" t="n"/>
      <c r="DA57" s="51" t="n"/>
      <c r="DB57" s="51" t="n"/>
      <c r="DC57" s="51" t="n"/>
      <c r="DD57" s="51" t="n"/>
      <c r="DE57" s="51" t="n"/>
      <c r="DF57" s="51" t="n"/>
      <c r="DG57" s="51" t="n"/>
      <c r="DH57" s="51" t="n"/>
      <c r="DI57" s="51" t="n"/>
    </row>
    <row r="58" ht="13.5" customHeight="1" s="338">
      <c r="E58" s="404" t="n"/>
      <c r="F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P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67" t="n"/>
      <c r="AI58" s="67" t="n"/>
      <c r="AJ58" s="67" t="n"/>
      <c r="AK58" s="67" t="n"/>
      <c r="AL58" s="67" t="n"/>
      <c r="AM58" s="67" t="n"/>
      <c r="AN58" s="67" t="n"/>
      <c r="AO58" s="67" t="n"/>
      <c r="AP58" s="67" t="n"/>
      <c r="AQ58" s="67" t="n"/>
      <c r="AR58" s="67" t="n"/>
      <c r="AS58" s="67" t="n"/>
      <c r="AT58" s="67" t="n"/>
      <c r="AU58" s="67" t="n"/>
      <c r="AV58" s="67" t="n"/>
      <c r="AW58" s="67" t="n"/>
      <c r="AX58" s="67" t="n"/>
      <c r="AY58" s="67" t="n"/>
      <c r="AZ58" s="67" t="n"/>
      <c r="BA58" s="67" t="n"/>
      <c r="BB58" s="67" t="n"/>
      <c r="BC58" s="67" t="n"/>
      <c r="BD58" s="67" t="n"/>
      <c r="BE58" s="67" t="n"/>
      <c r="BF58" s="67" t="n"/>
      <c r="BG58" s="67" t="n"/>
      <c r="BH58" s="67" t="n"/>
      <c r="BI58" s="67" t="n"/>
      <c r="BJ58" s="67" t="n"/>
      <c r="BK58" s="67" t="n"/>
      <c r="BL58" s="67" t="n"/>
      <c r="BM58" s="67" t="n"/>
      <c r="BN58" s="67" t="n"/>
      <c r="BO58" s="67" t="n"/>
      <c r="BP58" s="67" t="n"/>
      <c r="BQ58" s="67" t="n"/>
      <c r="BR58" s="67" t="n"/>
      <c r="BS58" s="67" t="n"/>
      <c r="BT58" s="67" t="n"/>
      <c r="BU58" s="67" t="n"/>
      <c r="BV58" s="67" t="n"/>
      <c r="BW58" s="67" t="n"/>
      <c r="BX58" s="67" t="n"/>
      <c r="BY58" s="67" t="n"/>
      <c r="BZ58" s="67" t="n"/>
      <c r="CA58" s="67" t="n"/>
      <c r="CB58" s="67" t="n"/>
      <c r="CC58" s="67" t="n"/>
      <c r="CD58" s="67" t="n"/>
      <c r="CE58" s="67" t="n"/>
      <c r="CF58" s="67" t="n"/>
      <c r="CG58" s="67" t="n"/>
      <c r="CH58" s="67" t="n"/>
      <c r="CI58" s="67" t="n"/>
      <c r="CJ58" s="67" t="n"/>
      <c r="CK58" s="67" t="n"/>
      <c r="CL58" s="67" t="n"/>
      <c r="CM58" s="67" t="n"/>
      <c r="CN58" s="67" t="n"/>
      <c r="CO58" s="67" t="n"/>
      <c r="CP58" s="67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404" t="n"/>
      <c r="CZ58" s="51" t="n"/>
      <c r="DA58" s="51" t="n"/>
      <c r="DB58" s="51" t="n"/>
      <c r="DC58" s="51" t="n"/>
      <c r="DD58" s="51" t="n"/>
      <c r="DE58" s="51" t="n"/>
      <c r="DF58" s="51" t="n"/>
      <c r="DG58" s="51" t="n"/>
      <c r="DH58" s="51" t="n"/>
      <c r="DI58" s="51" t="n"/>
    </row>
    <row r="59" ht="13.5" customHeight="1" s="338">
      <c r="E59" s="404" t="n"/>
      <c r="F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P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67" t="n"/>
      <c r="AI59" s="67" t="n"/>
      <c r="AJ59" s="67" t="n"/>
      <c r="AK59" s="67" t="n"/>
      <c r="AL59" s="67" t="n"/>
      <c r="AM59" s="67" t="n"/>
      <c r="AN59" s="67" t="n"/>
      <c r="AO59" s="67" t="n"/>
      <c r="AP59" s="67" t="n"/>
      <c r="AQ59" s="67" t="n"/>
      <c r="AR59" s="67" t="n"/>
      <c r="AS59" s="67" t="n"/>
      <c r="AT59" s="67" t="n"/>
      <c r="AU59" s="67" t="n"/>
      <c r="AV59" s="67" t="n"/>
      <c r="AW59" s="67" t="n"/>
      <c r="AX59" s="67" t="n"/>
      <c r="AY59" s="67" t="n"/>
      <c r="AZ59" s="67" t="n"/>
      <c r="BA59" s="67" t="n"/>
      <c r="BB59" s="67" t="n"/>
      <c r="BC59" s="67" t="n"/>
      <c r="BD59" s="67" t="n"/>
      <c r="BE59" s="67" t="n"/>
      <c r="BF59" s="67" t="n"/>
      <c r="BG59" s="67" t="n"/>
      <c r="BH59" s="67" t="n"/>
      <c r="BI59" s="67" t="n"/>
      <c r="BJ59" s="67" t="n"/>
      <c r="BK59" s="67" t="n"/>
      <c r="BL59" s="67" t="n"/>
      <c r="BM59" s="67" t="n"/>
      <c r="BN59" s="67" t="n"/>
      <c r="BO59" s="67" t="n"/>
      <c r="BP59" s="67" t="n"/>
      <c r="BQ59" s="67" t="n"/>
      <c r="BR59" s="67" t="n"/>
      <c r="BS59" s="67" t="n"/>
      <c r="BT59" s="67" t="n"/>
      <c r="BU59" s="67" t="n"/>
      <c r="BV59" s="67" t="n"/>
      <c r="BW59" s="67" t="n"/>
      <c r="BX59" s="67" t="n"/>
      <c r="BY59" s="67" t="n"/>
      <c r="BZ59" s="67" t="n"/>
      <c r="CA59" s="67" t="n"/>
      <c r="CB59" s="67" t="n"/>
      <c r="CC59" s="67" t="n"/>
      <c r="CD59" s="67" t="n"/>
      <c r="CE59" s="67" t="n"/>
      <c r="CF59" s="67" t="n"/>
      <c r="CG59" s="67" t="n"/>
      <c r="CH59" s="67" t="n"/>
      <c r="CI59" s="67" t="n"/>
      <c r="CJ59" s="67" t="n"/>
      <c r="CK59" s="67" t="n"/>
      <c r="CL59" s="67" t="n"/>
      <c r="CM59" s="67" t="n"/>
      <c r="CN59" s="67" t="n"/>
      <c r="CO59" s="67" t="n"/>
      <c r="CP59" s="67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404" t="n"/>
      <c r="CZ59" s="51" t="n"/>
      <c r="DA59" s="51" t="n"/>
      <c r="DB59" s="51" t="n"/>
      <c r="DC59" s="51" t="n"/>
      <c r="DD59" s="51" t="n"/>
      <c r="DE59" s="51" t="n"/>
      <c r="DF59" s="51" t="n"/>
      <c r="DG59" s="51" t="n"/>
      <c r="DH59" s="51" t="n"/>
      <c r="DI59" s="51" t="n"/>
    </row>
    <row r="60" ht="13.5" customHeight="1" s="338">
      <c r="E60" s="404" t="n"/>
      <c r="F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P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67" t="n"/>
      <c r="AI60" s="67" t="n"/>
      <c r="AJ60" s="67" t="n"/>
      <c r="AK60" s="67" t="n"/>
      <c r="AL60" s="67" t="n"/>
      <c r="AM60" s="67" t="n"/>
      <c r="AN60" s="67" t="n"/>
      <c r="AO60" s="67" t="n"/>
      <c r="AP60" s="67" t="n"/>
      <c r="AQ60" s="67" t="n"/>
      <c r="AR60" s="67" t="n"/>
      <c r="AS60" s="67" t="n"/>
      <c r="AT60" s="67" t="n"/>
      <c r="AU60" s="67" t="n"/>
      <c r="AV60" s="67" t="n"/>
      <c r="AW60" s="67" t="n"/>
      <c r="AX60" s="67" t="n"/>
      <c r="AY60" s="67" t="n"/>
      <c r="AZ60" s="67" t="n"/>
      <c r="BA60" s="67" t="n"/>
      <c r="BB60" s="67" t="n"/>
      <c r="BC60" s="67" t="n"/>
      <c r="BD60" s="67" t="n"/>
      <c r="BE60" s="67" t="n"/>
      <c r="BF60" s="67" t="n"/>
      <c r="BG60" s="67" t="n"/>
      <c r="BH60" s="67" t="n"/>
      <c r="BI60" s="67" t="n"/>
      <c r="BJ60" s="67" t="n"/>
      <c r="BK60" s="67" t="n"/>
      <c r="BL60" s="67" t="n"/>
      <c r="BM60" s="67" t="n"/>
      <c r="BN60" s="67" t="n"/>
      <c r="BO60" s="67" t="n"/>
      <c r="BP60" s="67" t="n"/>
      <c r="BQ60" s="67" t="n"/>
      <c r="BR60" s="67" t="n"/>
      <c r="BS60" s="67" t="n"/>
      <c r="BT60" s="67" t="n"/>
      <c r="BU60" s="67" t="n"/>
      <c r="BV60" s="67" t="n"/>
      <c r="BW60" s="67" t="n"/>
      <c r="BX60" s="67" t="n"/>
      <c r="BY60" s="67" t="n"/>
      <c r="BZ60" s="67" t="n"/>
      <c r="CA60" s="67" t="n"/>
      <c r="CB60" s="67" t="n"/>
      <c r="CC60" s="67" t="n"/>
      <c r="CD60" s="67" t="n"/>
      <c r="CE60" s="67" t="n"/>
      <c r="CF60" s="67" t="n"/>
      <c r="CG60" s="67" t="n"/>
      <c r="CH60" s="67" t="n"/>
      <c r="CI60" s="67" t="n"/>
      <c r="CJ60" s="67" t="n"/>
      <c r="CK60" s="67" t="n"/>
      <c r="CL60" s="67" t="n"/>
      <c r="CM60" s="67" t="n"/>
      <c r="CN60" s="67" t="n"/>
      <c r="CO60" s="67" t="n"/>
      <c r="CP60" s="67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404" t="n"/>
      <c r="CZ60" s="51" t="n"/>
      <c r="DA60" s="51" t="n"/>
      <c r="DB60" s="51" t="n"/>
      <c r="DC60" s="51" t="n"/>
      <c r="DD60" s="51" t="n"/>
      <c r="DE60" s="51" t="n"/>
      <c r="DF60" s="51" t="n"/>
      <c r="DG60" s="51" t="n"/>
      <c r="DH60" s="51" t="n"/>
      <c r="DI60" s="51" t="n"/>
    </row>
    <row r="61" ht="13.5" customHeight="1" s="338">
      <c r="E61" s="404" t="n"/>
      <c r="F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P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67" t="n"/>
      <c r="AI61" s="67" t="n"/>
      <c r="AJ61" s="67" t="n"/>
      <c r="AK61" s="67" t="n"/>
      <c r="AL61" s="67" t="n"/>
      <c r="AM61" s="67" t="n"/>
      <c r="AN61" s="67" t="n"/>
      <c r="AO61" s="67" t="n"/>
      <c r="AP61" s="67" t="n"/>
      <c r="AQ61" s="67" t="n"/>
      <c r="AR61" s="67" t="n"/>
      <c r="AS61" s="67" t="n"/>
      <c r="AT61" s="67" t="n"/>
      <c r="AU61" s="67" t="n"/>
      <c r="AV61" s="67" t="n"/>
      <c r="AW61" s="67" t="n"/>
      <c r="AX61" s="67" t="n"/>
      <c r="AY61" s="67" t="n"/>
      <c r="AZ61" s="67" t="n"/>
      <c r="BA61" s="67" t="n"/>
      <c r="BB61" s="67" t="n"/>
      <c r="BC61" s="67" t="n"/>
      <c r="BD61" s="67" t="n"/>
      <c r="BE61" s="67" t="n"/>
      <c r="BF61" s="67" t="n"/>
      <c r="BG61" s="67" t="n"/>
      <c r="BH61" s="67" t="n"/>
      <c r="BI61" s="67" t="n"/>
      <c r="BJ61" s="67" t="n"/>
      <c r="BK61" s="67" t="n"/>
      <c r="BL61" s="67" t="n"/>
      <c r="BM61" s="67" t="n"/>
      <c r="BN61" s="67" t="n"/>
      <c r="BO61" s="67" t="n"/>
      <c r="BP61" s="67" t="n"/>
      <c r="BQ61" s="67" t="n"/>
      <c r="BR61" s="67" t="n"/>
      <c r="BS61" s="67" t="n"/>
      <c r="BT61" s="67" t="n"/>
      <c r="BU61" s="67" t="n"/>
      <c r="BV61" s="67" t="n"/>
      <c r="BW61" s="67" t="n"/>
      <c r="BX61" s="67" t="n"/>
      <c r="BY61" s="67" t="n"/>
      <c r="BZ61" s="67" t="n"/>
      <c r="CA61" s="67" t="n"/>
      <c r="CB61" s="67" t="n"/>
      <c r="CC61" s="67" t="n"/>
      <c r="CD61" s="67" t="n"/>
      <c r="CE61" s="67" t="n"/>
      <c r="CF61" s="67" t="n"/>
      <c r="CG61" s="67" t="n"/>
      <c r="CH61" s="67" t="n"/>
      <c r="CI61" s="67" t="n"/>
      <c r="CJ61" s="67" t="n"/>
      <c r="CK61" s="67" t="n"/>
      <c r="CL61" s="67" t="n"/>
      <c r="CM61" s="67" t="n"/>
      <c r="CN61" s="67" t="n"/>
      <c r="CO61" s="67" t="n"/>
      <c r="CP61" s="67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404" t="n"/>
      <c r="CZ61" s="51" t="n"/>
      <c r="DA61" s="51" t="n"/>
      <c r="DB61" s="51" t="n"/>
      <c r="DC61" s="51" t="n"/>
      <c r="DD61" s="51" t="n"/>
      <c r="DE61" s="51" t="n"/>
      <c r="DF61" s="51" t="n"/>
      <c r="DG61" s="51" t="n"/>
      <c r="DH61" s="51" t="n"/>
      <c r="DI61" s="51" t="n"/>
    </row>
    <row r="62" ht="13.5" customHeight="1" s="338">
      <c r="E62" s="404" t="n"/>
      <c r="F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67" t="n"/>
      <c r="AI62" s="67" t="n"/>
      <c r="AJ62" s="67" t="n"/>
      <c r="AK62" s="67" t="n"/>
      <c r="AL62" s="67" t="n"/>
      <c r="AM62" s="67" t="n"/>
      <c r="AN62" s="67" t="n"/>
      <c r="AO62" s="67" t="n"/>
      <c r="AP62" s="67" t="n"/>
      <c r="AQ62" s="67" t="n"/>
      <c r="AR62" s="67" t="n"/>
      <c r="AS62" s="67" t="n"/>
      <c r="AT62" s="67" t="n"/>
      <c r="AU62" s="67" t="n"/>
      <c r="AV62" s="67" t="n"/>
      <c r="AW62" s="67" t="n"/>
      <c r="AX62" s="67" t="n"/>
      <c r="AY62" s="67" t="n"/>
      <c r="AZ62" s="67" t="n"/>
      <c r="BA62" s="67" t="n"/>
      <c r="BB62" s="67" t="n"/>
      <c r="BC62" s="67" t="n"/>
      <c r="BD62" s="67" t="n"/>
      <c r="BE62" s="67" t="n"/>
      <c r="BF62" s="67" t="n"/>
      <c r="BG62" s="67" t="n"/>
      <c r="BH62" s="67" t="n"/>
      <c r="BI62" s="67" t="n"/>
      <c r="BJ62" s="67" t="n"/>
      <c r="BK62" s="67" t="n"/>
      <c r="BL62" s="67" t="n"/>
      <c r="BM62" s="67" t="n"/>
      <c r="BN62" s="67" t="n"/>
      <c r="BO62" s="67" t="n"/>
      <c r="BP62" s="67" t="n"/>
      <c r="BQ62" s="67" t="n"/>
      <c r="BR62" s="67" t="n"/>
      <c r="BS62" s="67" t="n"/>
      <c r="BT62" s="67" t="n"/>
      <c r="BU62" s="67" t="n"/>
      <c r="BV62" s="67" t="n"/>
      <c r="BW62" s="67" t="n"/>
      <c r="BX62" s="67" t="n"/>
      <c r="BY62" s="67" t="n"/>
      <c r="BZ62" s="67" t="n"/>
      <c r="CA62" s="67" t="n"/>
      <c r="CB62" s="67" t="n"/>
      <c r="CC62" s="67" t="n"/>
      <c r="CD62" s="67" t="n"/>
      <c r="CE62" s="67" t="n"/>
      <c r="CF62" s="67" t="n"/>
      <c r="CG62" s="67" t="n"/>
      <c r="CH62" s="67" t="n"/>
      <c r="CI62" s="67" t="n"/>
      <c r="CJ62" s="67" t="n"/>
      <c r="CK62" s="67" t="n"/>
      <c r="CL62" s="67" t="n"/>
      <c r="CM62" s="67" t="n"/>
      <c r="CN62" s="67" t="n"/>
      <c r="CO62" s="67" t="n"/>
      <c r="CP62" s="67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404" t="n"/>
      <c r="CZ62" s="51" t="n"/>
      <c r="DA62" s="51" t="n"/>
      <c r="DB62" s="51" t="n"/>
      <c r="DC62" s="51" t="n"/>
      <c r="DD62" s="51" t="n"/>
      <c r="DE62" s="51" t="n"/>
      <c r="DF62" s="51" t="n"/>
      <c r="DG62" s="51" t="n"/>
      <c r="DH62" s="51" t="n"/>
      <c r="DI62" s="51" t="n"/>
    </row>
    <row r="63" ht="13.5" customHeight="1" s="338">
      <c r="E63" s="404" t="n"/>
      <c r="F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67" t="n"/>
      <c r="AI63" s="67" t="n"/>
      <c r="AJ63" s="67" t="n"/>
      <c r="AK63" s="67" t="n"/>
      <c r="AL63" s="67" t="n"/>
      <c r="AM63" s="67" t="n"/>
      <c r="AN63" s="67" t="n"/>
      <c r="AO63" s="67" t="n"/>
      <c r="AP63" s="67" t="n"/>
      <c r="AQ63" s="67" t="n"/>
      <c r="AR63" s="67" t="n"/>
      <c r="AS63" s="67" t="n"/>
      <c r="AT63" s="67" t="n"/>
      <c r="AU63" s="67" t="n"/>
      <c r="AV63" s="67" t="n"/>
      <c r="AW63" s="67" t="n"/>
      <c r="AX63" s="67" t="n"/>
      <c r="AY63" s="67" t="n"/>
      <c r="AZ63" s="67" t="n"/>
      <c r="BA63" s="67" t="n"/>
      <c r="BB63" s="67" t="n"/>
      <c r="BC63" s="67" t="n"/>
      <c r="BD63" s="67" t="n"/>
      <c r="BE63" s="67" t="n"/>
      <c r="BF63" s="67" t="n"/>
      <c r="BG63" s="67" t="n"/>
      <c r="BH63" s="67" t="n"/>
      <c r="BI63" s="67" t="n"/>
      <c r="BJ63" s="67" t="n"/>
      <c r="BK63" s="67" t="n"/>
      <c r="BL63" s="67" t="n"/>
      <c r="BM63" s="67" t="n"/>
      <c r="BN63" s="67" t="n"/>
      <c r="BO63" s="67" t="n"/>
      <c r="BP63" s="67" t="n"/>
      <c r="BQ63" s="67" t="n"/>
      <c r="BR63" s="67" t="n"/>
      <c r="BS63" s="67" t="n"/>
      <c r="BT63" s="67" t="n"/>
      <c r="BU63" s="67" t="n"/>
      <c r="BV63" s="67" t="n"/>
      <c r="BW63" s="67" t="n"/>
      <c r="BX63" s="67" t="n"/>
      <c r="BY63" s="67" t="n"/>
      <c r="BZ63" s="67" t="n"/>
      <c r="CA63" s="67" t="n"/>
      <c r="CB63" s="67" t="n"/>
      <c r="CC63" s="67" t="n"/>
      <c r="CD63" s="67" t="n"/>
      <c r="CE63" s="67" t="n"/>
      <c r="CF63" s="67" t="n"/>
      <c r="CG63" s="67" t="n"/>
      <c r="CH63" s="67" t="n"/>
      <c r="CI63" s="67" t="n"/>
      <c r="CJ63" s="67" t="n"/>
      <c r="CK63" s="67" t="n"/>
      <c r="CL63" s="67" t="n"/>
      <c r="CM63" s="67" t="n"/>
      <c r="CN63" s="67" t="n"/>
      <c r="CO63" s="67" t="n"/>
      <c r="CP63" s="67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404" t="n"/>
      <c r="CZ63" s="51" t="n"/>
      <c r="DA63" s="51" t="n"/>
      <c r="DB63" s="51" t="n"/>
      <c r="DC63" s="51" t="n"/>
      <c r="DD63" s="51" t="n"/>
      <c r="DE63" s="51" t="n"/>
      <c r="DF63" s="51" t="n"/>
      <c r="DG63" s="51" t="n"/>
      <c r="DH63" s="51" t="n"/>
      <c r="DI63" s="51" t="n"/>
    </row>
    <row r="64" ht="13.5" customHeight="1" s="338">
      <c r="E64" s="404" t="n"/>
      <c r="F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67" t="n"/>
      <c r="AI64" s="67" t="n"/>
      <c r="AJ64" s="67" t="n"/>
      <c r="AK64" s="67" t="n"/>
      <c r="AL64" s="67" t="n"/>
      <c r="AM64" s="67" t="n"/>
      <c r="AN64" s="67" t="n"/>
      <c r="AO64" s="67" t="n"/>
      <c r="AP64" s="67" t="n"/>
      <c r="AQ64" s="67" t="n"/>
      <c r="AR64" s="67" t="n"/>
      <c r="AS64" s="67" t="n"/>
      <c r="AT64" s="67" t="n"/>
      <c r="AU64" s="67" t="n"/>
      <c r="AV64" s="67" t="n"/>
      <c r="AW64" s="67" t="n"/>
      <c r="AX64" s="67" t="n"/>
      <c r="AY64" s="67" t="n"/>
      <c r="AZ64" s="67" t="n"/>
      <c r="BA64" s="67" t="n"/>
      <c r="BB64" s="67" t="n"/>
      <c r="BC64" s="67" t="n"/>
      <c r="BD64" s="67" t="n"/>
      <c r="BE64" s="67" t="n"/>
      <c r="BF64" s="67" t="n"/>
      <c r="BG64" s="67" t="n"/>
      <c r="BH64" s="67" t="n"/>
      <c r="BI64" s="67" t="n"/>
      <c r="BJ64" s="67" t="n"/>
      <c r="BK64" s="67" t="n"/>
      <c r="BL64" s="67" t="n"/>
      <c r="BM64" s="67" t="n"/>
      <c r="BN64" s="67" t="n"/>
      <c r="BO64" s="67" t="n"/>
      <c r="BP64" s="67" t="n"/>
      <c r="BQ64" s="67" t="n"/>
      <c r="BR64" s="67" t="n"/>
      <c r="BS64" s="67" t="n"/>
      <c r="BT64" s="67" t="n"/>
      <c r="BU64" s="67" t="n"/>
      <c r="BV64" s="67" t="n"/>
      <c r="BW64" s="67" t="n"/>
      <c r="BX64" s="67" t="n"/>
      <c r="BY64" s="67" t="n"/>
      <c r="BZ64" s="67" t="n"/>
      <c r="CA64" s="67" t="n"/>
      <c r="CB64" s="67" t="n"/>
      <c r="CC64" s="67" t="n"/>
      <c r="CD64" s="67" t="n"/>
      <c r="CE64" s="67" t="n"/>
      <c r="CF64" s="67" t="n"/>
      <c r="CG64" s="67" t="n"/>
      <c r="CH64" s="67" t="n"/>
      <c r="CI64" s="67" t="n"/>
      <c r="CJ64" s="67" t="n"/>
      <c r="CK64" s="67" t="n"/>
      <c r="CL64" s="67" t="n"/>
      <c r="CM64" s="67" t="n"/>
      <c r="CN64" s="67" t="n"/>
      <c r="CO64" s="67" t="n"/>
      <c r="CP64" s="67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404" t="n"/>
      <c r="CZ64" s="51" t="n"/>
      <c r="DA64" s="51" t="n"/>
      <c r="DB64" s="51" t="n"/>
      <c r="DC64" s="51" t="n"/>
      <c r="DD64" s="51" t="n"/>
      <c r="DE64" s="51" t="n"/>
      <c r="DF64" s="51" t="n"/>
      <c r="DG64" s="51" t="n"/>
      <c r="DH64" s="51" t="n"/>
      <c r="DI64" s="51" t="n"/>
    </row>
    <row r="65" ht="13.5" customHeight="1" s="338">
      <c r="E65" s="404" t="n"/>
      <c r="F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P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67" t="n"/>
      <c r="AI65" s="67" t="n"/>
      <c r="AJ65" s="67" t="n"/>
      <c r="AK65" s="67" t="n"/>
      <c r="AL65" s="67" t="n"/>
      <c r="AM65" s="67" t="n"/>
      <c r="AN65" s="67" t="n"/>
      <c r="AO65" s="67" t="n"/>
      <c r="AP65" s="67" t="n"/>
      <c r="AQ65" s="67" t="n"/>
      <c r="AR65" s="67" t="n"/>
      <c r="AS65" s="67" t="n"/>
      <c r="AT65" s="67" t="n"/>
      <c r="AU65" s="67" t="n"/>
      <c r="AV65" s="67" t="n"/>
      <c r="AW65" s="67" t="n"/>
      <c r="AX65" s="67" t="n"/>
      <c r="AY65" s="67" t="n"/>
      <c r="AZ65" s="67" t="n"/>
      <c r="BA65" s="67" t="n"/>
      <c r="BB65" s="67" t="n"/>
      <c r="BC65" s="67" t="n"/>
      <c r="BD65" s="67" t="n"/>
      <c r="BE65" s="67" t="n"/>
      <c r="BF65" s="67" t="n"/>
      <c r="BG65" s="67" t="n"/>
      <c r="BH65" s="67" t="n"/>
      <c r="BI65" s="67" t="n"/>
      <c r="BJ65" s="67" t="n"/>
      <c r="BK65" s="67" t="n"/>
      <c r="BL65" s="67" t="n"/>
      <c r="BM65" s="67" t="n"/>
      <c r="BN65" s="67" t="n"/>
      <c r="BO65" s="67" t="n"/>
      <c r="BP65" s="67" t="n"/>
      <c r="BQ65" s="67" t="n"/>
      <c r="BR65" s="67" t="n"/>
      <c r="BS65" s="67" t="n"/>
      <c r="BT65" s="67" t="n"/>
      <c r="BU65" s="67" t="n"/>
      <c r="BV65" s="67" t="n"/>
      <c r="BW65" s="67" t="n"/>
      <c r="BX65" s="67" t="n"/>
      <c r="BY65" s="67" t="n"/>
      <c r="BZ65" s="67" t="n"/>
      <c r="CA65" s="67" t="n"/>
      <c r="CB65" s="67" t="n"/>
      <c r="CC65" s="67" t="n"/>
      <c r="CD65" s="67" t="n"/>
      <c r="CE65" s="67" t="n"/>
      <c r="CF65" s="67" t="n"/>
      <c r="CG65" s="67" t="n"/>
      <c r="CH65" s="67" t="n"/>
      <c r="CI65" s="67" t="n"/>
      <c r="CJ65" s="67" t="n"/>
      <c r="CK65" s="67" t="n"/>
      <c r="CL65" s="67" t="n"/>
      <c r="CM65" s="67" t="n"/>
      <c r="CN65" s="67" t="n"/>
      <c r="CO65" s="67" t="n"/>
      <c r="CP65" s="67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404" t="n"/>
      <c r="CZ65" s="51" t="n"/>
      <c r="DA65" s="51" t="n"/>
      <c r="DB65" s="51" t="n"/>
      <c r="DC65" s="51" t="n"/>
      <c r="DD65" s="51" t="n"/>
      <c r="DE65" s="51" t="n"/>
      <c r="DF65" s="51" t="n"/>
      <c r="DG65" s="51" t="n"/>
      <c r="DH65" s="51" t="n"/>
      <c r="DI65" s="51" t="n"/>
    </row>
    <row r="66" ht="13.5" customHeight="1" s="338">
      <c r="E66" s="404" t="n"/>
      <c r="F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P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67" t="n"/>
      <c r="AI66" s="67" t="n"/>
      <c r="AJ66" s="67" t="n"/>
      <c r="AK66" s="67" t="n"/>
      <c r="AL66" s="67" t="n"/>
      <c r="AM66" s="67" t="n"/>
      <c r="AN66" s="67" t="n"/>
      <c r="AO66" s="67" t="n"/>
      <c r="AP66" s="67" t="n"/>
      <c r="AQ66" s="67" t="n"/>
      <c r="AR66" s="67" t="n"/>
      <c r="AS66" s="67" t="n"/>
      <c r="AT66" s="67" t="n"/>
      <c r="AU66" s="67" t="n"/>
      <c r="AV66" s="67" t="n"/>
      <c r="AW66" s="67" t="n"/>
      <c r="AX66" s="67" t="n"/>
      <c r="AY66" s="67" t="n"/>
      <c r="AZ66" s="67" t="n"/>
      <c r="BA66" s="67" t="n"/>
      <c r="BB66" s="67" t="n"/>
      <c r="BC66" s="67" t="n"/>
      <c r="BD66" s="67" t="n"/>
      <c r="BE66" s="67" t="n"/>
      <c r="BF66" s="67" t="n"/>
      <c r="BG66" s="67" t="n"/>
      <c r="BH66" s="67" t="n"/>
      <c r="BI66" s="67" t="n"/>
      <c r="BJ66" s="67" t="n"/>
      <c r="BK66" s="67" t="n"/>
      <c r="BL66" s="67" t="n"/>
      <c r="BM66" s="67" t="n"/>
      <c r="BN66" s="67" t="n"/>
      <c r="BO66" s="67" t="n"/>
      <c r="BP66" s="67" t="n"/>
      <c r="BQ66" s="67" t="n"/>
      <c r="BR66" s="67" t="n"/>
      <c r="BS66" s="67" t="n"/>
      <c r="BT66" s="67" t="n"/>
      <c r="BU66" s="67" t="n"/>
      <c r="BV66" s="67" t="n"/>
      <c r="BW66" s="67" t="n"/>
      <c r="BX66" s="67" t="n"/>
      <c r="BY66" s="67" t="n"/>
      <c r="BZ66" s="67" t="n"/>
      <c r="CA66" s="67" t="n"/>
      <c r="CB66" s="67" t="n"/>
      <c r="CC66" s="67" t="n"/>
      <c r="CD66" s="67" t="n"/>
      <c r="CE66" s="67" t="n"/>
      <c r="CF66" s="67" t="n"/>
      <c r="CG66" s="67" t="n"/>
      <c r="CH66" s="67" t="n"/>
      <c r="CI66" s="67" t="n"/>
      <c r="CJ66" s="67" t="n"/>
      <c r="CK66" s="67" t="n"/>
      <c r="CL66" s="67" t="n"/>
      <c r="CM66" s="67" t="n"/>
      <c r="CN66" s="67" t="n"/>
      <c r="CO66" s="67" t="n"/>
      <c r="CP66" s="67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404" t="n"/>
      <c r="CZ66" s="51" t="n"/>
      <c r="DA66" s="51" t="n"/>
      <c r="DB66" s="51" t="n"/>
      <c r="DC66" s="51" t="n"/>
      <c r="DD66" s="51" t="n"/>
      <c r="DE66" s="51" t="n"/>
      <c r="DF66" s="51" t="n"/>
      <c r="DG66" s="51" t="n"/>
      <c r="DH66" s="51" t="n"/>
      <c r="DI66" s="51" t="n"/>
    </row>
    <row r="67" ht="13.5" customHeight="1" s="338">
      <c r="E67" s="404" t="n"/>
      <c r="F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P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67" t="n"/>
      <c r="AI67" s="67" t="n"/>
      <c r="AJ67" s="67" t="n"/>
      <c r="AK67" s="67" t="n"/>
      <c r="AL67" s="67" t="n"/>
      <c r="AM67" s="67" t="n"/>
      <c r="AN67" s="67" t="n"/>
      <c r="AO67" s="67" t="n"/>
      <c r="AP67" s="67" t="n"/>
      <c r="AQ67" s="67" t="n"/>
      <c r="AR67" s="67" t="n"/>
      <c r="AS67" s="67" t="n"/>
      <c r="AT67" s="67" t="n"/>
      <c r="AU67" s="67" t="n"/>
      <c r="AV67" s="67" t="n"/>
      <c r="AW67" s="67" t="n"/>
      <c r="AX67" s="67" t="n"/>
      <c r="AY67" s="67" t="n"/>
      <c r="AZ67" s="67" t="n"/>
      <c r="BA67" s="67" t="n"/>
      <c r="BB67" s="67" t="n"/>
      <c r="BC67" s="67" t="n"/>
      <c r="BD67" s="67" t="n"/>
      <c r="BE67" s="67" t="n"/>
      <c r="BF67" s="67" t="n"/>
      <c r="BG67" s="67" t="n"/>
      <c r="BH67" s="67" t="n"/>
      <c r="BI67" s="67" t="n"/>
      <c r="BJ67" s="67" t="n"/>
      <c r="BK67" s="67" t="n"/>
      <c r="BL67" s="67" t="n"/>
      <c r="BM67" s="67" t="n"/>
      <c r="BN67" s="67" t="n"/>
      <c r="BO67" s="67" t="n"/>
      <c r="BP67" s="67" t="n"/>
      <c r="BQ67" s="67" t="n"/>
      <c r="BR67" s="67" t="n"/>
      <c r="BS67" s="67" t="n"/>
      <c r="BT67" s="67" t="n"/>
      <c r="BU67" s="67" t="n"/>
      <c r="BV67" s="67" t="n"/>
      <c r="BW67" s="67" t="n"/>
      <c r="BX67" s="67" t="n"/>
      <c r="BY67" s="67" t="n"/>
      <c r="BZ67" s="67" t="n"/>
      <c r="CA67" s="67" t="n"/>
      <c r="CB67" s="67" t="n"/>
      <c r="CC67" s="67" t="n"/>
      <c r="CD67" s="67" t="n"/>
      <c r="CE67" s="67" t="n"/>
      <c r="CF67" s="67" t="n"/>
      <c r="CG67" s="67" t="n"/>
      <c r="CH67" s="67" t="n"/>
      <c r="CI67" s="67" t="n"/>
      <c r="CJ67" s="67" t="n"/>
      <c r="CK67" s="67" t="n"/>
      <c r="CL67" s="67" t="n"/>
      <c r="CM67" s="67" t="n"/>
      <c r="CN67" s="67" t="n"/>
      <c r="CO67" s="67" t="n"/>
      <c r="CP67" s="67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404" t="n"/>
      <c r="CZ67" s="51" t="n"/>
      <c r="DA67" s="51" t="n"/>
      <c r="DB67" s="51" t="n"/>
      <c r="DC67" s="51" t="n"/>
      <c r="DD67" s="51" t="n"/>
      <c r="DE67" s="51" t="n"/>
      <c r="DF67" s="51" t="n"/>
      <c r="DG67" s="51" t="n"/>
      <c r="DH67" s="51" t="n"/>
      <c r="DI67" s="51" t="n"/>
    </row>
    <row r="68" ht="13.5" customHeight="1" s="338">
      <c r="E68" s="404" t="n"/>
      <c r="F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P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67" t="n"/>
      <c r="AI68" s="67" t="n"/>
      <c r="AJ68" s="67" t="n"/>
      <c r="AK68" s="67" t="n"/>
      <c r="AL68" s="67" t="n"/>
      <c r="AM68" s="67" t="n"/>
      <c r="AN68" s="67" t="n"/>
      <c r="AO68" s="67" t="n"/>
      <c r="AP68" s="67" t="n"/>
      <c r="AQ68" s="67" t="n"/>
      <c r="AR68" s="67" t="n"/>
      <c r="AS68" s="67" t="n"/>
      <c r="AT68" s="67" t="n"/>
      <c r="AU68" s="67" t="n"/>
      <c r="AV68" s="67" t="n"/>
      <c r="AW68" s="67" t="n"/>
      <c r="AX68" s="67" t="n"/>
      <c r="AY68" s="67" t="n"/>
      <c r="AZ68" s="67" t="n"/>
      <c r="BA68" s="67" t="n"/>
      <c r="BB68" s="67" t="n"/>
      <c r="BC68" s="67" t="n"/>
      <c r="BD68" s="67" t="n"/>
      <c r="BE68" s="67" t="n"/>
      <c r="BF68" s="67" t="n"/>
      <c r="BG68" s="67" t="n"/>
      <c r="BH68" s="67" t="n"/>
      <c r="BI68" s="67" t="n"/>
      <c r="BJ68" s="67" t="n"/>
      <c r="BK68" s="67" t="n"/>
      <c r="BL68" s="67" t="n"/>
      <c r="BM68" s="67" t="n"/>
      <c r="BN68" s="67" t="n"/>
      <c r="BO68" s="67" t="n"/>
      <c r="BP68" s="67" t="n"/>
      <c r="BQ68" s="67" t="n"/>
      <c r="BR68" s="67" t="n"/>
      <c r="BS68" s="67" t="n"/>
      <c r="BT68" s="67" t="n"/>
      <c r="BU68" s="67" t="n"/>
      <c r="BV68" s="67" t="n"/>
      <c r="BW68" s="67" t="n"/>
      <c r="BX68" s="67" t="n"/>
      <c r="BY68" s="67" t="n"/>
      <c r="BZ68" s="67" t="n"/>
      <c r="CA68" s="67" t="n"/>
      <c r="CB68" s="67" t="n"/>
      <c r="CC68" s="67" t="n"/>
      <c r="CD68" s="67" t="n"/>
      <c r="CE68" s="67" t="n"/>
      <c r="CF68" s="67" t="n"/>
      <c r="CG68" s="67" t="n"/>
      <c r="CH68" s="67" t="n"/>
      <c r="CI68" s="67" t="n"/>
      <c r="CJ68" s="67" t="n"/>
      <c r="CK68" s="67" t="n"/>
      <c r="CL68" s="67" t="n"/>
      <c r="CM68" s="67" t="n"/>
      <c r="CN68" s="67" t="n"/>
      <c r="CO68" s="67" t="n"/>
      <c r="CP68" s="67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404" t="n"/>
      <c r="CZ68" s="51" t="n"/>
      <c r="DA68" s="51" t="n"/>
      <c r="DB68" s="51" t="n"/>
      <c r="DC68" s="51" t="n"/>
      <c r="DD68" s="51" t="n"/>
      <c r="DE68" s="51" t="n"/>
      <c r="DF68" s="51" t="n"/>
      <c r="DG68" s="51" t="n"/>
      <c r="DH68" s="51" t="n"/>
      <c r="DI68" s="51" t="n"/>
    </row>
    <row r="69" ht="13.5" customHeight="1" s="338">
      <c r="E69" s="404" t="n"/>
      <c r="F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P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67" t="n"/>
      <c r="AI69" s="67" t="n"/>
      <c r="AJ69" s="67" t="n"/>
      <c r="AK69" s="67" t="n"/>
      <c r="AL69" s="67" t="n"/>
      <c r="AM69" s="67" t="n"/>
      <c r="AN69" s="67" t="n"/>
      <c r="AO69" s="67" t="n"/>
      <c r="AP69" s="67" t="n"/>
      <c r="AQ69" s="67" t="n"/>
      <c r="AR69" s="67" t="n"/>
      <c r="AS69" s="67" t="n"/>
      <c r="AT69" s="67" t="n"/>
      <c r="AU69" s="67" t="n"/>
      <c r="AV69" s="67" t="n"/>
      <c r="AW69" s="67" t="n"/>
      <c r="AX69" s="67" t="n"/>
      <c r="AY69" s="67" t="n"/>
      <c r="AZ69" s="67" t="n"/>
      <c r="BA69" s="67" t="n"/>
      <c r="BB69" s="67" t="n"/>
      <c r="BC69" s="67" t="n"/>
      <c r="BD69" s="67" t="n"/>
      <c r="BE69" s="67" t="n"/>
      <c r="BF69" s="67" t="n"/>
      <c r="BG69" s="67" t="n"/>
      <c r="BH69" s="67" t="n"/>
      <c r="BI69" s="67" t="n"/>
      <c r="BJ69" s="67" t="n"/>
      <c r="BK69" s="67" t="n"/>
      <c r="BL69" s="67" t="n"/>
      <c r="BM69" s="67" t="n"/>
      <c r="BN69" s="67" t="n"/>
      <c r="BO69" s="67" t="n"/>
      <c r="BP69" s="67" t="n"/>
      <c r="BQ69" s="67" t="n"/>
      <c r="BR69" s="67" t="n"/>
      <c r="BS69" s="67" t="n"/>
      <c r="BT69" s="67" t="n"/>
      <c r="BU69" s="67" t="n"/>
      <c r="BV69" s="67" t="n"/>
      <c r="BW69" s="67" t="n"/>
      <c r="BX69" s="67" t="n"/>
      <c r="BY69" s="67" t="n"/>
      <c r="BZ69" s="67" t="n"/>
      <c r="CA69" s="67" t="n"/>
      <c r="CB69" s="67" t="n"/>
      <c r="CC69" s="67" t="n"/>
      <c r="CD69" s="67" t="n"/>
      <c r="CE69" s="67" t="n"/>
      <c r="CF69" s="67" t="n"/>
      <c r="CG69" s="67" t="n"/>
      <c r="CH69" s="67" t="n"/>
      <c r="CI69" s="67" t="n"/>
      <c r="CJ69" s="67" t="n"/>
      <c r="CK69" s="67" t="n"/>
      <c r="CL69" s="67" t="n"/>
      <c r="CM69" s="67" t="n"/>
      <c r="CN69" s="67" t="n"/>
      <c r="CO69" s="67" t="n"/>
      <c r="CP69" s="67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404" t="n"/>
      <c r="CZ69" s="51" t="n"/>
      <c r="DA69" s="51" t="n"/>
      <c r="DB69" s="51" t="n"/>
      <c r="DC69" s="51" t="n"/>
      <c r="DD69" s="51" t="n"/>
      <c r="DE69" s="51" t="n"/>
      <c r="DF69" s="51" t="n"/>
      <c r="DG69" s="51" t="n"/>
      <c r="DH69" s="51" t="n"/>
      <c r="DI69" s="51" t="n"/>
    </row>
    <row r="70" ht="13.5" customHeight="1" s="338">
      <c r="E70" s="404" t="n"/>
      <c r="F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P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67" t="n"/>
      <c r="AI70" s="67" t="n"/>
      <c r="AJ70" s="67" t="n"/>
      <c r="AK70" s="67" t="n"/>
      <c r="AL70" s="67" t="n"/>
      <c r="AM70" s="67" t="n"/>
      <c r="AN70" s="67" t="n"/>
      <c r="AO70" s="67" t="n"/>
      <c r="AP70" s="67" t="n"/>
      <c r="AQ70" s="67" t="n"/>
      <c r="AR70" s="67" t="n"/>
      <c r="AS70" s="67" t="n"/>
      <c r="AT70" s="67" t="n"/>
      <c r="AU70" s="67" t="n"/>
      <c r="AV70" s="67" t="n"/>
      <c r="AW70" s="67" t="n"/>
      <c r="AX70" s="67" t="n"/>
      <c r="AY70" s="67" t="n"/>
      <c r="AZ70" s="67" t="n"/>
      <c r="BA70" s="67" t="n"/>
      <c r="BB70" s="67" t="n"/>
      <c r="BC70" s="67" t="n"/>
      <c r="BD70" s="67" t="n"/>
      <c r="BE70" s="67" t="n"/>
      <c r="BF70" s="67" t="n"/>
      <c r="BG70" s="67" t="n"/>
      <c r="BH70" s="67" t="n"/>
      <c r="BI70" s="67" t="n"/>
      <c r="BJ70" s="67" t="n"/>
      <c r="BK70" s="67" t="n"/>
      <c r="BL70" s="67" t="n"/>
      <c r="BM70" s="67" t="n"/>
      <c r="BN70" s="67" t="n"/>
      <c r="BO70" s="67" t="n"/>
      <c r="BP70" s="67" t="n"/>
      <c r="BQ70" s="67" t="n"/>
      <c r="BR70" s="67" t="n"/>
      <c r="BS70" s="67" t="n"/>
      <c r="BT70" s="67" t="n"/>
      <c r="BU70" s="67" t="n"/>
      <c r="BV70" s="67" t="n"/>
      <c r="BW70" s="67" t="n"/>
      <c r="BX70" s="67" t="n"/>
      <c r="BY70" s="67" t="n"/>
      <c r="BZ70" s="67" t="n"/>
      <c r="CA70" s="67" t="n"/>
      <c r="CB70" s="67" t="n"/>
      <c r="CC70" s="67" t="n"/>
      <c r="CD70" s="67" t="n"/>
      <c r="CE70" s="67" t="n"/>
      <c r="CF70" s="67" t="n"/>
      <c r="CG70" s="67" t="n"/>
      <c r="CH70" s="67" t="n"/>
      <c r="CI70" s="67" t="n"/>
      <c r="CJ70" s="67" t="n"/>
      <c r="CK70" s="67" t="n"/>
      <c r="CL70" s="67" t="n"/>
      <c r="CM70" s="67" t="n"/>
      <c r="CN70" s="67" t="n"/>
      <c r="CO70" s="67" t="n"/>
      <c r="CP70" s="67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404" t="n"/>
      <c r="CZ70" s="51" t="n"/>
      <c r="DA70" s="51" t="n"/>
      <c r="DB70" s="51" t="n"/>
      <c r="DC70" s="51" t="n"/>
      <c r="DD70" s="51" t="n"/>
      <c r="DE70" s="51" t="n"/>
      <c r="DF70" s="51" t="n"/>
      <c r="DG70" s="51" t="n"/>
      <c r="DH70" s="51" t="n"/>
      <c r="DI70" s="51" t="n"/>
    </row>
    <row r="71" ht="13.5" customHeight="1" s="338">
      <c r="E71" s="404" t="n"/>
      <c r="F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P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67" t="n"/>
      <c r="AI71" s="67" t="n"/>
      <c r="AJ71" s="67" t="n"/>
      <c r="AK71" s="67" t="n"/>
      <c r="AL71" s="67" t="n"/>
      <c r="AM71" s="67" t="n"/>
      <c r="AN71" s="67" t="n"/>
      <c r="AO71" s="67" t="n"/>
      <c r="AP71" s="67" t="n"/>
      <c r="AQ71" s="67" t="n"/>
      <c r="AR71" s="67" t="n"/>
      <c r="AS71" s="67" t="n"/>
      <c r="AT71" s="67" t="n"/>
      <c r="AU71" s="67" t="n"/>
      <c r="AV71" s="67" t="n"/>
      <c r="AW71" s="67" t="n"/>
      <c r="AX71" s="67" t="n"/>
      <c r="AY71" s="67" t="n"/>
      <c r="AZ71" s="67" t="n"/>
      <c r="BA71" s="67" t="n"/>
      <c r="BB71" s="67" t="n"/>
      <c r="BC71" s="67" t="n"/>
      <c r="BD71" s="67" t="n"/>
      <c r="BE71" s="67" t="n"/>
      <c r="BF71" s="67" t="n"/>
      <c r="BG71" s="67" t="n"/>
      <c r="BH71" s="67" t="n"/>
      <c r="BI71" s="67" t="n"/>
      <c r="BJ71" s="67" t="n"/>
      <c r="BK71" s="67" t="n"/>
      <c r="BL71" s="67" t="n"/>
      <c r="BM71" s="67" t="n"/>
      <c r="BN71" s="67" t="n"/>
      <c r="BO71" s="67" t="n"/>
      <c r="BP71" s="67" t="n"/>
      <c r="BQ71" s="67" t="n"/>
      <c r="BR71" s="67" t="n"/>
      <c r="BS71" s="67" t="n"/>
      <c r="BT71" s="67" t="n"/>
      <c r="BU71" s="67" t="n"/>
      <c r="BV71" s="67" t="n"/>
      <c r="BW71" s="67" t="n"/>
      <c r="BX71" s="67" t="n"/>
      <c r="BY71" s="67" t="n"/>
      <c r="BZ71" s="67" t="n"/>
      <c r="CA71" s="67" t="n"/>
      <c r="CB71" s="67" t="n"/>
      <c r="CC71" s="67" t="n"/>
      <c r="CD71" s="67" t="n"/>
      <c r="CE71" s="67" t="n"/>
      <c r="CF71" s="67" t="n"/>
      <c r="CG71" s="67" t="n"/>
      <c r="CH71" s="67" t="n"/>
      <c r="CI71" s="67" t="n"/>
      <c r="CJ71" s="67" t="n"/>
      <c r="CK71" s="67" t="n"/>
      <c r="CL71" s="67" t="n"/>
      <c r="CM71" s="67" t="n"/>
      <c r="CN71" s="67" t="n"/>
      <c r="CO71" s="67" t="n"/>
      <c r="CP71" s="67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404" t="n"/>
      <c r="CZ71" s="51" t="n"/>
      <c r="DA71" s="51" t="n"/>
      <c r="DB71" s="51" t="n"/>
      <c r="DC71" s="51" t="n"/>
      <c r="DD71" s="51" t="n"/>
      <c r="DE71" s="51" t="n"/>
      <c r="DF71" s="51" t="n"/>
      <c r="DG71" s="51" t="n"/>
      <c r="DH71" s="51" t="n"/>
      <c r="DI71" s="51" t="n"/>
    </row>
    <row r="72" ht="13.5" customHeight="1" s="338">
      <c r="E72" s="404" t="n"/>
      <c r="F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P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67" t="n"/>
      <c r="AI72" s="67" t="n"/>
      <c r="AJ72" s="67" t="n"/>
      <c r="AK72" s="67" t="n"/>
      <c r="AL72" s="67" t="n"/>
      <c r="AM72" s="67" t="n"/>
      <c r="AN72" s="67" t="n"/>
      <c r="AO72" s="67" t="n"/>
      <c r="AP72" s="67" t="n"/>
      <c r="AQ72" s="67" t="n"/>
      <c r="AR72" s="67" t="n"/>
      <c r="AS72" s="67" t="n"/>
      <c r="AT72" s="67" t="n"/>
      <c r="AU72" s="67" t="n"/>
      <c r="AV72" s="67" t="n"/>
      <c r="AW72" s="67" t="n"/>
      <c r="AX72" s="67" t="n"/>
      <c r="AY72" s="67" t="n"/>
      <c r="AZ72" s="67" t="n"/>
      <c r="BA72" s="67" t="n"/>
      <c r="BB72" s="67" t="n"/>
      <c r="BC72" s="67" t="n"/>
      <c r="BD72" s="67" t="n"/>
      <c r="BE72" s="67" t="n"/>
      <c r="BF72" s="67" t="n"/>
      <c r="BG72" s="67" t="n"/>
      <c r="BH72" s="67" t="n"/>
      <c r="BI72" s="67" t="n"/>
      <c r="BJ72" s="67" t="n"/>
      <c r="BK72" s="67" t="n"/>
      <c r="BL72" s="67" t="n"/>
      <c r="BM72" s="67" t="n"/>
      <c r="BN72" s="67" t="n"/>
      <c r="BO72" s="67" t="n"/>
      <c r="BP72" s="67" t="n"/>
      <c r="BQ72" s="67" t="n"/>
      <c r="BR72" s="67" t="n"/>
      <c r="BS72" s="67" t="n"/>
      <c r="BT72" s="67" t="n"/>
      <c r="BU72" s="67" t="n"/>
      <c r="BV72" s="67" t="n"/>
      <c r="BW72" s="67" t="n"/>
      <c r="BX72" s="67" t="n"/>
      <c r="BY72" s="67" t="n"/>
      <c r="BZ72" s="67" t="n"/>
      <c r="CA72" s="67" t="n"/>
      <c r="CB72" s="67" t="n"/>
      <c r="CC72" s="67" t="n"/>
      <c r="CD72" s="67" t="n"/>
      <c r="CE72" s="67" t="n"/>
      <c r="CF72" s="67" t="n"/>
      <c r="CG72" s="67" t="n"/>
      <c r="CH72" s="67" t="n"/>
      <c r="CI72" s="67" t="n"/>
      <c r="CJ72" s="67" t="n"/>
      <c r="CK72" s="67" t="n"/>
      <c r="CL72" s="67" t="n"/>
      <c r="CM72" s="67" t="n"/>
      <c r="CN72" s="67" t="n"/>
      <c r="CO72" s="67" t="n"/>
      <c r="CP72" s="67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404" t="n"/>
      <c r="CZ72" s="51" t="n"/>
      <c r="DA72" s="51" t="n"/>
      <c r="DB72" s="51" t="n"/>
      <c r="DC72" s="51" t="n"/>
      <c r="DD72" s="51" t="n"/>
      <c r="DE72" s="51" t="n"/>
      <c r="DF72" s="51" t="n"/>
      <c r="DG72" s="51" t="n"/>
      <c r="DH72" s="51" t="n"/>
      <c r="DI72" s="51" t="n"/>
    </row>
    <row r="73" ht="13.5" customHeight="1" s="338">
      <c r="E73" s="404" t="n"/>
      <c r="F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67" t="n"/>
      <c r="AI73" s="67" t="n"/>
      <c r="AJ73" s="67" t="n"/>
      <c r="AK73" s="67" t="n"/>
      <c r="AL73" s="67" t="n"/>
      <c r="AM73" s="67" t="n"/>
      <c r="AN73" s="67" t="n"/>
      <c r="AO73" s="67" t="n"/>
      <c r="AP73" s="67" t="n"/>
      <c r="AQ73" s="67" t="n"/>
      <c r="AR73" s="67" t="n"/>
      <c r="AS73" s="67" t="n"/>
      <c r="AT73" s="67" t="n"/>
      <c r="AU73" s="67" t="n"/>
      <c r="AV73" s="67" t="n"/>
      <c r="AW73" s="67" t="n"/>
      <c r="AX73" s="67" t="n"/>
      <c r="AY73" s="67" t="n"/>
      <c r="AZ73" s="67" t="n"/>
      <c r="BA73" s="67" t="n"/>
      <c r="BB73" s="67" t="n"/>
      <c r="BC73" s="67" t="n"/>
      <c r="BD73" s="67" t="n"/>
      <c r="BE73" s="67" t="n"/>
      <c r="BF73" s="67" t="n"/>
      <c r="BG73" s="67" t="n"/>
      <c r="BH73" s="67" t="n"/>
      <c r="BI73" s="67" t="n"/>
      <c r="BJ73" s="67" t="n"/>
      <c r="BK73" s="67" t="n"/>
      <c r="BL73" s="67" t="n"/>
      <c r="BM73" s="67" t="n"/>
      <c r="BN73" s="67" t="n"/>
      <c r="BO73" s="67" t="n"/>
      <c r="BP73" s="67" t="n"/>
      <c r="BQ73" s="67" t="n"/>
      <c r="BR73" s="67" t="n"/>
      <c r="BS73" s="67" t="n"/>
      <c r="BT73" s="67" t="n"/>
      <c r="BU73" s="67" t="n"/>
      <c r="BV73" s="67" t="n"/>
      <c r="BW73" s="67" t="n"/>
      <c r="BX73" s="67" t="n"/>
      <c r="BY73" s="67" t="n"/>
      <c r="BZ73" s="67" t="n"/>
      <c r="CA73" s="67" t="n"/>
      <c r="CB73" s="67" t="n"/>
      <c r="CC73" s="67" t="n"/>
      <c r="CD73" s="67" t="n"/>
      <c r="CE73" s="67" t="n"/>
      <c r="CF73" s="67" t="n"/>
      <c r="CG73" s="67" t="n"/>
      <c r="CH73" s="67" t="n"/>
      <c r="CI73" s="67" t="n"/>
      <c r="CJ73" s="67" t="n"/>
      <c r="CK73" s="67" t="n"/>
      <c r="CL73" s="67" t="n"/>
      <c r="CM73" s="67" t="n"/>
      <c r="CN73" s="67" t="n"/>
      <c r="CO73" s="67" t="n"/>
      <c r="CP73" s="67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404" t="n"/>
      <c r="CZ73" s="51" t="n"/>
      <c r="DA73" s="51" t="n"/>
      <c r="DB73" s="51" t="n"/>
      <c r="DC73" s="51" t="n"/>
      <c r="DD73" s="51" t="n"/>
      <c r="DE73" s="51" t="n"/>
      <c r="DF73" s="51" t="n"/>
      <c r="DG73" s="51" t="n"/>
      <c r="DH73" s="51" t="n"/>
      <c r="DI73" s="51" t="n"/>
    </row>
    <row r="74" ht="13.5" customHeight="1" s="338">
      <c r="E74" s="404" t="n"/>
      <c r="F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67" t="n"/>
      <c r="AI74" s="67" t="n"/>
      <c r="AJ74" s="67" t="n"/>
      <c r="AK74" s="67" t="n"/>
      <c r="AL74" s="67" t="n"/>
      <c r="AM74" s="67" t="n"/>
      <c r="AN74" s="67" t="n"/>
      <c r="AO74" s="67" t="n"/>
      <c r="AP74" s="67" t="n"/>
      <c r="AQ74" s="67" t="n"/>
      <c r="AR74" s="67" t="n"/>
      <c r="AS74" s="67" t="n"/>
      <c r="AT74" s="67" t="n"/>
      <c r="AU74" s="67" t="n"/>
      <c r="AV74" s="67" t="n"/>
      <c r="AW74" s="67" t="n"/>
      <c r="AX74" s="67" t="n"/>
      <c r="AY74" s="67" t="n"/>
      <c r="AZ74" s="67" t="n"/>
      <c r="BA74" s="67" t="n"/>
      <c r="BB74" s="67" t="n"/>
      <c r="BC74" s="67" t="n"/>
      <c r="BD74" s="67" t="n"/>
      <c r="BE74" s="67" t="n"/>
      <c r="BF74" s="67" t="n"/>
      <c r="BG74" s="67" t="n"/>
      <c r="BH74" s="67" t="n"/>
      <c r="BI74" s="67" t="n"/>
      <c r="BJ74" s="67" t="n"/>
      <c r="BK74" s="67" t="n"/>
      <c r="BL74" s="67" t="n"/>
      <c r="BM74" s="67" t="n"/>
      <c r="BN74" s="67" t="n"/>
      <c r="BO74" s="67" t="n"/>
      <c r="BP74" s="67" t="n"/>
      <c r="BQ74" s="67" t="n"/>
      <c r="BR74" s="67" t="n"/>
      <c r="BS74" s="67" t="n"/>
      <c r="BT74" s="67" t="n"/>
      <c r="BU74" s="67" t="n"/>
      <c r="BV74" s="67" t="n"/>
      <c r="BW74" s="67" t="n"/>
      <c r="BX74" s="67" t="n"/>
      <c r="BY74" s="67" t="n"/>
      <c r="BZ74" s="67" t="n"/>
      <c r="CA74" s="67" t="n"/>
      <c r="CB74" s="67" t="n"/>
      <c r="CC74" s="67" t="n"/>
      <c r="CD74" s="67" t="n"/>
      <c r="CE74" s="67" t="n"/>
      <c r="CF74" s="67" t="n"/>
      <c r="CG74" s="67" t="n"/>
      <c r="CH74" s="67" t="n"/>
      <c r="CI74" s="67" t="n"/>
      <c r="CJ74" s="67" t="n"/>
      <c r="CK74" s="67" t="n"/>
      <c r="CL74" s="67" t="n"/>
      <c r="CM74" s="67" t="n"/>
      <c r="CN74" s="67" t="n"/>
      <c r="CO74" s="67" t="n"/>
      <c r="CP74" s="67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404" t="n"/>
      <c r="CZ74" s="51" t="n"/>
      <c r="DA74" s="51" t="n"/>
      <c r="DB74" s="51" t="n"/>
      <c r="DC74" s="51" t="n"/>
      <c r="DD74" s="51" t="n"/>
      <c r="DE74" s="51" t="n"/>
      <c r="DF74" s="51" t="n"/>
      <c r="DG74" s="51" t="n"/>
      <c r="DH74" s="51" t="n"/>
      <c r="DI74" s="51" t="n"/>
    </row>
    <row r="75" ht="13.5" customHeight="1" s="338">
      <c r="E75" s="404" t="n"/>
      <c r="F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67" t="n"/>
      <c r="AI75" s="67" t="n"/>
      <c r="AJ75" s="67" t="n"/>
      <c r="AK75" s="67" t="n"/>
      <c r="AL75" s="67" t="n"/>
      <c r="AM75" s="67" t="n"/>
      <c r="AN75" s="67" t="n"/>
      <c r="AO75" s="67" t="n"/>
      <c r="AP75" s="67" t="n"/>
      <c r="AQ75" s="67" t="n"/>
      <c r="AR75" s="67" t="n"/>
      <c r="AS75" s="67" t="n"/>
      <c r="AT75" s="67" t="n"/>
      <c r="AU75" s="67" t="n"/>
      <c r="AV75" s="67" t="n"/>
      <c r="AW75" s="67" t="n"/>
      <c r="AX75" s="67" t="n"/>
      <c r="AY75" s="67" t="n"/>
      <c r="AZ75" s="67" t="n"/>
      <c r="BA75" s="67" t="n"/>
      <c r="BB75" s="67" t="n"/>
      <c r="BC75" s="67" t="n"/>
      <c r="BD75" s="67" t="n"/>
      <c r="BE75" s="67" t="n"/>
      <c r="BF75" s="67" t="n"/>
      <c r="BG75" s="67" t="n"/>
      <c r="BH75" s="67" t="n"/>
      <c r="BI75" s="67" t="n"/>
      <c r="BJ75" s="67" t="n"/>
      <c r="BK75" s="67" t="n"/>
      <c r="BL75" s="67" t="n"/>
      <c r="BM75" s="67" t="n"/>
      <c r="BN75" s="67" t="n"/>
      <c r="BO75" s="67" t="n"/>
      <c r="BP75" s="67" t="n"/>
      <c r="BQ75" s="67" t="n"/>
      <c r="BR75" s="67" t="n"/>
      <c r="BS75" s="67" t="n"/>
      <c r="BT75" s="67" t="n"/>
      <c r="BU75" s="67" t="n"/>
      <c r="BV75" s="67" t="n"/>
      <c r="BW75" s="67" t="n"/>
      <c r="BX75" s="67" t="n"/>
      <c r="BY75" s="67" t="n"/>
      <c r="BZ75" s="67" t="n"/>
      <c r="CA75" s="67" t="n"/>
      <c r="CB75" s="67" t="n"/>
      <c r="CC75" s="67" t="n"/>
      <c r="CD75" s="67" t="n"/>
      <c r="CE75" s="67" t="n"/>
      <c r="CF75" s="67" t="n"/>
      <c r="CG75" s="67" t="n"/>
      <c r="CH75" s="67" t="n"/>
      <c r="CI75" s="67" t="n"/>
      <c r="CJ75" s="67" t="n"/>
      <c r="CK75" s="67" t="n"/>
      <c r="CL75" s="67" t="n"/>
      <c r="CM75" s="67" t="n"/>
      <c r="CN75" s="67" t="n"/>
      <c r="CO75" s="67" t="n"/>
      <c r="CP75" s="67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404" t="n"/>
      <c r="CZ75" s="51" t="n"/>
      <c r="DA75" s="51" t="n"/>
      <c r="DB75" s="51" t="n"/>
      <c r="DC75" s="51" t="n"/>
      <c r="DD75" s="51" t="n"/>
      <c r="DE75" s="51" t="n"/>
      <c r="DF75" s="51" t="n"/>
      <c r="DG75" s="51" t="n"/>
      <c r="DH75" s="51" t="n"/>
      <c r="DI75" s="51" t="n"/>
    </row>
    <row r="76" ht="13.5" customHeight="1" s="338">
      <c r="E76" s="404" t="n"/>
      <c r="F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67" t="n"/>
      <c r="AI76" s="67" t="n"/>
      <c r="AJ76" s="67" t="n"/>
      <c r="AK76" s="67" t="n"/>
      <c r="AL76" s="67" t="n"/>
      <c r="AM76" s="67" t="n"/>
      <c r="AN76" s="67" t="n"/>
      <c r="AO76" s="67" t="n"/>
      <c r="AP76" s="67" t="n"/>
      <c r="AQ76" s="67" t="n"/>
      <c r="AR76" s="67" t="n"/>
      <c r="AS76" s="67" t="n"/>
      <c r="AT76" s="67" t="n"/>
      <c r="AU76" s="67" t="n"/>
      <c r="AV76" s="67" t="n"/>
      <c r="AW76" s="67" t="n"/>
      <c r="AX76" s="67" t="n"/>
      <c r="AY76" s="67" t="n"/>
      <c r="AZ76" s="67" t="n"/>
      <c r="BA76" s="67" t="n"/>
      <c r="BB76" s="67" t="n"/>
      <c r="BC76" s="67" t="n"/>
      <c r="BD76" s="67" t="n"/>
      <c r="BE76" s="67" t="n"/>
      <c r="BF76" s="67" t="n"/>
      <c r="BG76" s="67" t="n"/>
      <c r="BH76" s="67" t="n"/>
      <c r="BI76" s="67" t="n"/>
      <c r="BJ76" s="67" t="n"/>
      <c r="BK76" s="67" t="n"/>
      <c r="BL76" s="67" t="n"/>
      <c r="BM76" s="67" t="n"/>
      <c r="BN76" s="67" t="n"/>
      <c r="BO76" s="67" t="n"/>
      <c r="BP76" s="67" t="n"/>
      <c r="BQ76" s="67" t="n"/>
      <c r="BR76" s="67" t="n"/>
      <c r="BS76" s="67" t="n"/>
      <c r="BT76" s="67" t="n"/>
      <c r="BU76" s="67" t="n"/>
      <c r="BV76" s="67" t="n"/>
      <c r="BW76" s="67" t="n"/>
      <c r="BX76" s="67" t="n"/>
      <c r="BY76" s="67" t="n"/>
      <c r="BZ76" s="67" t="n"/>
      <c r="CA76" s="67" t="n"/>
      <c r="CB76" s="67" t="n"/>
      <c r="CC76" s="67" t="n"/>
      <c r="CD76" s="67" t="n"/>
      <c r="CE76" s="67" t="n"/>
      <c r="CF76" s="67" t="n"/>
      <c r="CG76" s="67" t="n"/>
      <c r="CH76" s="67" t="n"/>
      <c r="CI76" s="67" t="n"/>
      <c r="CJ76" s="67" t="n"/>
      <c r="CK76" s="67" t="n"/>
      <c r="CL76" s="67" t="n"/>
      <c r="CM76" s="67" t="n"/>
      <c r="CN76" s="67" t="n"/>
      <c r="CO76" s="67" t="n"/>
      <c r="CP76" s="67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404" t="n"/>
      <c r="CZ76" s="51" t="n"/>
      <c r="DA76" s="51" t="n"/>
      <c r="DB76" s="51" t="n"/>
      <c r="DC76" s="51" t="n"/>
      <c r="DD76" s="51" t="n"/>
      <c r="DE76" s="51" t="n"/>
      <c r="DF76" s="51" t="n"/>
      <c r="DG76" s="51" t="n"/>
      <c r="DH76" s="51" t="n"/>
      <c r="DI76" s="51" t="n"/>
    </row>
    <row r="77" ht="13.5" customHeight="1" s="338">
      <c r="E77" s="404" t="n"/>
      <c r="F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67" t="n"/>
      <c r="AI77" s="67" t="n"/>
      <c r="AJ77" s="67" t="n"/>
      <c r="AK77" s="67" t="n"/>
      <c r="AL77" s="67" t="n"/>
      <c r="AM77" s="67" t="n"/>
      <c r="AN77" s="67" t="n"/>
      <c r="AO77" s="67" t="n"/>
      <c r="AP77" s="67" t="n"/>
      <c r="AQ77" s="67" t="n"/>
      <c r="AR77" s="67" t="n"/>
      <c r="AS77" s="67" t="n"/>
      <c r="AT77" s="67" t="n"/>
      <c r="AU77" s="67" t="n"/>
      <c r="AV77" s="67" t="n"/>
      <c r="AW77" s="67" t="n"/>
      <c r="AX77" s="67" t="n"/>
      <c r="AY77" s="67" t="n"/>
      <c r="AZ77" s="67" t="n"/>
      <c r="BA77" s="67" t="n"/>
      <c r="BB77" s="67" t="n"/>
      <c r="BC77" s="67" t="n"/>
      <c r="BD77" s="67" t="n"/>
      <c r="BE77" s="67" t="n"/>
      <c r="BF77" s="67" t="n"/>
      <c r="BG77" s="67" t="n"/>
      <c r="BH77" s="67" t="n"/>
      <c r="BI77" s="67" t="n"/>
      <c r="BJ77" s="67" t="n"/>
      <c r="BK77" s="67" t="n"/>
      <c r="BL77" s="67" t="n"/>
      <c r="BM77" s="67" t="n"/>
      <c r="BN77" s="67" t="n"/>
      <c r="BO77" s="67" t="n"/>
      <c r="BP77" s="67" t="n"/>
      <c r="BQ77" s="67" t="n"/>
      <c r="BR77" s="67" t="n"/>
      <c r="BS77" s="67" t="n"/>
      <c r="BT77" s="67" t="n"/>
      <c r="BU77" s="67" t="n"/>
      <c r="BV77" s="67" t="n"/>
      <c r="BW77" s="67" t="n"/>
      <c r="BX77" s="67" t="n"/>
      <c r="BY77" s="67" t="n"/>
      <c r="BZ77" s="67" t="n"/>
      <c r="CA77" s="67" t="n"/>
      <c r="CB77" s="67" t="n"/>
      <c r="CC77" s="67" t="n"/>
      <c r="CD77" s="67" t="n"/>
      <c r="CE77" s="67" t="n"/>
      <c r="CF77" s="67" t="n"/>
      <c r="CG77" s="67" t="n"/>
      <c r="CH77" s="67" t="n"/>
      <c r="CI77" s="67" t="n"/>
      <c r="CJ77" s="67" t="n"/>
      <c r="CK77" s="67" t="n"/>
      <c r="CL77" s="67" t="n"/>
      <c r="CM77" s="67" t="n"/>
      <c r="CN77" s="67" t="n"/>
      <c r="CO77" s="67" t="n"/>
      <c r="CP77" s="67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404" t="n"/>
      <c r="CZ77" s="51" t="n"/>
      <c r="DA77" s="51" t="n"/>
      <c r="DB77" s="51" t="n"/>
      <c r="DC77" s="51" t="n"/>
      <c r="DD77" s="51" t="n"/>
      <c r="DE77" s="51" t="n"/>
      <c r="DF77" s="51" t="n"/>
      <c r="DG77" s="51" t="n"/>
      <c r="DH77" s="51" t="n"/>
      <c r="DI77" s="51" t="n"/>
    </row>
    <row r="78" ht="13.5" customHeight="1" s="338">
      <c r="E78" s="404" t="n"/>
      <c r="F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67" t="n"/>
      <c r="AI78" s="67" t="n"/>
      <c r="AJ78" s="67" t="n"/>
      <c r="AK78" s="67" t="n"/>
      <c r="AL78" s="67" t="n"/>
      <c r="AM78" s="67" t="n"/>
      <c r="AN78" s="67" t="n"/>
      <c r="AO78" s="67" t="n"/>
      <c r="AP78" s="67" t="n"/>
      <c r="AQ78" s="67" t="n"/>
      <c r="AR78" s="67" t="n"/>
      <c r="AS78" s="67" t="n"/>
      <c r="AT78" s="67" t="n"/>
      <c r="AU78" s="67" t="n"/>
      <c r="AV78" s="67" t="n"/>
      <c r="AW78" s="67" t="n"/>
      <c r="AX78" s="67" t="n"/>
      <c r="AY78" s="67" t="n"/>
      <c r="AZ78" s="67" t="n"/>
      <c r="BA78" s="67" t="n"/>
      <c r="BB78" s="67" t="n"/>
      <c r="BC78" s="67" t="n"/>
      <c r="BD78" s="67" t="n"/>
      <c r="BE78" s="67" t="n"/>
      <c r="BF78" s="67" t="n"/>
      <c r="BG78" s="67" t="n"/>
      <c r="BH78" s="67" t="n"/>
      <c r="BI78" s="67" t="n"/>
      <c r="BJ78" s="67" t="n"/>
      <c r="BK78" s="67" t="n"/>
      <c r="BL78" s="67" t="n"/>
      <c r="BM78" s="67" t="n"/>
      <c r="BN78" s="67" t="n"/>
      <c r="BO78" s="67" t="n"/>
      <c r="BP78" s="67" t="n"/>
      <c r="BQ78" s="67" t="n"/>
      <c r="BR78" s="67" t="n"/>
      <c r="BS78" s="67" t="n"/>
      <c r="BT78" s="67" t="n"/>
      <c r="BU78" s="67" t="n"/>
      <c r="BV78" s="67" t="n"/>
      <c r="BW78" s="67" t="n"/>
      <c r="BX78" s="67" t="n"/>
      <c r="BY78" s="67" t="n"/>
      <c r="BZ78" s="67" t="n"/>
      <c r="CA78" s="67" t="n"/>
      <c r="CB78" s="67" t="n"/>
      <c r="CC78" s="67" t="n"/>
      <c r="CD78" s="67" t="n"/>
      <c r="CE78" s="67" t="n"/>
      <c r="CF78" s="67" t="n"/>
      <c r="CG78" s="67" t="n"/>
      <c r="CH78" s="67" t="n"/>
      <c r="CI78" s="67" t="n"/>
      <c r="CJ78" s="67" t="n"/>
      <c r="CK78" s="67" t="n"/>
      <c r="CL78" s="67" t="n"/>
      <c r="CM78" s="67" t="n"/>
      <c r="CN78" s="67" t="n"/>
      <c r="CO78" s="67" t="n"/>
      <c r="CP78" s="67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404" t="n"/>
      <c r="CZ78" s="51" t="n"/>
      <c r="DA78" s="51" t="n"/>
      <c r="DB78" s="51" t="n"/>
      <c r="DC78" s="51" t="n"/>
      <c r="DD78" s="51" t="n"/>
      <c r="DE78" s="51" t="n"/>
      <c r="DF78" s="51" t="n"/>
      <c r="DG78" s="51" t="n"/>
      <c r="DH78" s="51" t="n"/>
      <c r="DI78" s="51" t="n"/>
    </row>
    <row r="79" ht="13.5" customHeight="1" s="338">
      <c r="E79" s="404" t="n"/>
      <c r="F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67" t="n"/>
      <c r="AI79" s="67" t="n"/>
      <c r="AJ79" s="67" t="n"/>
      <c r="AK79" s="67" t="n"/>
      <c r="AL79" s="67" t="n"/>
      <c r="AM79" s="67" t="n"/>
      <c r="AN79" s="67" t="n"/>
      <c r="AO79" s="67" t="n"/>
      <c r="AP79" s="67" t="n"/>
      <c r="AQ79" s="67" t="n"/>
      <c r="AR79" s="67" t="n"/>
      <c r="AS79" s="67" t="n"/>
      <c r="AT79" s="67" t="n"/>
      <c r="AU79" s="67" t="n"/>
      <c r="AV79" s="67" t="n"/>
      <c r="AW79" s="67" t="n"/>
      <c r="AX79" s="67" t="n"/>
      <c r="AY79" s="67" t="n"/>
      <c r="AZ79" s="67" t="n"/>
      <c r="BA79" s="67" t="n"/>
      <c r="BB79" s="67" t="n"/>
      <c r="BC79" s="67" t="n"/>
      <c r="BD79" s="67" t="n"/>
      <c r="BE79" s="67" t="n"/>
      <c r="BF79" s="67" t="n"/>
      <c r="BG79" s="67" t="n"/>
      <c r="BH79" s="67" t="n"/>
      <c r="BI79" s="67" t="n"/>
      <c r="BJ79" s="67" t="n"/>
      <c r="BK79" s="67" t="n"/>
      <c r="BL79" s="67" t="n"/>
      <c r="BM79" s="67" t="n"/>
      <c r="BN79" s="67" t="n"/>
      <c r="BO79" s="67" t="n"/>
      <c r="BP79" s="67" t="n"/>
      <c r="BQ79" s="67" t="n"/>
      <c r="BR79" s="67" t="n"/>
      <c r="BS79" s="67" t="n"/>
      <c r="BT79" s="67" t="n"/>
      <c r="BU79" s="67" t="n"/>
      <c r="BV79" s="67" t="n"/>
      <c r="BW79" s="67" t="n"/>
      <c r="BX79" s="67" t="n"/>
      <c r="BY79" s="67" t="n"/>
      <c r="BZ79" s="67" t="n"/>
      <c r="CA79" s="67" t="n"/>
      <c r="CB79" s="67" t="n"/>
      <c r="CC79" s="67" t="n"/>
      <c r="CD79" s="67" t="n"/>
      <c r="CE79" s="67" t="n"/>
      <c r="CF79" s="67" t="n"/>
      <c r="CG79" s="67" t="n"/>
      <c r="CH79" s="67" t="n"/>
      <c r="CI79" s="67" t="n"/>
      <c r="CJ79" s="67" t="n"/>
      <c r="CK79" s="67" t="n"/>
      <c r="CL79" s="67" t="n"/>
      <c r="CM79" s="67" t="n"/>
      <c r="CN79" s="67" t="n"/>
      <c r="CO79" s="67" t="n"/>
      <c r="CP79" s="67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404" t="n"/>
      <c r="CZ79" s="51" t="n"/>
      <c r="DA79" s="51" t="n"/>
      <c r="DB79" s="51" t="n"/>
      <c r="DC79" s="51" t="n"/>
      <c r="DD79" s="51" t="n"/>
      <c r="DE79" s="51" t="n"/>
      <c r="DF79" s="51" t="n"/>
      <c r="DG79" s="51" t="n"/>
      <c r="DH79" s="51" t="n"/>
      <c r="DI79" s="51" t="n"/>
    </row>
    <row r="80" ht="13.5" customHeight="1" s="338">
      <c r="E80" s="404" t="n"/>
      <c r="F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404" t="n"/>
      <c r="AH80" s="67" t="n"/>
      <c r="AI80" s="67" t="n"/>
      <c r="AJ80" s="67" t="n"/>
      <c r="AK80" s="67" t="n"/>
      <c r="AL80" s="67" t="n"/>
      <c r="AM80" s="67" t="n"/>
      <c r="AN80" s="67" t="n"/>
      <c r="AO80" s="67" t="n"/>
      <c r="AP80" s="67" t="n"/>
      <c r="AQ80" s="67" t="n"/>
      <c r="AR80" s="67" t="n"/>
      <c r="AS80" s="67" t="n"/>
      <c r="AT80" s="67" t="n"/>
      <c r="AU80" s="67" t="n"/>
      <c r="AV80" s="67" t="n"/>
      <c r="AW80" s="67" t="n"/>
      <c r="AX80" s="67" t="n"/>
      <c r="AY80" s="67" t="n"/>
      <c r="AZ80" s="67" t="n"/>
      <c r="BA80" s="67" t="n"/>
      <c r="BB80" s="67" t="n"/>
      <c r="BC80" s="67" t="n"/>
      <c r="BD80" s="67" t="n"/>
      <c r="BE80" s="67" t="n"/>
      <c r="BF80" s="67" t="n"/>
      <c r="BG80" s="67" t="n"/>
      <c r="BH80" s="67" t="n"/>
      <c r="BI80" s="67" t="n"/>
      <c r="BJ80" s="67" t="n"/>
      <c r="BK80" s="67" t="n"/>
      <c r="BL80" s="67" t="n"/>
      <c r="BM80" s="67" t="n"/>
      <c r="BN80" s="67" t="n"/>
      <c r="BO80" s="67" t="n"/>
      <c r="BP80" s="67" t="n"/>
      <c r="BQ80" s="67" t="n"/>
      <c r="BR80" s="67" t="n"/>
      <c r="BS80" s="67" t="n"/>
      <c r="BT80" s="67" t="n"/>
      <c r="BU80" s="67" t="n"/>
      <c r="BV80" s="67" t="n"/>
      <c r="BW80" s="67" t="n"/>
      <c r="BX80" s="67" t="n"/>
      <c r="BY80" s="67" t="n"/>
      <c r="BZ80" s="67" t="n"/>
      <c r="CA80" s="67" t="n"/>
      <c r="CB80" s="67" t="n"/>
      <c r="CC80" s="67" t="n"/>
      <c r="CD80" s="67" t="n"/>
      <c r="CE80" s="67" t="n"/>
      <c r="CF80" s="67" t="n"/>
      <c r="CG80" s="67" t="n"/>
      <c r="CH80" s="67" t="n"/>
      <c r="CI80" s="67" t="n"/>
      <c r="CJ80" s="67" t="n"/>
      <c r="CK80" s="67" t="n"/>
      <c r="CL80" s="67" t="n"/>
      <c r="CM80" s="67" t="n"/>
      <c r="CN80" s="67" t="n"/>
      <c r="CO80" s="67" t="n"/>
      <c r="CP80" s="67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404" t="n"/>
      <c r="CZ80" s="51" t="n"/>
      <c r="DA80" s="51" t="n"/>
      <c r="DB80" s="51" t="n"/>
      <c r="DC80" s="51" t="n"/>
      <c r="DD80" s="51" t="n"/>
      <c r="DE80" s="51" t="n"/>
      <c r="DF80" s="51" t="n"/>
      <c r="DG80" s="51" t="n"/>
      <c r="DH80" s="51" t="n"/>
      <c r="DI80" s="51" t="n"/>
    </row>
    <row r="81" ht="13.5" customHeight="1" s="338">
      <c r="E81" s="404" t="n"/>
      <c r="F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404" t="n"/>
      <c r="AH81" s="67" t="n"/>
      <c r="AI81" s="67" t="n"/>
      <c r="AJ81" s="67" t="n"/>
      <c r="AK81" s="67" t="n"/>
      <c r="AL81" s="67" t="n"/>
      <c r="AM81" s="67" t="n"/>
      <c r="AN81" s="67" t="n"/>
      <c r="AO81" s="67" t="n"/>
      <c r="AP81" s="67" t="n"/>
      <c r="AQ81" s="67" t="n"/>
      <c r="AR81" s="67" t="n"/>
      <c r="AS81" s="67" t="n"/>
      <c r="AT81" s="67" t="n"/>
      <c r="AU81" s="67" t="n"/>
      <c r="AV81" s="67" t="n"/>
      <c r="AW81" s="67" t="n"/>
      <c r="AX81" s="67" t="n"/>
      <c r="AY81" s="67" t="n"/>
      <c r="AZ81" s="67" t="n"/>
      <c r="BA81" s="67" t="n"/>
      <c r="BB81" s="67" t="n"/>
      <c r="BC81" s="67" t="n"/>
      <c r="BD81" s="67" t="n"/>
      <c r="BE81" s="67" t="n"/>
      <c r="BF81" s="67" t="n"/>
      <c r="BG81" s="67" t="n"/>
      <c r="BH81" s="67" t="n"/>
      <c r="BI81" s="67" t="n"/>
      <c r="BJ81" s="67" t="n"/>
      <c r="BK81" s="67" t="n"/>
      <c r="BL81" s="67" t="n"/>
      <c r="BM81" s="67" t="n"/>
      <c r="BN81" s="67" t="n"/>
      <c r="BO81" s="67" t="n"/>
      <c r="BP81" s="67" t="n"/>
      <c r="BQ81" s="67" t="n"/>
      <c r="BR81" s="67" t="n"/>
      <c r="BS81" s="67" t="n"/>
      <c r="BT81" s="67" t="n"/>
      <c r="BU81" s="67" t="n"/>
      <c r="BV81" s="67" t="n"/>
      <c r="BW81" s="67" t="n"/>
      <c r="BX81" s="67" t="n"/>
      <c r="BY81" s="67" t="n"/>
      <c r="BZ81" s="67" t="n"/>
      <c r="CA81" s="67" t="n"/>
      <c r="CB81" s="67" t="n"/>
      <c r="CC81" s="67" t="n"/>
      <c r="CD81" s="67" t="n"/>
      <c r="CE81" s="67" t="n"/>
      <c r="CF81" s="67" t="n"/>
      <c r="CG81" s="67" t="n"/>
      <c r="CH81" s="67" t="n"/>
      <c r="CI81" s="67" t="n"/>
      <c r="CJ81" s="67" t="n"/>
      <c r="CK81" s="67" t="n"/>
      <c r="CL81" s="67" t="n"/>
      <c r="CM81" s="67" t="n"/>
      <c r="CN81" s="67" t="n"/>
      <c r="CO81" s="67" t="n"/>
      <c r="CP81" s="67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404" t="n"/>
      <c r="CZ81" s="51" t="n"/>
      <c r="DA81" s="51" t="n"/>
      <c r="DB81" s="51" t="n"/>
      <c r="DC81" s="51" t="n"/>
      <c r="DD81" s="51" t="n"/>
      <c r="DE81" s="51" t="n"/>
      <c r="DF81" s="51" t="n"/>
      <c r="DG81" s="51" t="n"/>
      <c r="DH81" s="51" t="n"/>
      <c r="DI81" s="51" t="n"/>
    </row>
    <row r="82" ht="13.5" customHeight="1" s="338">
      <c r="E82" s="404" t="n"/>
      <c r="F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404" t="n"/>
      <c r="AH82" s="67" t="n"/>
      <c r="AI82" s="67" t="n"/>
      <c r="AJ82" s="67" t="n"/>
      <c r="AK82" s="67" t="n"/>
      <c r="AL82" s="67" t="n"/>
      <c r="AM82" s="67" t="n"/>
      <c r="AN82" s="67" t="n"/>
      <c r="AO82" s="67" t="n"/>
      <c r="AP82" s="67" t="n"/>
      <c r="AQ82" s="67" t="n"/>
      <c r="AR82" s="67" t="n"/>
      <c r="AS82" s="67" t="n"/>
      <c r="AT82" s="67" t="n"/>
      <c r="AU82" s="67" t="n"/>
      <c r="AV82" s="67" t="n"/>
      <c r="AW82" s="67" t="n"/>
      <c r="AX82" s="67" t="n"/>
      <c r="AY82" s="67" t="n"/>
      <c r="AZ82" s="67" t="n"/>
      <c r="BA82" s="67" t="n"/>
      <c r="BB82" s="67" t="n"/>
      <c r="BC82" s="67" t="n"/>
      <c r="BD82" s="67" t="n"/>
      <c r="BE82" s="67" t="n"/>
      <c r="BF82" s="67" t="n"/>
      <c r="BG82" s="67" t="n"/>
      <c r="BH82" s="67" t="n"/>
      <c r="BI82" s="67" t="n"/>
      <c r="BJ82" s="67" t="n"/>
      <c r="BK82" s="67" t="n"/>
      <c r="BL82" s="67" t="n"/>
      <c r="BM82" s="67" t="n"/>
      <c r="BN82" s="67" t="n"/>
      <c r="BO82" s="67" t="n"/>
      <c r="BP82" s="67" t="n"/>
      <c r="BQ82" s="67" t="n"/>
      <c r="BR82" s="67" t="n"/>
      <c r="BS82" s="67" t="n"/>
      <c r="BT82" s="67" t="n"/>
      <c r="BU82" s="67" t="n"/>
      <c r="BV82" s="67" t="n"/>
      <c r="BW82" s="67" t="n"/>
      <c r="BX82" s="67" t="n"/>
      <c r="BY82" s="67" t="n"/>
      <c r="BZ82" s="67" t="n"/>
      <c r="CA82" s="67" t="n"/>
      <c r="CB82" s="67" t="n"/>
      <c r="CC82" s="67" t="n"/>
      <c r="CD82" s="67" t="n"/>
      <c r="CE82" s="67" t="n"/>
      <c r="CF82" s="67" t="n"/>
      <c r="CG82" s="67" t="n"/>
      <c r="CH82" s="67" t="n"/>
      <c r="CI82" s="67" t="n"/>
      <c r="CJ82" s="67" t="n"/>
      <c r="CK82" s="67" t="n"/>
      <c r="CL82" s="67" t="n"/>
      <c r="CM82" s="67" t="n"/>
      <c r="CN82" s="67" t="n"/>
      <c r="CO82" s="67" t="n"/>
      <c r="CP82" s="67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404" t="n"/>
      <c r="CZ82" s="51" t="n"/>
      <c r="DA82" s="51" t="n"/>
      <c r="DB82" s="51" t="n"/>
      <c r="DC82" s="51" t="n"/>
      <c r="DD82" s="51" t="n"/>
      <c r="DE82" s="51" t="n"/>
      <c r="DF82" s="51" t="n"/>
      <c r="DG82" s="51" t="n"/>
      <c r="DH82" s="51" t="n"/>
      <c r="DI82" s="51" t="n"/>
    </row>
    <row r="83" ht="13.5" customHeight="1" s="338">
      <c r="E83" s="404" t="n"/>
      <c r="F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404" t="n"/>
      <c r="AH83" s="67" t="n"/>
      <c r="AI83" s="67" t="n"/>
      <c r="AJ83" s="67" t="n"/>
      <c r="AK83" s="67" t="n"/>
      <c r="AL83" s="67" t="n"/>
      <c r="AM83" s="67" t="n"/>
      <c r="AN83" s="67" t="n"/>
      <c r="AO83" s="67" t="n"/>
      <c r="AP83" s="67" t="n"/>
      <c r="AQ83" s="67" t="n"/>
      <c r="AR83" s="67" t="n"/>
      <c r="AS83" s="67" t="n"/>
      <c r="AT83" s="67" t="n"/>
      <c r="AU83" s="67" t="n"/>
      <c r="AV83" s="67" t="n"/>
      <c r="AW83" s="67" t="n"/>
      <c r="AX83" s="67" t="n"/>
      <c r="AY83" s="67" t="n"/>
      <c r="AZ83" s="67" t="n"/>
      <c r="BA83" s="67" t="n"/>
      <c r="BB83" s="67" t="n"/>
      <c r="BC83" s="67" t="n"/>
      <c r="BD83" s="67" t="n"/>
      <c r="BE83" s="67" t="n"/>
      <c r="BF83" s="67" t="n"/>
      <c r="BG83" s="67" t="n"/>
      <c r="BH83" s="67" t="n"/>
      <c r="BI83" s="67" t="n"/>
      <c r="BJ83" s="67" t="n"/>
      <c r="BK83" s="67" t="n"/>
      <c r="BL83" s="67" t="n"/>
      <c r="BM83" s="67" t="n"/>
      <c r="BN83" s="67" t="n"/>
      <c r="BO83" s="67" t="n"/>
      <c r="BP83" s="67" t="n"/>
      <c r="BQ83" s="67" t="n"/>
      <c r="BR83" s="67" t="n"/>
      <c r="BS83" s="67" t="n"/>
      <c r="BT83" s="67" t="n"/>
      <c r="BU83" s="67" t="n"/>
      <c r="BV83" s="67" t="n"/>
      <c r="BW83" s="67" t="n"/>
      <c r="BX83" s="67" t="n"/>
      <c r="BY83" s="67" t="n"/>
      <c r="BZ83" s="67" t="n"/>
      <c r="CA83" s="67" t="n"/>
      <c r="CB83" s="67" t="n"/>
      <c r="CC83" s="67" t="n"/>
      <c r="CD83" s="67" t="n"/>
      <c r="CE83" s="67" t="n"/>
      <c r="CF83" s="67" t="n"/>
      <c r="CG83" s="67" t="n"/>
      <c r="CH83" s="67" t="n"/>
      <c r="CI83" s="67" t="n"/>
      <c r="CJ83" s="67" t="n"/>
      <c r="CK83" s="67" t="n"/>
      <c r="CL83" s="67" t="n"/>
      <c r="CM83" s="67" t="n"/>
      <c r="CN83" s="67" t="n"/>
      <c r="CO83" s="67" t="n"/>
      <c r="CP83" s="67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404" t="n"/>
      <c r="CZ83" s="51" t="n"/>
      <c r="DA83" s="51" t="n"/>
      <c r="DB83" s="51" t="n"/>
      <c r="DC83" s="51" t="n"/>
      <c r="DD83" s="51" t="n"/>
      <c r="DE83" s="51" t="n"/>
      <c r="DF83" s="51" t="n"/>
      <c r="DG83" s="51" t="n"/>
      <c r="DH83" s="51" t="n"/>
      <c r="DI83" s="51" t="n"/>
    </row>
    <row r="84" ht="13.5" customHeight="1" s="338">
      <c r="E84" s="404" t="n"/>
      <c r="F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404" t="n"/>
      <c r="AH84" s="67" t="n"/>
      <c r="AI84" s="67" t="n"/>
      <c r="AJ84" s="67" t="n"/>
      <c r="AK84" s="67" t="n"/>
      <c r="AL84" s="67" t="n"/>
      <c r="AM84" s="67" t="n"/>
      <c r="AN84" s="67" t="n"/>
      <c r="AO84" s="67" t="n"/>
      <c r="AP84" s="67" t="n"/>
      <c r="AQ84" s="67" t="n"/>
      <c r="AR84" s="67" t="n"/>
      <c r="AS84" s="67" t="n"/>
      <c r="AT84" s="67" t="n"/>
      <c r="AU84" s="67" t="n"/>
      <c r="AV84" s="67" t="n"/>
      <c r="AW84" s="67" t="n"/>
      <c r="AX84" s="67" t="n"/>
      <c r="AY84" s="67" t="n"/>
      <c r="AZ84" s="67" t="n"/>
      <c r="BA84" s="67" t="n"/>
      <c r="BB84" s="67" t="n"/>
      <c r="BC84" s="67" t="n"/>
      <c r="BD84" s="67" t="n"/>
      <c r="BE84" s="67" t="n"/>
      <c r="BF84" s="67" t="n"/>
      <c r="BG84" s="67" t="n"/>
      <c r="BH84" s="67" t="n"/>
      <c r="BI84" s="67" t="n"/>
      <c r="BJ84" s="67" t="n"/>
      <c r="BK84" s="67" t="n"/>
      <c r="BL84" s="67" t="n"/>
      <c r="BM84" s="67" t="n"/>
      <c r="BN84" s="67" t="n"/>
      <c r="BO84" s="67" t="n"/>
      <c r="BP84" s="67" t="n"/>
      <c r="BQ84" s="67" t="n"/>
      <c r="BR84" s="67" t="n"/>
      <c r="BS84" s="67" t="n"/>
      <c r="BT84" s="67" t="n"/>
      <c r="BU84" s="67" t="n"/>
      <c r="BV84" s="67" t="n"/>
      <c r="BW84" s="67" t="n"/>
      <c r="BX84" s="67" t="n"/>
      <c r="BY84" s="67" t="n"/>
      <c r="BZ84" s="67" t="n"/>
      <c r="CA84" s="67" t="n"/>
      <c r="CB84" s="67" t="n"/>
      <c r="CC84" s="67" t="n"/>
      <c r="CD84" s="67" t="n"/>
      <c r="CE84" s="67" t="n"/>
      <c r="CF84" s="67" t="n"/>
      <c r="CG84" s="67" t="n"/>
      <c r="CH84" s="67" t="n"/>
      <c r="CI84" s="67" t="n"/>
      <c r="CJ84" s="67" t="n"/>
      <c r="CK84" s="67" t="n"/>
      <c r="CL84" s="67" t="n"/>
      <c r="CM84" s="67" t="n"/>
      <c r="CN84" s="67" t="n"/>
      <c r="CO84" s="67" t="n"/>
      <c r="CP84" s="67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404" t="n"/>
      <c r="CZ84" s="51" t="n"/>
      <c r="DA84" s="51" t="n"/>
      <c r="DB84" s="51" t="n"/>
      <c r="DC84" s="51" t="n"/>
      <c r="DD84" s="51" t="n"/>
      <c r="DE84" s="51" t="n"/>
      <c r="DF84" s="51" t="n"/>
      <c r="DG84" s="51" t="n"/>
      <c r="DH84" s="51" t="n"/>
      <c r="DI84" s="51" t="n"/>
    </row>
    <row r="85" ht="13.5" customHeight="1" s="338">
      <c r="E85" s="404" t="n"/>
      <c r="F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404" t="n"/>
      <c r="AH85" s="67" t="n"/>
      <c r="AI85" s="67" t="n"/>
      <c r="AJ85" s="67" t="n"/>
      <c r="AK85" s="67" t="n"/>
      <c r="AL85" s="67" t="n"/>
      <c r="AM85" s="67" t="n"/>
      <c r="AN85" s="67" t="n"/>
      <c r="AO85" s="67" t="n"/>
      <c r="AP85" s="67" t="n"/>
      <c r="AQ85" s="67" t="n"/>
      <c r="AR85" s="67" t="n"/>
      <c r="AS85" s="67" t="n"/>
      <c r="AT85" s="67" t="n"/>
      <c r="AU85" s="67" t="n"/>
      <c r="AV85" s="67" t="n"/>
      <c r="AW85" s="67" t="n"/>
      <c r="AX85" s="67" t="n"/>
      <c r="AY85" s="67" t="n"/>
      <c r="AZ85" s="67" t="n"/>
      <c r="BA85" s="67" t="n"/>
      <c r="BB85" s="67" t="n"/>
      <c r="BC85" s="67" t="n"/>
      <c r="BD85" s="67" t="n"/>
      <c r="BE85" s="67" t="n"/>
      <c r="BF85" s="67" t="n"/>
      <c r="BG85" s="67" t="n"/>
      <c r="BH85" s="67" t="n"/>
      <c r="BI85" s="67" t="n"/>
      <c r="BJ85" s="67" t="n"/>
      <c r="BK85" s="67" t="n"/>
      <c r="BL85" s="67" t="n"/>
      <c r="BM85" s="67" t="n"/>
      <c r="BN85" s="67" t="n"/>
      <c r="BO85" s="67" t="n"/>
      <c r="BP85" s="67" t="n"/>
      <c r="BQ85" s="67" t="n"/>
      <c r="BR85" s="67" t="n"/>
      <c r="BS85" s="67" t="n"/>
      <c r="BT85" s="67" t="n"/>
      <c r="BU85" s="67" t="n"/>
      <c r="BV85" s="67" t="n"/>
      <c r="BW85" s="67" t="n"/>
      <c r="BX85" s="67" t="n"/>
      <c r="BY85" s="67" t="n"/>
      <c r="BZ85" s="67" t="n"/>
      <c r="CA85" s="67" t="n"/>
      <c r="CB85" s="67" t="n"/>
      <c r="CC85" s="67" t="n"/>
      <c r="CD85" s="67" t="n"/>
      <c r="CE85" s="67" t="n"/>
      <c r="CF85" s="67" t="n"/>
      <c r="CG85" s="67" t="n"/>
      <c r="CH85" s="67" t="n"/>
      <c r="CI85" s="67" t="n"/>
      <c r="CJ85" s="67" t="n"/>
      <c r="CK85" s="67" t="n"/>
      <c r="CL85" s="67" t="n"/>
      <c r="CM85" s="67" t="n"/>
      <c r="CN85" s="67" t="n"/>
      <c r="CO85" s="67" t="n"/>
      <c r="CP85" s="67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404" t="n"/>
      <c r="CZ85" s="51" t="n"/>
      <c r="DA85" s="51" t="n"/>
      <c r="DB85" s="51" t="n"/>
      <c r="DC85" s="51" t="n"/>
      <c r="DD85" s="51" t="n"/>
      <c r="DE85" s="51" t="n"/>
      <c r="DF85" s="51" t="n"/>
      <c r="DG85" s="51" t="n"/>
      <c r="DH85" s="51" t="n"/>
      <c r="DI85" s="51" t="n"/>
    </row>
    <row r="86" ht="13.5" customHeight="1" s="338">
      <c r="E86" s="404" t="n"/>
      <c r="F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404" t="n"/>
      <c r="AH86" s="67" t="n"/>
      <c r="AI86" s="67" t="n"/>
      <c r="AJ86" s="67" t="n"/>
      <c r="AK86" s="67" t="n"/>
      <c r="AL86" s="67" t="n"/>
      <c r="AM86" s="67" t="n"/>
      <c r="AN86" s="67" t="n"/>
      <c r="AO86" s="67" t="n"/>
      <c r="AP86" s="67" t="n"/>
      <c r="AQ86" s="67" t="n"/>
      <c r="AR86" s="67" t="n"/>
      <c r="AS86" s="67" t="n"/>
      <c r="AT86" s="67" t="n"/>
      <c r="AU86" s="67" t="n"/>
      <c r="AV86" s="67" t="n"/>
      <c r="AW86" s="67" t="n"/>
      <c r="AX86" s="67" t="n"/>
      <c r="AY86" s="67" t="n"/>
      <c r="AZ86" s="67" t="n"/>
      <c r="BA86" s="67" t="n"/>
      <c r="BB86" s="67" t="n"/>
      <c r="BC86" s="67" t="n"/>
      <c r="BD86" s="67" t="n"/>
      <c r="BE86" s="67" t="n"/>
      <c r="BF86" s="67" t="n"/>
      <c r="BG86" s="67" t="n"/>
      <c r="BH86" s="67" t="n"/>
      <c r="BI86" s="67" t="n"/>
      <c r="BJ86" s="67" t="n"/>
      <c r="BK86" s="67" t="n"/>
      <c r="BL86" s="67" t="n"/>
      <c r="BM86" s="67" t="n"/>
      <c r="BN86" s="67" t="n"/>
      <c r="BO86" s="67" t="n"/>
      <c r="BP86" s="67" t="n"/>
      <c r="BQ86" s="67" t="n"/>
      <c r="BR86" s="67" t="n"/>
      <c r="BS86" s="67" t="n"/>
      <c r="BT86" s="67" t="n"/>
      <c r="BU86" s="67" t="n"/>
      <c r="BV86" s="67" t="n"/>
      <c r="BW86" s="67" t="n"/>
      <c r="BX86" s="67" t="n"/>
      <c r="BY86" s="67" t="n"/>
      <c r="BZ86" s="67" t="n"/>
      <c r="CA86" s="67" t="n"/>
      <c r="CB86" s="67" t="n"/>
      <c r="CC86" s="67" t="n"/>
      <c r="CD86" s="67" t="n"/>
      <c r="CE86" s="67" t="n"/>
      <c r="CF86" s="67" t="n"/>
      <c r="CG86" s="67" t="n"/>
      <c r="CH86" s="67" t="n"/>
      <c r="CI86" s="67" t="n"/>
      <c r="CJ86" s="67" t="n"/>
      <c r="CK86" s="67" t="n"/>
      <c r="CL86" s="67" t="n"/>
      <c r="CM86" s="67" t="n"/>
      <c r="CN86" s="67" t="n"/>
      <c r="CO86" s="67" t="n"/>
      <c r="CP86" s="67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404" t="n"/>
      <c r="CZ86" s="51" t="n"/>
      <c r="DA86" s="51" t="n"/>
      <c r="DB86" s="51" t="n"/>
      <c r="DC86" s="51" t="n"/>
      <c r="DD86" s="51" t="n"/>
      <c r="DE86" s="51" t="n"/>
      <c r="DF86" s="51" t="n"/>
      <c r="DG86" s="51" t="n"/>
      <c r="DH86" s="51" t="n"/>
      <c r="DI86" s="51" t="n"/>
    </row>
    <row r="87" ht="13.5" customHeight="1" s="338">
      <c r="E87" s="404" t="n"/>
      <c r="F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404" t="n"/>
      <c r="AH87" s="67" t="n"/>
      <c r="AI87" s="67" t="n"/>
      <c r="AJ87" s="67" t="n"/>
      <c r="AK87" s="67" t="n"/>
      <c r="AL87" s="67" t="n"/>
      <c r="AM87" s="67" t="n"/>
      <c r="AN87" s="67" t="n"/>
      <c r="AO87" s="67" t="n"/>
      <c r="AP87" s="67" t="n"/>
      <c r="AQ87" s="67" t="n"/>
      <c r="AR87" s="67" t="n"/>
      <c r="AS87" s="67" t="n"/>
      <c r="AT87" s="67" t="n"/>
      <c r="AU87" s="67" t="n"/>
      <c r="AV87" s="67" t="n"/>
      <c r="AW87" s="67" t="n"/>
      <c r="AX87" s="67" t="n"/>
      <c r="AY87" s="67" t="n"/>
      <c r="AZ87" s="67" t="n"/>
      <c r="BA87" s="67" t="n"/>
      <c r="BB87" s="67" t="n"/>
      <c r="BC87" s="67" t="n"/>
      <c r="BD87" s="67" t="n"/>
      <c r="BE87" s="67" t="n"/>
      <c r="BF87" s="67" t="n"/>
      <c r="BG87" s="67" t="n"/>
      <c r="BH87" s="67" t="n"/>
      <c r="BI87" s="67" t="n"/>
      <c r="BJ87" s="67" t="n"/>
      <c r="BK87" s="67" t="n"/>
      <c r="BL87" s="67" t="n"/>
      <c r="BM87" s="67" t="n"/>
      <c r="BN87" s="67" t="n"/>
      <c r="BO87" s="67" t="n"/>
      <c r="BP87" s="67" t="n"/>
      <c r="BQ87" s="67" t="n"/>
      <c r="BR87" s="67" t="n"/>
      <c r="BS87" s="67" t="n"/>
      <c r="BT87" s="67" t="n"/>
      <c r="BU87" s="67" t="n"/>
      <c r="BV87" s="67" t="n"/>
      <c r="BW87" s="67" t="n"/>
      <c r="BX87" s="67" t="n"/>
      <c r="BY87" s="67" t="n"/>
      <c r="BZ87" s="67" t="n"/>
      <c r="CA87" s="67" t="n"/>
      <c r="CB87" s="67" t="n"/>
      <c r="CC87" s="67" t="n"/>
      <c r="CD87" s="67" t="n"/>
      <c r="CE87" s="67" t="n"/>
      <c r="CF87" s="67" t="n"/>
      <c r="CG87" s="67" t="n"/>
      <c r="CH87" s="67" t="n"/>
      <c r="CI87" s="67" t="n"/>
      <c r="CJ87" s="67" t="n"/>
      <c r="CK87" s="67" t="n"/>
      <c r="CL87" s="67" t="n"/>
      <c r="CM87" s="67" t="n"/>
      <c r="CN87" s="67" t="n"/>
      <c r="CO87" s="67" t="n"/>
      <c r="CP87" s="67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404" t="n"/>
      <c r="CZ87" s="51" t="n"/>
      <c r="DA87" s="51" t="n"/>
      <c r="DB87" s="51" t="n"/>
      <c r="DC87" s="51" t="n"/>
      <c r="DD87" s="51" t="n"/>
      <c r="DE87" s="51" t="n"/>
      <c r="DF87" s="51" t="n"/>
      <c r="DG87" s="51" t="n"/>
      <c r="DH87" s="51" t="n"/>
      <c r="DI87" s="51" t="n"/>
    </row>
    <row r="88" ht="13.5" customHeight="1" s="338">
      <c r="E88" s="404" t="n"/>
      <c r="F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404" t="n"/>
      <c r="AH88" s="67" t="n"/>
      <c r="AI88" s="67" t="n"/>
      <c r="AJ88" s="67" t="n"/>
      <c r="AK88" s="67" t="n"/>
      <c r="AL88" s="67" t="n"/>
      <c r="AM88" s="67" t="n"/>
      <c r="AN88" s="67" t="n"/>
      <c r="AO88" s="67" t="n"/>
      <c r="AP88" s="67" t="n"/>
      <c r="AQ88" s="67" t="n"/>
      <c r="AR88" s="67" t="n"/>
      <c r="AS88" s="67" t="n"/>
      <c r="AT88" s="67" t="n"/>
      <c r="AU88" s="67" t="n"/>
      <c r="AV88" s="67" t="n"/>
      <c r="AW88" s="67" t="n"/>
      <c r="AX88" s="67" t="n"/>
      <c r="AY88" s="67" t="n"/>
      <c r="AZ88" s="67" t="n"/>
      <c r="BA88" s="67" t="n"/>
      <c r="BB88" s="67" t="n"/>
      <c r="BC88" s="67" t="n"/>
      <c r="BD88" s="67" t="n"/>
      <c r="BE88" s="67" t="n"/>
      <c r="BF88" s="67" t="n"/>
      <c r="BG88" s="67" t="n"/>
      <c r="BH88" s="67" t="n"/>
      <c r="BI88" s="67" t="n"/>
      <c r="BJ88" s="67" t="n"/>
      <c r="BK88" s="67" t="n"/>
      <c r="BL88" s="67" t="n"/>
      <c r="BM88" s="67" t="n"/>
      <c r="BN88" s="67" t="n"/>
      <c r="BO88" s="67" t="n"/>
      <c r="BP88" s="67" t="n"/>
      <c r="BQ88" s="67" t="n"/>
      <c r="BR88" s="67" t="n"/>
      <c r="BS88" s="67" t="n"/>
      <c r="BT88" s="67" t="n"/>
      <c r="BU88" s="67" t="n"/>
      <c r="BV88" s="67" t="n"/>
      <c r="BW88" s="67" t="n"/>
      <c r="BX88" s="67" t="n"/>
      <c r="BY88" s="67" t="n"/>
      <c r="BZ88" s="67" t="n"/>
      <c r="CA88" s="67" t="n"/>
      <c r="CB88" s="67" t="n"/>
      <c r="CC88" s="67" t="n"/>
      <c r="CD88" s="67" t="n"/>
      <c r="CE88" s="67" t="n"/>
      <c r="CF88" s="67" t="n"/>
      <c r="CG88" s="67" t="n"/>
      <c r="CH88" s="67" t="n"/>
      <c r="CI88" s="67" t="n"/>
      <c r="CJ88" s="67" t="n"/>
      <c r="CK88" s="67" t="n"/>
      <c r="CL88" s="67" t="n"/>
      <c r="CM88" s="67" t="n"/>
      <c r="CN88" s="67" t="n"/>
      <c r="CO88" s="67" t="n"/>
      <c r="CP88" s="67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404" t="n"/>
      <c r="CZ88" s="51" t="n"/>
      <c r="DA88" s="51" t="n"/>
      <c r="DB88" s="51" t="n"/>
      <c r="DC88" s="51" t="n"/>
      <c r="DD88" s="51" t="n"/>
      <c r="DE88" s="51" t="n"/>
      <c r="DF88" s="51" t="n"/>
      <c r="DG88" s="51" t="n"/>
      <c r="DH88" s="51" t="n"/>
      <c r="DI88" s="51" t="n"/>
    </row>
    <row r="89" ht="13.5" customHeight="1" s="338">
      <c r="E89" s="404" t="n"/>
      <c r="F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404" t="n"/>
      <c r="AH89" s="67" t="n"/>
      <c r="AI89" s="67" t="n"/>
      <c r="AJ89" s="67" t="n"/>
      <c r="AK89" s="67" t="n"/>
      <c r="AL89" s="67" t="n"/>
      <c r="AM89" s="67" t="n"/>
      <c r="AN89" s="67" t="n"/>
      <c r="AO89" s="67" t="n"/>
      <c r="AP89" s="67" t="n"/>
      <c r="AQ89" s="67" t="n"/>
      <c r="AR89" s="67" t="n"/>
      <c r="AS89" s="67" t="n"/>
      <c r="AT89" s="67" t="n"/>
      <c r="AU89" s="67" t="n"/>
      <c r="AV89" s="67" t="n"/>
      <c r="AW89" s="67" t="n"/>
      <c r="AX89" s="67" t="n"/>
      <c r="AY89" s="67" t="n"/>
      <c r="AZ89" s="67" t="n"/>
      <c r="BA89" s="67" t="n"/>
      <c r="BB89" s="67" t="n"/>
      <c r="BC89" s="67" t="n"/>
      <c r="BD89" s="67" t="n"/>
      <c r="BE89" s="67" t="n"/>
      <c r="BF89" s="67" t="n"/>
      <c r="BG89" s="67" t="n"/>
      <c r="BH89" s="67" t="n"/>
      <c r="BI89" s="67" t="n"/>
      <c r="BJ89" s="67" t="n"/>
      <c r="BK89" s="67" t="n"/>
      <c r="BL89" s="67" t="n"/>
      <c r="BM89" s="67" t="n"/>
      <c r="BN89" s="67" t="n"/>
      <c r="BO89" s="67" t="n"/>
      <c r="BP89" s="67" t="n"/>
      <c r="BQ89" s="67" t="n"/>
      <c r="BR89" s="67" t="n"/>
      <c r="BS89" s="67" t="n"/>
      <c r="BT89" s="67" t="n"/>
      <c r="BU89" s="67" t="n"/>
      <c r="BV89" s="67" t="n"/>
      <c r="BW89" s="67" t="n"/>
      <c r="BX89" s="67" t="n"/>
      <c r="BY89" s="67" t="n"/>
      <c r="BZ89" s="67" t="n"/>
      <c r="CA89" s="67" t="n"/>
      <c r="CB89" s="67" t="n"/>
      <c r="CC89" s="67" t="n"/>
      <c r="CD89" s="67" t="n"/>
      <c r="CE89" s="67" t="n"/>
      <c r="CF89" s="67" t="n"/>
      <c r="CG89" s="67" t="n"/>
      <c r="CH89" s="67" t="n"/>
      <c r="CI89" s="67" t="n"/>
      <c r="CJ89" s="67" t="n"/>
      <c r="CK89" s="67" t="n"/>
      <c r="CL89" s="67" t="n"/>
      <c r="CM89" s="67" t="n"/>
      <c r="CN89" s="67" t="n"/>
      <c r="CO89" s="67" t="n"/>
      <c r="CP89" s="67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404" t="n"/>
      <c r="CZ89" s="51" t="n"/>
      <c r="DA89" s="51" t="n"/>
      <c r="DB89" s="51" t="n"/>
      <c r="DC89" s="51" t="n"/>
      <c r="DD89" s="51" t="n"/>
      <c r="DE89" s="51" t="n"/>
      <c r="DF89" s="51" t="n"/>
      <c r="DG89" s="51" t="n"/>
      <c r="DH89" s="51" t="n"/>
      <c r="DI89" s="51" t="n"/>
    </row>
    <row r="90" ht="13.5" customHeight="1" s="338">
      <c r="E90" s="404" t="n"/>
      <c r="F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404" t="n"/>
      <c r="AH90" s="67" t="n"/>
      <c r="AI90" s="67" t="n"/>
      <c r="AJ90" s="67" t="n"/>
      <c r="AK90" s="67" t="n"/>
      <c r="AL90" s="67" t="n"/>
      <c r="AM90" s="67" t="n"/>
      <c r="AN90" s="67" t="n"/>
      <c r="AO90" s="67" t="n"/>
      <c r="AP90" s="67" t="n"/>
      <c r="AQ90" s="67" t="n"/>
      <c r="AR90" s="67" t="n"/>
      <c r="AS90" s="67" t="n"/>
      <c r="AT90" s="67" t="n"/>
      <c r="AU90" s="67" t="n"/>
      <c r="AV90" s="67" t="n"/>
      <c r="AW90" s="67" t="n"/>
      <c r="AX90" s="67" t="n"/>
      <c r="AY90" s="67" t="n"/>
      <c r="AZ90" s="67" t="n"/>
      <c r="BA90" s="67" t="n"/>
      <c r="BB90" s="67" t="n"/>
      <c r="BC90" s="67" t="n"/>
      <c r="BD90" s="67" t="n"/>
      <c r="BE90" s="67" t="n"/>
      <c r="BF90" s="67" t="n"/>
      <c r="BG90" s="67" t="n"/>
      <c r="BH90" s="67" t="n"/>
      <c r="BI90" s="67" t="n"/>
      <c r="BJ90" s="67" t="n"/>
      <c r="BK90" s="67" t="n"/>
      <c r="BL90" s="67" t="n"/>
      <c r="BM90" s="67" t="n"/>
      <c r="BN90" s="67" t="n"/>
      <c r="BO90" s="67" t="n"/>
      <c r="BP90" s="67" t="n"/>
      <c r="BQ90" s="67" t="n"/>
      <c r="BR90" s="67" t="n"/>
      <c r="BS90" s="67" t="n"/>
      <c r="BT90" s="67" t="n"/>
      <c r="BU90" s="67" t="n"/>
      <c r="BV90" s="67" t="n"/>
      <c r="BW90" s="67" t="n"/>
      <c r="BX90" s="67" t="n"/>
      <c r="BY90" s="67" t="n"/>
      <c r="BZ90" s="67" t="n"/>
      <c r="CA90" s="67" t="n"/>
      <c r="CB90" s="67" t="n"/>
      <c r="CC90" s="67" t="n"/>
      <c r="CD90" s="67" t="n"/>
      <c r="CE90" s="67" t="n"/>
      <c r="CF90" s="67" t="n"/>
      <c r="CG90" s="67" t="n"/>
      <c r="CH90" s="67" t="n"/>
      <c r="CI90" s="67" t="n"/>
      <c r="CJ90" s="67" t="n"/>
      <c r="CK90" s="67" t="n"/>
      <c r="CL90" s="67" t="n"/>
      <c r="CM90" s="67" t="n"/>
      <c r="CN90" s="67" t="n"/>
      <c r="CO90" s="67" t="n"/>
      <c r="CP90" s="67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404" t="n"/>
      <c r="CZ90" s="51" t="n"/>
      <c r="DA90" s="51" t="n"/>
      <c r="DB90" s="51" t="n"/>
      <c r="DC90" s="51" t="n"/>
      <c r="DD90" s="51" t="n"/>
      <c r="DE90" s="51" t="n"/>
      <c r="DF90" s="51" t="n"/>
      <c r="DG90" s="51" t="n"/>
      <c r="DH90" s="51" t="n"/>
      <c r="DI90" s="51" t="n"/>
    </row>
    <row r="91" ht="13.5" customHeight="1" s="338">
      <c r="E91" s="404" t="n"/>
      <c r="F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404" t="n"/>
      <c r="AH91" s="67" t="n"/>
      <c r="AI91" s="67" t="n"/>
      <c r="AJ91" s="67" t="n"/>
      <c r="AK91" s="67" t="n"/>
      <c r="AL91" s="67" t="n"/>
      <c r="AM91" s="67" t="n"/>
      <c r="AN91" s="67" t="n"/>
      <c r="AO91" s="67" t="n"/>
      <c r="AP91" s="67" t="n"/>
      <c r="AQ91" s="67" t="n"/>
      <c r="AR91" s="67" t="n"/>
      <c r="AS91" s="67" t="n"/>
      <c r="AT91" s="67" t="n"/>
      <c r="AU91" s="67" t="n"/>
      <c r="AV91" s="67" t="n"/>
      <c r="AW91" s="67" t="n"/>
      <c r="AX91" s="67" t="n"/>
      <c r="AY91" s="67" t="n"/>
      <c r="AZ91" s="67" t="n"/>
      <c r="BA91" s="67" t="n"/>
      <c r="BB91" s="67" t="n"/>
      <c r="BC91" s="67" t="n"/>
      <c r="BD91" s="67" t="n"/>
      <c r="BE91" s="67" t="n"/>
      <c r="BF91" s="67" t="n"/>
      <c r="BG91" s="67" t="n"/>
      <c r="BH91" s="67" t="n"/>
      <c r="BI91" s="67" t="n"/>
      <c r="BJ91" s="67" t="n"/>
      <c r="BK91" s="67" t="n"/>
      <c r="BL91" s="67" t="n"/>
      <c r="BM91" s="67" t="n"/>
      <c r="BN91" s="67" t="n"/>
      <c r="BO91" s="67" t="n"/>
      <c r="BP91" s="67" t="n"/>
      <c r="BQ91" s="67" t="n"/>
      <c r="BR91" s="67" t="n"/>
      <c r="BS91" s="67" t="n"/>
      <c r="BT91" s="67" t="n"/>
      <c r="BU91" s="67" t="n"/>
      <c r="BV91" s="67" t="n"/>
      <c r="BW91" s="67" t="n"/>
      <c r="BX91" s="67" t="n"/>
      <c r="BY91" s="67" t="n"/>
      <c r="BZ91" s="67" t="n"/>
      <c r="CA91" s="67" t="n"/>
      <c r="CB91" s="67" t="n"/>
      <c r="CC91" s="67" t="n"/>
      <c r="CD91" s="67" t="n"/>
      <c r="CE91" s="67" t="n"/>
      <c r="CF91" s="67" t="n"/>
      <c r="CG91" s="67" t="n"/>
      <c r="CH91" s="67" t="n"/>
      <c r="CI91" s="67" t="n"/>
      <c r="CJ91" s="67" t="n"/>
      <c r="CK91" s="67" t="n"/>
      <c r="CL91" s="67" t="n"/>
      <c r="CM91" s="67" t="n"/>
      <c r="CN91" s="67" t="n"/>
      <c r="CO91" s="67" t="n"/>
      <c r="CP91" s="67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404" t="n"/>
      <c r="CZ91" s="51" t="n"/>
      <c r="DA91" s="51" t="n"/>
      <c r="DB91" s="51" t="n"/>
      <c r="DC91" s="51" t="n"/>
      <c r="DD91" s="51" t="n"/>
      <c r="DE91" s="51" t="n"/>
      <c r="DF91" s="51" t="n"/>
      <c r="DG91" s="51" t="n"/>
      <c r="DH91" s="51" t="n"/>
      <c r="DI91" s="51" t="n"/>
    </row>
    <row r="92" ht="13.5" customHeight="1" s="338">
      <c r="E92" s="404" t="n"/>
      <c r="F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404" t="n"/>
      <c r="AH92" s="67" t="n"/>
      <c r="AI92" s="67" t="n"/>
      <c r="AJ92" s="67" t="n"/>
      <c r="AK92" s="67" t="n"/>
      <c r="AL92" s="67" t="n"/>
      <c r="AM92" s="67" t="n"/>
      <c r="AN92" s="67" t="n"/>
      <c r="AO92" s="67" t="n"/>
      <c r="AP92" s="67" t="n"/>
      <c r="AQ92" s="67" t="n"/>
      <c r="AR92" s="67" t="n"/>
      <c r="AS92" s="67" t="n"/>
      <c r="AT92" s="67" t="n"/>
      <c r="AU92" s="67" t="n"/>
      <c r="AV92" s="67" t="n"/>
      <c r="AW92" s="67" t="n"/>
      <c r="AX92" s="67" t="n"/>
      <c r="AY92" s="67" t="n"/>
      <c r="AZ92" s="67" t="n"/>
      <c r="BA92" s="67" t="n"/>
      <c r="BB92" s="67" t="n"/>
      <c r="BC92" s="67" t="n"/>
      <c r="BD92" s="67" t="n"/>
      <c r="BE92" s="67" t="n"/>
      <c r="BF92" s="67" t="n"/>
      <c r="BG92" s="67" t="n"/>
      <c r="BH92" s="67" t="n"/>
      <c r="BI92" s="67" t="n"/>
      <c r="BJ92" s="67" t="n"/>
      <c r="BK92" s="67" t="n"/>
      <c r="BL92" s="67" t="n"/>
      <c r="BM92" s="67" t="n"/>
      <c r="BN92" s="67" t="n"/>
      <c r="BO92" s="67" t="n"/>
      <c r="BP92" s="67" t="n"/>
      <c r="BQ92" s="67" t="n"/>
      <c r="BR92" s="67" t="n"/>
      <c r="BS92" s="67" t="n"/>
      <c r="BT92" s="67" t="n"/>
      <c r="BU92" s="67" t="n"/>
      <c r="BV92" s="67" t="n"/>
      <c r="BW92" s="67" t="n"/>
      <c r="BX92" s="67" t="n"/>
      <c r="BY92" s="67" t="n"/>
      <c r="BZ92" s="67" t="n"/>
      <c r="CA92" s="67" t="n"/>
      <c r="CB92" s="67" t="n"/>
      <c r="CC92" s="67" t="n"/>
      <c r="CD92" s="67" t="n"/>
      <c r="CE92" s="67" t="n"/>
      <c r="CF92" s="67" t="n"/>
      <c r="CG92" s="67" t="n"/>
      <c r="CH92" s="67" t="n"/>
      <c r="CI92" s="67" t="n"/>
      <c r="CJ92" s="67" t="n"/>
      <c r="CK92" s="67" t="n"/>
      <c r="CL92" s="67" t="n"/>
      <c r="CM92" s="67" t="n"/>
      <c r="CN92" s="67" t="n"/>
      <c r="CO92" s="67" t="n"/>
      <c r="CP92" s="67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404" t="n"/>
      <c r="CZ92" s="51" t="n"/>
      <c r="DA92" s="51" t="n"/>
      <c r="DB92" s="51" t="n"/>
      <c r="DC92" s="51" t="n"/>
      <c r="DD92" s="51" t="n"/>
      <c r="DE92" s="51" t="n"/>
      <c r="DF92" s="51" t="n"/>
      <c r="DG92" s="51" t="n"/>
      <c r="DH92" s="51" t="n"/>
      <c r="DI92" s="51" t="n"/>
    </row>
    <row r="93" ht="13.5" customHeight="1" s="338">
      <c r="E93" s="404" t="n"/>
      <c r="F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404" t="n"/>
      <c r="AH93" s="67" t="n"/>
      <c r="AI93" s="67" t="n"/>
      <c r="AJ93" s="67" t="n"/>
      <c r="AK93" s="67" t="n"/>
      <c r="AL93" s="67" t="n"/>
      <c r="AM93" s="67" t="n"/>
      <c r="AN93" s="67" t="n"/>
      <c r="AO93" s="67" t="n"/>
      <c r="AP93" s="67" t="n"/>
      <c r="AQ93" s="67" t="n"/>
      <c r="AR93" s="67" t="n"/>
      <c r="AS93" s="67" t="n"/>
      <c r="AT93" s="67" t="n"/>
      <c r="AU93" s="67" t="n"/>
      <c r="AV93" s="67" t="n"/>
      <c r="AW93" s="67" t="n"/>
      <c r="AX93" s="67" t="n"/>
      <c r="AY93" s="67" t="n"/>
      <c r="AZ93" s="67" t="n"/>
      <c r="BA93" s="67" t="n"/>
      <c r="BB93" s="67" t="n"/>
      <c r="BC93" s="67" t="n"/>
      <c r="BD93" s="67" t="n"/>
      <c r="BE93" s="67" t="n"/>
      <c r="BF93" s="67" t="n"/>
      <c r="BG93" s="67" t="n"/>
      <c r="BH93" s="67" t="n"/>
      <c r="BI93" s="67" t="n"/>
      <c r="BJ93" s="67" t="n"/>
      <c r="BK93" s="67" t="n"/>
      <c r="BL93" s="67" t="n"/>
      <c r="BM93" s="67" t="n"/>
      <c r="BN93" s="67" t="n"/>
      <c r="BO93" s="67" t="n"/>
      <c r="BP93" s="67" t="n"/>
      <c r="BQ93" s="67" t="n"/>
      <c r="BR93" s="67" t="n"/>
      <c r="BS93" s="67" t="n"/>
      <c r="BT93" s="67" t="n"/>
      <c r="BU93" s="67" t="n"/>
      <c r="BV93" s="67" t="n"/>
      <c r="BW93" s="67" t="n"/>
      <c r="BX93" s="67" t="n"/>
      <c r="BY93" s="67" t="n"/>
      <c r="BZ93" s="67" t="n"/>
      <c r="CA93" s="67" t="n"/>
      <c r="CB93" s="67" t="n"/>
      <c r="CC93" s="67" t="n"/>
      <c r="CD93" s="67" t="n"/>
      <c r="CE93" s="67" t="n"/>
      <c r="CF93" s="67" t="n"/>
      <c r="CG93" s="67" t="n"/>
      <c r="CH93" s="67" t="n"/>
      <c r="CI93" s="67" t="n"/>
      <c r="CJ93" s="67" t="n"/>
      <c r="CK93" s="67" t="n"/>
      <c r="CL93" s="67" t="n"/>
      <c r="CM93" s="67" t="n"/>
      <c r="CN93" s="67" t="n"/>
      <c r="CO93" s="67" t="n"/>
      <c r="CP93" s="67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404" t="n"/>
      <c r="CZ93" s="51" t="n"/>
      <c r="DA93" s="51" t="n"/>
      <c r="DB93" s="51" t="n"/>
      <c r="DC93" s="51" t="n"/>
      <c r="DD93" s="51" t="n"/>
      <c r="DE93" s="51" t="n"/>
      <c r="DF93" s="51" t="n"/>
      <c r="DG93" s="51" t="n"/>
      <c r="DH93" s="51" t="n"/>
      <c r="DI93" s="51" t="n"/>
    </row>
    <row r="94" ht="13.5" customHeight="1" s="338">
      <c r="E94" s="404" t="n"/>
      <c r="F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404" t="n"/>
      <c r="AH94" s="67" t="n"/>
      <c r="AI94" s="67" t="n"/>
      <c r="AJ94" s="67" t="n"/>
      <c r="AK94" s="67" t="n"/>
      <c r="AL94" s="67" t="n"/>
      <c r="AM94" s="67" t="n"/>
      <c r="AN94" s="67" t="n"/>
      <c r="AO94" s="67" t="n"/>
      <c r="AP94" s="67" t="n"/>
      <c r="AQ94" s="67" t="n"/>
      <c r="AR94" s="67" t="n"/>
      <c r="AS94" s="67" t="n"/>
      <c r="AT94" s="67" t="n"/>
      <c r="AU94" s="67" t="n"/>
      <c r="AV94" s="67" t="n"/>
      <c r="AW94" s="67" t="n"/>
      <c r="AX94" s="67" t="n"/>
      <c r="AY94" s="67" t="n"/>
      <c r="AZ94" s="67" t="n"/>
      <c r="BA94" s="67" t="n"/>
      <c r="BB94" s="67" t="n"/>
      <c r="BC94" s="67" t="n"/>
      <c r="BD94" s="67" t="n"/>
      <c r="BE94" s="67" t="n"/>
      <c r="BF94" s="67" t="n"/>
      <c r="BG94" s="67" t="n"/>
      <c r="BH94" s="67" t="n"/>
      <c r="BI94" s="67" t="n"/>
      <c r="BJ94" s="67" t="n"/>
      <c r="BK94" s="67" t="n"/>
      <c r="BL94" s="67" t="n"/>
      <c r="BM94" s="67" t="n"/>
      <c r="BN94" s="67" t="n"/>
      <c r="BO94" s="67" t="n"/>
      <c r="BP94" s="67" t="n"/>
      <c r="BQ94" s="67" t="n"/>
      <c r="BR94" s="67" t="n"/>
      <c r="BS94" s="67" t="n"/>
      <c r="BT94" s="67" t="n"/>
      <c r="BU94" s="67" t="n"/>
      <c r="BV94" s="67" t="n"/>
      <c r="BW94" s="67" t="n"/>
      <c r="BX94" s="67" t="n"/>
      <c r="BY94" s="67" t="n"/>
      <c r="BZ94" s="67" t="n"/>
      <c r="CA94" s="67" t="n"/>
      <c r="CB94" s="67" t="n"/>
      <c r="CC94" s="67" t="n"/>
      <c r="CD94" s="67" t="n"/>
      <c r="CE94" s="67" t="n"/>
      <c r="CF94" s="67" t="n"/>
      <c r="CG94" s="67" t="n"/>
      <c r="CH94" s="67" t="n"/>
      <c r="CI94" s="67" t="n"/>
      <c r="CJ94" s="67" t="n"/>
      <c r="CK94" s="67" t="n"/>
      <c r="CL94" s="67" t="n"/>
      <c r="CM94" s="67" t="n"/>
      <c r="CN94" s="67" t="n"/>
      <c r="CO94" s="67" t="n"/>
      <c r="CP94" s="67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404" t="n"/>
      <c r="CZ94" s="51" t="n"/>
      <c r="DA94" s="51" t="n"/>
      <c r="DB94" s="51" t="n"/>
      <c r="DC94" s="51" t="n"/>
      <c r="DD94" s="51" t="n"/>
      <c r="DE94" s="51" t="n"/>
      <c r="DF94" s="51" t="n"/>
      <c r="DG94" s="51" t="n"/>
      <c r="DH94" s="51" t="n"/>
      <c r="DI94" s="51" t="n"/>
    </row>
    <row r="95" ht="13.5" customHeight="1" s="338">
      <c r="E95" s="404" t="n"/>
      <c r="F95" s="404" t="n"/>
      <c r="H95" s="404" t="n"/>
      <c r="I95" s="404" t="n"/>
      <c r="J95" s="404" t="n"/>
      <c r="K95" s="404" t="n"/>
      <c r="L95" s="404" t="n"/>
      <c r="M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404" t="n"/>
      <c r="AH95" s="67" t="n"/>
      <c r="AI95" s="67" t="n"/>
      <c r="AJ95" s="67" t="n"/>
      <c r="AK95" s="67" t="n"/>
      <c r="AL95" s="67" t="n"/>
      <c r="AM95" s="67" t="n"/>
      <c r="AN95" s="67" t="n"/>
      <c r="AO95" s="67" t="n"/>
      <c r="AP95" s="67" t="n"/>
      <c r="AQ95" s="67" t="n"/>
      <c r="AR95" s="67" t="n"/>
      <c r="AS95" s="67" t="n"/>
      <c r="AT95" s="67" t="n"/>
      <c r="AU95" s="67" t="n"/>
      <c r="AV95" s="67" t="n"/>
      <c r="AW95" s="67" t="n"/>
      <c r="AX95" s="67" t="n"/>
      <c r="AY95" s="67" t="n"/>
      <c r="AZ95" s="67" t="n"/>
      <c r="BA95" s="67" t="n"/>
      <c r="BB95" s="67" t="n"/>
      <c r="BC95" s="67" t="n"/>
      <c r="BD95" s="67" t="n"/>
      <c r="BE95" s="67" t="n"/>
      <c r="BF95" s="67" t="n"/>
      <c r="BG95" s="67" t="n"/>
      <c r="BH95" s="67" t="n"/>
      <c r="BI95" s="67" t="n"/>
      <c r="BJ95" s="67" t="n"/>
      <c r="BK95" s="67" t="n"/>
      <c r="BL95" s="67" t="n"/>
      <c r="BM95" s="67" t="n"/>
      <c r="BN95" s="67" t="n"/>
      <c r="BO95" s="67" t="n"/>
      <c r="BP95" s="67" t="n"/>
      <c r="BQ95" s="67" t="n"/>
      <c r="BR95" s="67" t="n"/>
      <c r="BS95" s="67" t="n"/>
      <c r="BT95" s="67" t="n"/>
      <c r="BU95" s="67" t="n"/>
      <c r="BV95" s="67" t="n"/>
      <c r="BW95" s="67" t="n"/>
      <c r="BX95" s="67" t="n"/>
      <c r="BY95" s="67" t="n"/>
      <c r="BZ95" s="67" t="n"/>
      <c r="CA95" s="67" t="n"/>
      <c r="CB95" s="67" t="n"/>
      <c r="CC95" s="67" t="n"/>
      <c r="CD95" s="67" t="n"/>
      <c r="CE95" s="67" t="n"/>
      <c r="CF95" s="67" t="n"/>
      <c r="CG95" s="67" t="n"/>
      <c r="CH95" s="67" t="n"/>
      <c r="CI95" s="67" t="n"/>
      <c r="CJ95" s="67" t="n"/>
      <c r="CK95" s="67" t="n"/>
      <c r="CL95" s="67" t="n"/>
      <c r="CM95" s="67" t="n"/>
      <c r="CN95" s="67" t="n"/>
      <c r="CO95" s="67" t="n"/>
      <c r="CP95" s="67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404" t="n"/>
      <c r="CZ95" s="51" t="n"/>
      <c r="DA95" s="51" t="n"/>
      <c r="DB95" s="51" t="n"/>
      <c r="DC95" s="51" t="n"/>
      <c r="DD95" s="51" t="n"/>
      <c r="DE95" s="51" t="n"/>
      <c r="DF95" s="51" t="n"/>
      <c r="DG95" s="51" t="n"/>
      <c r="DH95" s="51" t="n"/>
      <c r="DI95" s="51" t="n"/>
    </row>
    <row r="96" ht="13.5" customHeight="1" s="338">
      <c r="C96" s="405" t="n"/>
      <c r="D96" s="405" t="n"/>
      <c r="G96" s="405" t="n"/>
      <c r="CZ96" s="51" t="n"/>
      <c r="DA96" s="51" t="n"/>
      <c r="DB96" s="51" t="n"/>
      <c r="DC96" s="51" t="n"/>
      <c r="DD96" s="51" t="n"/>
      <c r="DE96" s="51" t="n"/>
      <c r="DF96" s="51" t="n"/>
      <c r="DG96" s="51" t="n"/>
      <c r="DH96" s="51" t="n"/>
      <c r="DI96" s="51" t="n"/>
    </row>
    <row r="97" ht="13.5" customHeight="1" s="338">
      <c r="C97" s="405" t="n"/>
      <c r="D97" s="405" t="n"/>
      <c r="G97" s="405" t="n"/>
      <c r="CZ97" s="51" t="n"/>
      <c r="DA97" s="51" t="n"/>
      <c r="DB97" s="51" t="n"/>
      <c r="DC97" s="51" t="n"/>
      <c r="DD97" s="51" t="n"/>
      <c r="DE97" s="51" t="n"/>
      <c r="DF97" s="51" t="n"/>
      <c r="DG97" s="51" t="n"/>
      <c r="DH97" s="51" t="n"/>
      <c r="DI97" s="51" t="n"/>
    </row>
    <row r="98" ht="13.5" customHeight="1" s="338">
      <c r="C98" s="405" t="n"/>
      <c r="D98" s="405" t="n"/>
      <c r="G98" s="405" t="n"/>
      <c r="CZ98" s="51" t="n"/>
      <c r="DA98" s="51" t="n"/>
      <c r="DB98" s="51" t="n"/>
      <c r="DC98" s="51" t="n"/>
      <c r="DD98" s="51" t="n"/>
      <c r="DE98" s="51" t="n"/>
      <c r="DF98" s="51" t="n"/>
      <c r="DG98" s="51" t="n"/>
      <c r="DH98" s="51" t="n"/>
      <c r="DI98" s="51" t="n"/>
    </row>
    <row r="99" ht="13.5" customHeight="1" s="338">
      <c r="C99" s="405" t="n"/>
      <c r="D99" s="405" t="n"/>
      <c r="G99" s="405" t="n"/>
      <c r="CZ99" s="51" t="n"/>
      <c r="DA99" s="51" t="n"/>
      <c r="DB99" s="51" t="n"/>
      <c r="DC99" s="51" t="n"/>
      <c r="DD99" s="51" t="n"/>
      <c r="DE99" s="51" t="n"/>
      <c r="DF99" s="51" t="n"/>
      <c r="DG99" s="51" t="n"/>
      <c r="DH99" s="51" t="n"/>
      <c r="DI99" s="51" t="n"/>
    </row>
    <row r="100" ht="13.5" customHeight="1" s="338">
      <c r="C100" s="405" t="n"/>
      <c r="D100" s="405" t="n"/>
      <c r="G100" s="405" t="n"/>
      <c r="CZ100" s="51" t="n"/>
      <c r="DA100" s="51" t="n"/>
      <c r="DB100" s="51" t="n"/>
      <c r="DC100" s="51" t="n"/>
      <c r="DD100" s="51" t="n"/>
      <c r="DE100" s="51" t="n"/>
      <c r="DF100" s="51" t="n"/>
      <c r="DG100" s="51" t="n"/>
      <c r="DH100" s="51" t="n"/>
      <c r="DI100" s="51" t="n"/>
    </row>
    <row r="101" ht="13.5" customHeight="1" s="338">
      <c r="C101" s="405" t="n"/>
      <c r="D101" s="405" t="n"/>
      <c r="G101" s="405" t="n"/>
      <c r="CZ101" s="51" t="n"/>
      <c r="DA101" s="51" t="n"/>
      <c r="DB101" s="51" t="n"/>
      <c r="DC101" s="51" t="n"/>
      <c r="DD101" s="51" t="n"/>
      <c r="DE101" s="51" t="n"/>
      <c r="DF101" s="51" t="n"/>
      <c r="DG101" s="51" t="n"/>
      <c r="DH101" s="51" t="n"/>
      <c r="DI101" s="51" t="n"/>
    </row>
    <row r="102" ht="13.5" customHeight="1" s="338">
      <c r="C102" s="405" t="n"/>
      <c r="D102" s="405" t="n"/>
      <c r="G102" s="405" t="n"/>
      <c r="CZ102" s="51" t="n"/>
      <c r="DA102" s="51" t="n"/>
      <c r="DB102" s="51" t="n"/>
      <c r="DC102" s="51" t="n"/>
      <c r="DD102" s="51" t="n"/>
      <c r="DE102" s="51" t="n"/>
      <c r="DF102" s="51" t="n"/>
      <c r="DG102" s="51" t="n"/>
      <c r="DH102" s="51" t="n"/>
      <c r="DI102" s="51" t="n"/>
    </row>
    <row r="103" ht="13.5" customHeight="1" s="338">
      <c r="C103" s="405" t="n"/>
      <c r="D103" s="405" t="n"/>
      <c r="G103" s="405" t="n"/>
      <c r="CZ103" s="51" t="n"/>
      <c r="DA103" s="51" t="n"/>
      <c r="DB103" s="51" t="n"/>
      <c r="DC103" s="51" t="n"/>
      <c r="DD103" s="51" t="n"/>
      <c r="DE103" s="51" t="n"/>
      <c r="DF103" s="51" t="n"/>
      <c r="DG103" s="51" t="n"/>
      <c r="DH103" s="51" t="n"/>
      <c r="DI103" s="51" t="n"/>
    </row>
    <row r="104" ht="13.5" customHeight="1" s="338">
      <c r="C104" s="405" t="n"/>
      <c r="D104" s="405" t="n"/>
      <c r="G104" s="405" t="n"/>
      <c r="CZ104" s="51" t="n"/>
      <c r="DA104" s="51" t="n"/>
      <c r="DB104" s="51" t="n"/>
      <c r="DC104" s="51" t="n"/>
      <c r="DD104" s="51" t="n"/>
      <c r="DE104" s="51" t="n"/>
      <c r="DF104" s="51" t="n"/>
      <c r="DG104" s="51" t="n"/>
      <c r="DH104" s="51" t="n"/>
      <c r="DI104" s="51" t="n"/>
    </row>
    <row r="105" ht="13.5" customHeight="1" s="338">
      <c r="C105" s="405" t="n"/>
      <c r="D105" s="405" t="n"/>
      <c r="G105" s="405" t="n"/>
      <c r="CZ105" s="51" t="n"/>
      <c r="DA105" s="51" t="n"/>
      <c r="DB105" s="51" t="n"/>
      <c r="DC105" s="51" t="n"/>
      <c r="DD105" s="51" t="n"/>
      <c r="DE105" s="51" t="n"/>
      <c r="DF105" s="51" t="n"/>
      <c r="DG105" s="51" t="n"/>
      <c r="DH105" s="51" t="n"/>
      <c r="DI105" s="51" t="n"/>
    </row>
    <row r="106" ht="13.5" customHeight="1" s="338">
      <c r="C106" s="405" t="n"/>
      <c r="D106" s="405" t="n"/>
      <c r="G106" s="405" t="n"/>
      <c r="CZ106" s="51" t="n"/>
      <c r="DA106" s="51" t="n"/>
      <c r="DB106" s="51" t="n"/>
      <c r="DC106" s="51" t="n"/>
      <c r="DD106" s="51" t="n"/>
      <c r="DE106" s="51" t="n"/>
      <c r="DF106" s="51" t="n"/>
      <c r="DG106" s="51" t="n"/>
      <c r="DH106" s="51" t="n"/>
      <c r="DI106" s="51" t="n"/>
    </row>
    <row r="107" ht="13.5" customHeight="1" s="338">
      <c r="C107" s="405" t="n"/>
      <c r="D107" s="405" t="n"/>
      <c r="G107" s="405" t="n"/>
      <c r="CZ107" s="51" t="n"/>
      <c r="DA107" s="51" t="n"/>
      <c r="DB107" s="51" t="n"/>
      <c r="DC107" s="51" t="n"/>
      <c r="DD107" s="51" t="n"/>
      <c r="DE107" s="51" t="n"/>
      <c r="DF107" s="51" t="n"/>
      <c r="DG107" s="51" t="n"/>
      <c r="DH107" s="51" t="n"/>
      <c r="DI107" s="51" t="n"/>
    </row>
    <row r="108" ht="13.5" customHeight="1" s="338">
      <c r="C108" s="405" t="n"/>
      <c r="D108" s="405" t="n"/>
      <c r="G108" s="405" t="n"/>
      <c r="CZ108" s="51" t="n"/>
      <c r="DA108" s="51" t="n"/>
      <c r="DB108" s="51" t="n"/>
      <c r="DC108" s="51" t="n"/>
      <c r="DD108" s="51" t="n"/>
      <c r="DE108" s="51" t="n"/>
      <c r="DF108" s="51" t="n"/>
      <c r="DG108" s="51" t="n"/>
      <c r="DH108" s="51" t="n"/>
      <c r="DI108" s="51" t="n"/>
    </row>
    <row r="109" ht="13.5" customHeight="1" s="338">
      <c r="CZ109" s="51" t="n"/>
      <c r="DA109" s="51" t="n"/>
      <c r="DB109" s="51" t="n"/>
      <c r="DC109" s="51" t="n"/>
      <c r="DD109" s="51" t="n"/>
      <c r="DE109" s="51" t="n"/>
      <c r="DF109" s="51" t="n"/>
      <c r="DG109" s="51" t="n"/>
      <c r="DH109" s="51" t="n"/>
      <c r="DI109" s="51" t="n"/>
    </row>
    <row r="110" ht="13.5" customHeight="1" s="338">
      <c r="CZ110" s="51" t="n"/>
      <c r="DA110" s="51" t="n"/>
      <c r="DB110" s="51" t="n"/>
      <c r="DC110" s="51" t="n"/>
      <c r="DD110" s="51" t="n"/>
      <c r="DE110" s="51" t="n"/>
      <c r="DF110" s="51" t="n"/>
      <c r="DG110" s="51" t="n"/>
      <c r="DH110" s="51" t="n"/>
      <c r="DI110" s="51" t="n"/>
    </row>
    <row r="111" ht="13.5" customHeight="1" s="338">
      <c r="CZ111" s="51" t="n"/>
      <c r="DA111" s="51" t="n"/>
      <c r="DB111" s="51" t="n"/>
      <c r="DC111" s="51" t="n"/>
      <c r="DD111" s="51" t="n"/>
      <c r="DE111" s="51" t="n"/>
      <c r="DF111" s="51" t="n"/>
      <c r="DG111" s="51" t="n"/>
      <c r="DH111" s="51" t="n"/>
      <c r="DI111" s="51" t="n"/>
    </row>
    <row r="112" ht="13.5" customHeight="1" s="338">
      <c r="CZ112" s="51" t="n"/>
      <c r="DA112" s="51" t="n"/>
      <c r="DB112" s="51" t="n"/>
      <c r="DC112" s="51" t="n"/>
      <c r="DD112" s="51" t="n"/>
      <c r="DE112" s="51" t="n"/>
      <c r="DF112" s="51" t="n"/>
      <c r="DG112" s="51" t="n"/>
      <c r="DH112" s="51" t="n"/>
      <c r="DI112" s="51" t="n"/>
    </row>
    <row r="113" ht="13.5" customHeight="1" s="338">
      <c r="CZ113" s="51" t="n"/>
      <c r="DA113" s="51" t="n"/>
      <c r="DB113" s="51" t="n"/>
      <c r="DC113" s="51" t="n"/>
      <c r="DD113" s="51" t="n"/>
      <c r="DE113" s="51" t="n"/>
      <c r="DF113" s="51" t="n"/>
      <c r="DG113" s="51" t="n"/>
      <c r="DH113" s="51" t="n"/>
      <c r="DI113" s="51" t="n"/>
    </row>
  </sheetData>
  <autoFilter ref="E1:E113"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priority="8" operator="lessThan" dxfId="52">
      <formula>0</formula>
    </cfRule>
    <cfRule type="cellIs" priority="9" operator="greaterThan" dxfId="51">
      <formula>0</formula>
    </cfRule>
  </conditionalFormatting>
  <conditionalFormatting sqref="AH19:AH20">
    <cfRule type="cellIs" priority="6" operator="lessThan" dxfId="52">
      <formula>0</formula>
    </cfRule>
    <cfRule type="cellIs" priority="7" operator="greaterThan" dxfId="51">
      <formula>0</formula>
    </cfRule>
  </conditionalFormatting>
  <conditionalFormatting sqref="AH17">
    <cfRule type="cellIs" priority="4" operator="lessThan" dxfId="52">
      <formula>0</formula>
    </cfRule>
    <cfRule type="cellIs" priority="5" operator="greaterThan" dxfId="51">
      <formula>0</formula>
    </cfRule>
  </conditionalFormatting>
  <conditionalFormatting sqref="AH18">
    <cfRule type="cellIs" priority="2" operator="lessThan" dxfId="52">
      <formula>0</formula>
    </cfRule>
    <cfRule type="cellIs" priority="3" operator="greaterThan" dxfId="51">
      <formula>0</formula>
    </cfRule>
  </conditionalFormatting>
  <conditionalFormatting sqref="AH12:AQ16">
    <cfRule type="cellIs" priority="1" operator="greaterThan" dxfId="50">
      <formula>0</formula>
    </cfRule>
  </conditionalFormatting>
  <dataValidations count="2">
    <dataValidation sqref="K12:K16" showErrorMessage="1" showInputMessage="1" allowBlank="0" type="list">
      <formula1>"день,дней,дня,неделя,недели,недель,месяц,месяца,месяцев,единица,единиц,единицы"</formula1>
    </dataValidation>
    <dataValidation sqref="I12:I16" showErrorMessage="1" showInputMessage="1" allowBlank="0" type="list">
      <formula1>"1000 показов,клики,пакет,просмотры,engagement,вовлечение,неделя,месяц,единица,единиц,день"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FFCC"/>
    <outlinePr summaryBelow="1" summaryRight="1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baseColWidth="8" defaultColWidth="9.140625" defaultRowHeight="12.75"/>
  <cols>
    <col width="5.85546875" customWidth="1" style="405" min="1" max="1"/>
    <col width="6.140625" customWidth="1" style="20" min="2" max="2"/>
    <col width="5.42578125" customWidth="1" style="404" min="3" max="3"/>
    <col hidden="1" width="24.140625" customWidth="1" style="404" min="4" max="4"/>
    <col width="28.85546875" customWidth="1" style="405" min="5" max="5"/>
    <col width="45.7109375" customWidth="1" style="405" min="6" max="6"/>
    <col width="30.7109375" customWidth="1" style="404" min="7" max="7"/>
    <col outlineLevel="1" width="18.42578125" customWidth="1" style="405" min="8" max="8"/>
    <col outlineLevel="1" width="16.5703125" customWidth="1" style="405" min="9" max="9"/>
    <col outlineLevel="1" width="4" customWidth="1" style="405" min="10" max="10"/>
    <col outlineLevel="1" width="11.42578125" customWidth="1" style="405" min="11" max="11"/>
    <col outlineLevel="1" width="12.7109375" customWidth="1" style="405" min="12" max="12"/>
    <col outlineLevel="1" width="14.28515625" customWidth="1" style="405" min="13" max="13"/>
    <col width="16.85546875" customWidth="1" style="405" min="14" max="14"/>
    <col width="11.42578125" customWidth="1" style="405" min="15" max="16"/>
    <col width="13.5703125" customWidth="1" style="405" min="17" max="17"/>
    <col width="19.42578125" customWidth="1" style="405" min="18" max="19"/>
    <col width="12.85546875" customWidth="1" style="405" min="20" max="29"/>
    <col width="13.140625" customWidth="1" style="405" min="30" max="30"/>
    <col hidden="1" width="13.140625" customWidth="1" style="405" min="31" max="33"/>
    <col hidden="1" outlineLevel="1" width="5.7109375" customWidth="1" style="50" min="34" max="43"/>
    <col hidden="1" outlineLevel="1" width="8.42578125" customWidth="1" style="50" min="44" max="44"/>
    <col hidden="1" outlineLevel="1" width="7.42578125" customWidth="1" style="50" min="45" max="47"/>
    <col hidden="1" outlineLevel="1" width="9" customWidth="1" style="50" min="48" max="48"/>
    <col outlineLevel="1" width="9" customWidth="1" style="50" min="49" max="64"/>
    <col hidden="1" outlineLevel="1" width="9" customWidth="1" style="50" min="65" max="94"/>
    <col hidden="1" width="9" customWidth="1" style="405" min="95" max="95"/>
    <col hidden="1" width="17" customWidth="1" style="405" min="96" max="96"/>
    <col width="9.140625" customWidth="1" style="405" min="97" max="97"/>
    <col hidden="1" width="14.85546875" customWidth="1" style="405" min="98" max="100"/>
    <col hidden="1" width="9.140625" customWidth="1" style="405" min="101" max="101"/>
    <col width="9.140625" customWidth="1" style="405" min="102" max="104"/>
    <col width="9.140625" customWidth="1" style="405" min="105" max="16384"/>
  </cols>
  <sheetData>
    <row r="1" ht="15.75" customHeight="1" s="338">
      <c r="C1" s="49" t="n"/>
      <c r="D1" s="49" t="n"/>
      <c r="CZ1" s="51" t="n"/>
      <c r="DA1" s="51" t="n"/>
      <c r="DB1" s="51" t="n"/>
      <c r="DC1" s="51" t="n"/>
      <c r="DD1" s="51" t="n"/>
      <c r="DE1" s="51" t="n"/>
      <c r="DF1" s="51" t="n"/>
      <c r="DG1" s="51" t="n"/>
      <c r="DH1" s="51" t="n"/>
      <c r="DI1" s="51" t="n"/>
    </row>
    <row r="2" ht="15.75" customHeight="1" s="338">
      <c r="C2" s="49" t="n"/>
      <c r="D2" s="49" t="n"/>
      <c r="F2" s="47" t="inlineStr">
        <is>
          <t>Клиент/Брэнд</t>
        </is>
      </c>
      <c r="G2" s="404" t="inlineStr">
        <is>
          <t>Росмэн</t>
        </is>
      </c>
      <c r="M2" s="51" t="n"/>
      <c r="N2" s="51" t="n"/>
      <c r="O2" s="51" t="n"/>
      <c r="P2" s="51" t="n"/>
      <c r="Q2" s="51" t="n"/>
      <c r="R2" s="51" t="n"/>
      <c r="S2" s="51" t="n"/>
      <c r="AY2" s="196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CZ2" s="51" t="n"/>
      <c r="DA2" s="51" t="n"/>
      <c r="DB2" s="51" t="n"/>
      <c r="DC2" s="51" t="n"/>
      <c r="DD2" s="51" t="n"/>
      <c r="DE2" s="51" t="n"/>
      <c r="DF2" s="51" t="n"/>
      <c r="DG2" s="51" t="n"/>
      <c r="DH2" s="51" t="n"/>
      <c r="DI2" s="51" t="n"/>
    </row>
    <row r="3" ht="15.75" customFormat="1" customHeight="1" s="51">
      <c r="B3" s="52" t="n"/>
      <c r="C3" s="53" t="n"/>
      <c r="D3" s="53" t="n"/>
      <c r="E3" s="54" t="n"/>
      <c r="F3" s="47" t="inlineStr">
        <is>
          <t>Продукт/Кампания</t>
        </is>
      </c>
      <c r="G3" s="404" t="inlineStr">
        <is>
          <t>Infinity Nado</t>
        </is>
      </c>
      <c r="H3" s="405" t="n"/>
      <c r="I3" s="405" t="n"/>
      <c r="J3" s="405" t="n"/>
      <c r="K3" s="405" t="n"/>
      <c r="L3" s="405" t="n"/>
      <c r="AN3" s="13" t="n"/>
      <c r="AZ3" s="13" t="n"/>
      <c r="BA3" s="13" t="n"/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 t="n"/>
      <c r="BK3" s="13" t="n"/>
      <c r="BL3" s="13" t="n"/>
      <c r="BM3" s="13" t="n"/>
      <c r="BN3" s="13" t="n"/>
      <c r="BO3" s="13" t="n"/>
      <c r="BP3" s="13" t="n"/>
      <c r="BQ3" s="13" t="n"/>
      <c r="BR3" s="13" t="n"/>
    </row>
    <row r="4" ht="15.75" customFormat="1" customHeight="1" s="51">
      <c r="B4" s="55" t="n"/>
      <c r="C4" s="53" t="n"/>
      <c r="D4" s="53" t="n"/>
      <c r="F4" s="47" t="inlineStr">
        <is>
          <t>ЦА</t>
        </is>
      </c>
      <c r="G4" s="404" t="inlineStr">
        <is>
          <t>Дети 6 -12 лет (основное ядро) и их родители</t>
        </is>
      </c>
      <c r="H4" s="405" t="n"/>
      <c r="I4" s="405" t="n"/>
      <c r="J4" s="405" t="n"/>
      <c r="K4" s="405" t="n"/>
      <c r="L4" s="405" t="n"/>
      <c r="M4" s="405" t="n"/>
      <c r="R4" s="277" t="n"/>
      <c r="AM4" s="56" t="n"/>
      <c r="AN4" s="13" t="n"/>
    </row>
    <row r="5" ht="15.75" customFormat="1" customHeight="1" s="51">
      <c r="B5" s="55" t="n"/>
      <c r="C5" s="53" t="n"/>
      <c r="D5" s="53" t="n"/>
      <c r="F5" s="47" t="inlineStr">
        <is>
          <t>Гео</t>
        </is>
      </c>
      <c r="G5" s="404" t="inlineStr">
        <is>
          <t>РФ</t>
        </is>
      </c>
      <c r="H5" s="405" t="n"/>
      <c r="I5" s="405" t="n"/>
      <c r="J5" s="405" t="n"/>
      <c r="K5" s="405" t="n"/>
      <c r="L5" s="405" t="n"/>
      <c r="R5" s="57" t="n"/>
      <c r="AP5" s="14" t="n"/>
      <c r="AU5" s="95" t="n"/>
      <c r="BC5" s="195" t="n"/>
    </row>
    <row r="6" ht="15.75" customFormat="1" customHeight="1" s="51">
      <c r="B6" s="55" t="n"/>
      <c r="C6" s="53" t="n"/>
      <c r="D6" s="53" t="n"/>
      <c r="F6" s="47" t="inlineStr">
        <is>
          <t>KPI</t>
        </is>
      </c>
      <c r="G6" s="404" t="inlineStr">
        <is>
          <t>Охват, вовлеченность, клик</t>
        </is>
      </c>
      <c r="I6" s="405" t="n"/>
      <c r="J6" s="405" t="n"/>
      <c r="K6" s="405" t="n"/>
      <c r="L6" s="405" t="n"/>
      <c r="M6" s="405" t="n"/>
      <c r="N6" s="405" t="n"/>
      <c r="O6" s="405" t="n"/>
      <c r="R6" s="57" t="n"/>
      <c r="AD6" s="15" t="n"/>
      <c r="AE6" s="15" t="n"/>
      <c r="AF6" s="15" t="n"/>
      <c r="AG6" s="15" t="n"/>
      <c r="BC6" s="195" t="n"/>
    </row>
    <row r="7" ht="15.75" customFormat="1" customHeight="1" s="51">
      <c r="B7" s="55" t="n"/>
      <c r="C7" s="53" t="n"/>
      <c r="D7" s="53" t="n"/>
      <c r="F7" s="47" t="inlineStr">
        <is>
          <t>Дата составления медиаплана</t>
        </is>
      </c>
      <c r="G7" s="58" t="n">
        <v>44347</v>
      </c>
      <c r="I7" s="405" t="n"/>
      <c r="J7" s="405" t="n"/>
      <c r="K7" s="405" t="n"/>
      <c r="L7" s="405" t="n"/>
      <c r="M7" s="405" t="n"/>
      <c r="N7" s="405" t="n"/>
      <c r="O7" s="405" t="n"/>
      <c r="T7" s="120">
        <f>IFERROR(T8=0,)</f>
        <v/>
      </c>
      <c r="U7" s="120" t="n"/>
      <c r="V7" s="120">
        <f>IFERROR(V8=0,)</f>
        <v/>
      </c>
      <c r="W7" s="120" t="n"/>
      <c r="X7" s="120">
        <f>IFERROR(X8=0,)</f>
        <v/>
      </c>
      <c r="Y7" s="120" t="n"/>
      <c r="Z7" s="120">
        <f>IFERROR(Z8=0,)</f>
        <v/>
      </c>
      <c r="AA7" s="120" t="n"/>
      <c r="AB7" s="120" t="n"/>
      <c r="AC7" s="120" t="n"/>
      <c r="AD7" s="121" t="n"/>
      <c r="AE7" s="121" t="n"/>
      <c r="AF7" s="120">
        <f>IFERROR(AF8=0,)</f>
        <v/>
      </c>
      <c r="AG7" s="15" t="n"/>
      <c r="AZ7" s="73" t="inlineStr">
        <is>
          <t>Имиджевые флайты: 22.04-30.04 и 14.05-19.05</t>
        </is>
      </c>
      <c r="BF7" s="73" t="inlineStr">
        <is>
          <t>Конверсионный флайт: 20.05-02.06</t>
        </is>
      </c>
    </row>
    <row r="8" ht="15.75" customFormat="1" customHeight="1" s="51">
      <c r="B8" s="55" t="n"/>
      <c r="C8" s="59" t="n"/>
      <c r="D8" s="217" t="n"/>
      <c r="F8" s="405" t="n"/>
      <c r="G8" s="405" t="n"/>
      <c r="H8" s="405" t="n"/>
      <c r="I8" s="405" t="n"/>
      <c r="J8" s="405" t="n"/>
      <c r="K8" s="405" t="n"/>
      <c r="L8" s="405" t="n"/>
      <c r="M8" s="405" t="n"/>
      <c r="N8" s="405" t="n"/>
      <c r="O8" s="405" t="n"/>
      <c r="T8" s="429">
        <f>SUM(T12:T16)-T17</f>
        <v/>
      </c>
      <c r="U8" s="429" t="n"/>
      <c r="V8" s="429">
        <f>SUM(V12:V16)*0.8-V17</f>
        <v/>
      </c>
      <c r="W8" s="429" t="n"/>
      <c r="X8" s="429">
        <f>SUM(X12:X16)-X17</f>
        <v/>
      </c>
      <c r="Y8" s="429" t="n"/>
      <c r="Z8" s="429">
        <f>SUM(Z12:Z16)-Z17</f>
        <v/>
      </c>
      <c r="AA8" s="429" t="n"/>
      <c r="AB8" s="429" t="n"/>
      <c r="AC8" s="429" t="n"/>
      <c r="AD8" s="429" t="n"/>
      <c r="AE8" s="429" t="n"/>
      <c r="AF8" s="429">
        <f>SUM(AF12:AF16)-AF17</f>
        <v/>
      </c>
      <c r="AG8" s="430" t="n"/>
      <c r="AH8" s="61" t="n"/>
      <c r="AI8" s="61" t="n"/>
      <c r="AJ8" s="61" t="n"/>
      <c r="AK8" s="61" t="n"/>
      <c r="AL8" s="61" t="n"/>
      <c r="AM8" s="61" t="n"/>
      <c r="AN8" s="62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193" t="n"/>
      <c r="BA8" s="193" t="n"/>
      <c r="BB8" s="193" t="inlineStr">
        <is>
          <t>охват</t>
        </is>
      </c>
      <c r="BC8" s="193" t="n"/>
      <c r="BD8" s="193" t="n"/>
      <c r="BE8" s="194" t="n"/>
      <c r="BF8" s="192" t="n"/>
      <c r="BG8" s="192" t="inlineStr">
        <is>
          <t>конверсии</t>
        </is>
      </c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  <c r="BV8" s="61" t="n"/>
      <c r="BW8" s="61" t="n"/>
      <c r="BX8" s="61" t="n"/>
      <c r="BY8" s="61" t="n"/>
      <c r="BZ8" s="61" t="n"/>
      <c r="CA8" s="61" t="n"/>
      <c r="CB8" s="61" t="n"/>
      <c r="CC8" s="61" t="n"/>
      <c r="CD8" s="61" t="n"/>
      <c r="CE8" s="61" t="n"/>
      <c r="CF8" s="61" t="n"/>
      <c r="CG8" s="61" t="n"/>
      <c r="CH8" s="61" t="n"/>
      <c r="CI8" s="61" t="n"/>
      <c r="CJ8" s="61" t="n"/>
      <c r="CK8" s="61" t="n"/>
      <c r="CL8" s="61" t="n"/>
      <c r="CM8" s="61" t="n"/>
      <c r="CN8" s="61" t="n"/>
      <c r="CO8" s="61" t="n"/>
      <c r="CP8" s="61" t="n"/>
      <c r="CR8" s="405" t="n"/>
    </row>
    <row r="9" ht="23.25" customFormat="1" customHeight="1" s="16">
      <c r="B9" s="55" t="n"/>
      <c r="C9" s="408" t="inlineStr">
        <is>
          <t>#</t>
        </is>
      </c>
      <c r="D9" s="370" t="inlineStr">
        <is>
          <t>Селлер</t>
        </is>
      </c>
      <c r="E9" s="370" t="inlineStr">
        <is>
          <t>Сайт</t>
        </is>
      </c>
      <c r="F9" s="370" t="inlineStr">
        <is>
          <t>Место размещения на сайте и таргетинги</t>
        </is>
      </c>
      <c r="G9" s="370" t="inlineStr">
        <is>
          <t>Размер (в пикселях) / Формат</t>
        </is>
      </c>
      <c r="H9" s="370" t="inlineStr">
        <is>
          <t>Тип размещения</t>
        </is>
      </c>
      <c r="I9" s="370" t="inlineStr">
        <is>
          <t>Единица покупки</t>
        </is>
      </c>
      <c r="J9" s="370" t="inlineStr">
        <is>
          <t>Период размещения</t>
        </is>
      </c>
      <c r="K9" s="387" t="n"/>
      <c r="L9" s="370" t="inlineStr">
        <is>
          <t xml:space="preserve">Количество единиц за период </t>
        </is>
      </c>
      <c r="M9" s="370" t="inlineStr">
        <is>
          <t xml:space="preserve">Общее количество единиц </t>
        </is>
      </c>
      <c r="N9" s="370" t="inlineStr">
        <is>
          <t xml:space="preserve">Цена 
(за единицу покупки), руб.
</t>
        </is>
      </c>
      <c r="O9" s="370" t="inlineStr">
        <is>
          <t>Наценки / Доп. Скидки</t>
        </is>
      </c>
      <c r="P9" s="386" t="inlineStr">
        <is>
          <t>Скидка, %</t>
        </is>
      </c>
      <c r="Q9" s="370" t="inlineStr">
        <is>
          <t>CPM с учетом скидки</t>
        </is>
      </c>
      <c r="R9" s="370" t="inlineStr">
        <is>
          <t>Стоимость размещения после скидки, руб.</t>
        </is>
      </c>
      <c r="S9" s="370" t="inlineStr">
        <is>
          <t>Стоимость размещения после скидки, с НДС, руб.</t>
        </is>
      </c>
      <c r="T9" s="376" t="inlineStr">
        <is>
          <t>Прогноз результатов</t>
        </is>
      </c>
      <c r="U9" s="374" t="n"/>
      <c r="V9" s="374" t="n"/>
      <c r="W9" s="374" t="n"/>
      <c r="X9" s="374" t="n"/>
      <c r="Y9" s="374" t="n"/>
      <c r="Z9" s="374" t="n"/>
      <c r="AA9" s="374" t="n"/>
      <c r="AB9" s="374" t="n"/>
      <c r="AC9" s="374" t="n"/>
      <c r="AD9" s="374" t="n"/>
      <c r="AE9" s="374" t="n"/>
      <c r="AF9" s="374" t="n"/>
      <c r="AG9" s="375" t="n"/>
      <c r="AH9" s="370" t="inlineStr">
        <is>
          <t>Январь</t>
        </is>
      </c>
      <c r="AI9" s="377" t="n"/>
      <c r="AJ9" s="377" t="n"/>
      <c r="AK9" s="377" t="n"/>
      <c r="AL9" s="378" t="n"/>
      <c r="AM9" s="370" t="inlineStr">
        <is>
          <t>Февраль</t>
        </is>
      </c>
      <c r="AN9" s="377" t="n"/>
      <c r="AO9" s="377" t="n"/>
      <c r="AP9" s="377" t="n"/>
      <c r="AQ9" s="378" t="n"/>
      <c r="AR9" s="370" t="inlineStr">
        <is>
          <t>Март</t>
        </is>
      </c>
      <c r="AS9" s="377" t="n"/>
      <c r="AT9" s="377" t="n"/>
      <c r="AU9" s="377" t="n"/>
      <c r="AV9" s="378" t="n"/>
      <c r="AW9" s="407" t="inlineStr">
        <is>
          <t>Апрель</t>
        </is>
      </c>
      <c r="AX9" s="377" t="n"/>
      <c r="AY9" s="377" t="n"/>
      <c r="AZ9" s="377" t="n"/>
      <c r="BA9" s="378" t="n"/>
      <c r="BB9" s="370" t="inlineStr">
        <is>
          <t>Май</t>
        </is>
      </c>
      <c r="BC9" s="377" t="n"/>
      <c r="BD9" s="377" t="n"/>
      <c r="BE9" s="377" t="n"/>
      <c r="BF9" s="377" t="n"/>
      <c r="BG9" s="378" t="n"/>
      <c r="BH9" s="370" t="inlineStr">
        <is>
          <t>Июнь</t>
        </is>
      </c>
      <c r="BI9" s="377" t="n"/>
      <c r="BJ9" s="377" t="n"/>
      <c r="BK9" s="377" t="n"/>
      <c r="BL9" s="378" t="n"/>
      <c r="BM9" s="376" t="inlineStr">
        <is>
          <t>Июль</t>
        </is>
      </c>
      <c r="BN9" s="374" t="n"/>
      <c r="BO9" s="374" t="n"/>
      <c r="BP9" s="374" t="n"/>
      <c r="BQ9" s="375" t="n"/>
      <c r="BR9" s="393" t="inlineStr">
        <is>
          <t>Август</t>
        </is>
      </c>
      <c r="BS9" s="394" t="n"/>
      <c r="BT9" s="394" t="n"/>
      <c r="BU9" s="394" t="n"/>
      <c r="BV9" s="394" t="n"/>
      <c r="BW9" s="395" t="n"/>
      <c r="BX9" s="393" t="inlineStr">
        <is>
          <t>Сентябрь</t>
        </is>
      </c>
      <c r="BY9" s="394" t="n"/>
      <c r="BZ9" s="394" t="n"/>
      <c r="CA9" s="394" t="n"/>
      <c r="CB9" s="395" t="n"/>
      <c r="CC9" s="376" t="inlineStr">
        <is>
          <t>Октябрь</t>
        </is>
      </c>
      <c r="CD9" s="374" t="n"/>
      <c r="CE9" s="374" t="n"/>
      <c r="CF9" s="374" t="n"/>
      <c r="CG9" s="375" t="n"/>
      <c r="CH9" s="370" t="inlineStr">
        <is>
          <t>Ноябрь</t>
        </is>
      </c>
      <c r="CI9" s="377" t="n"/>
      <c r="CJ9" s="377" t="n"/>
      <c r="CK9" s="377" t="n"/>
      <c r="CL9" s="378" t="n"/>
      <c r="CM9" s="370" t="inlineStr">
        <is>
          <t>Декабрь</t>
        </is>
      </c>
      <c r="CN9" s="377" t="n"/>
      <c r="CO9" s="377" t="n"/>
      <c r="CP9" s="378" t="n"/>
      <c r="CQ9" s="370" t="inlineStr">
        <is>
          <t>Дата старта</t>
        </is>
      </c>
      <c r="CR9" s="370" t="inlineStr">
        <is>
          <t>Дата предоставления материалов</t>
        </is>
      </c>
      <c r="CY9" s="51" t="n"/>
      <c r="CZ9" s="51" t="n"/>
      <c r="DA9" s="51" t="n"/>
      <c r="DB9" s="51" t="n"/>
      <c r="DC9" s="51" t="n"/>
      <c r="DD9" s="51" t="n"/>
      <c r="DE9" s="51" t="n"/>
      <c r="DF9" s="51" t="n"/>
      <c r="DG9" s="51" t="n"/>
      <c r="DH9" s="51" t="n"/>
    </row>
    <row r="10" ht="35.1" customFormat="1" customHeight="1" s="16">
      <c r="B10" s="55" t="n"/>
      <c r="C10" s="371" t="n"/>
      <c r="D10" s="371" t="n"/>
      <c r="E10" s="371" t="n"/>
      <c r="F10" s="371" t="n"/>
      <c r="G10" s="371" t="n"/>
      <c r="H10" s="371" t="n"/>
      <c r="I10" s="371" t="n"/>
      <c r="J10" s="388" t="n"/>
      <c r="K10" s="389" t="n"/>
      <c r="L10" s="371" t="n"/>
      <c r="M10" s="371" t="n"/>
      <c r="N10" s="371" t="n"/>
      <c r="O10" s="371" t="n"/>
      <c r="P10" s="371" t="n"/>
      <c r="Q10" s="371" t="n"/>
      <c r="R10" s="371" t="n"/>
      <c r="S10" s="371" t="n"/>
      <c r="T10" s="370" t="inlineStr">
        <is>
          <t>Количество показов</t>
        </is>
      </c>
      <c r="U10" s="370" t="inlineStr">
        <is>
          <t>Частота</t>
        </is>
      </c>
      <c r="V10" s="370" t="inlineStr">
        <is>
          <t>Охват технический</t>
        </is>
      </c>
      <c r="W10" s="376" t="inlineStr">
        <is>
          <t>VTR,%</t>
        </is>
      </c>
      <c r="X10" s="376" t="inlineStr">
        <is>
          <t>Количество просмотров</t>
        </is>
      </c>
      <c r="Y10" s="370" t="inlineStr">
        <is>
          <t>CTR%</t>
        </is>
      </c>
      <c r="Z10" s="370" t="inlineStr">
        <is>
          <t>Количество кликов</t>
        </is>
      </c>
      <c r="AA10" s="370" t="inlineStr">
        <is>
          <t>CPM, руб.</t>
        </is>
      </c>
      <c r="AB10" s="370" t="inlineStr">
        <is>
          <t>CPT, руб.</t>
        </is>
      </c>
      <c r="AC10" s="376" t="inlineStr">
        <is>
          <t>Стоимость за просмотр</t>
        </is>
      </c>
      <c r="AD10" s="370" t="inlineStr">
        <is>
          <t>Стоимость за клик, руб.</t>
        </is>
      </c>
      <c r="AE10" s="376" t="inlineStr">
        <is>
          <t>CR, %</t>
        </is>
      </c>
      <c r="AF10" s="370" t="inlineStr">
        <is>
          <t>Количество лидов</t>
        </is>
      </c>
      <c r="AG10" s="370" t="inlineStr">
        <is>
          <t>Стоимость за лид, руб.</t>
        </is>
      </c>
      <c r="AH10" s="370" t="n"/>
      <c r="AI10" s="370" t="n"/>
      <c r="AJ10" s="370" t="n"/>
      <c r="AK10" s="370" t="n"/>
      <c r="AL10" s="370" t="n"/>
      <c r="AM10" s="370" t="n"/>
      <c r="AN10" s="370" t="n"/>
      <c r="AO10" s="370" t="n"/>
      <c r="AP10" s="370" t="n"/>
      <c r="AQ10" s="370" t="n"/>
      <c r="AR10" s="218" t="n">
        <v>44256</v>
      </c>
      <c r="AS10" s="218">
        <f>AR11+1</f>
        <v/>
      </c>
      <c r="AT10" s="218">
        <f>AS11+1</f>
        <v/>
      </c>
      <c r="AU10" s="218">
        <f>AT11+1</f>
        <v/>
      </c>
      <c r="AV10" s="218">
        <f>AU11+1</f>
        <v/>
      </c>
      <c r="AW10" s="218">
        <f>AV11+1</f>
        <v/>
      </c>
      <c r="AX10" s="218">
        <f>AW11+1</f>
        <v/>
      </c>
      <c r="AY10" s="218">
        <f>AX11+1</f>
        <v/>
      </c>
      <c r="AZ10" s="218">
        <f>AY11+1</f>
        <v/>
      </c>
      <c r="BA10" s="218">
        <f>AZ11+1</f>
        <v/>
      </c>
      <c r="BB10" s="218">
        <f>BA11+1</f>
        <v/>
      </c>
      <c r="BC10" s="218">
        <f>BB11+1</f>
        <v/>
      </c>
      <c r="BD10" s="218">
        <f>BC11+1</f>
        <v/>
      </c>
      <c r="BE10" s="218">
        <f>BD11+1</f>
        <v/>
      </c>
      <c r="BF10" s="218">
        <f>BE11+1</f>
        <v/>
      </c>
      <c r="BG10" s="218">
        <f>BF11+1</f>
        <v/>
      </c>
      <c r="BH10" s="218">
        <f>BG11+1</f>
        <v/>
      </c>
      <c r="BI10" s="218">
        <f>BH11+1</f>
        <v/>
      </c>
      <c r="BJ10" s="218">
        <f>BI11+1</f>
        <v/>
      </c>
      <c r="BK10" s="218">
        <f>BJ11+1</f>
        <v/>
      </c>
      <c r="BL10" s="218">
        <f>BK11+1</f>
        <v/>
      </c>
      <c r="BM10" s="218">
        <f>BL11+1</f>
        <v/>
      </c>
      <c r="BN10" s="218">
        <f>BM11+1</f>
        <v/>
      </c>
      <c r="BO10" s="218">
        <f>BN11+1</f>
        <v/>
      </c>
      <c r="BP10" s="218">
        <f>BO11+1</f>
        <v/>
      </c>
      <c r="BQ10" s="218">
        <f>BP11+1</f>
        <v/>
      </c>
      <c r="BR10" s="218">
        <f>BQ11+1</f>
        <v/>
      </c>
      <c r="BS10" s="218">
        <f>BR11+1</f>
        <v/>
      </c>
      <c r="BT10" s="218">
        <f>BS11+1</f>
        <v/>
      </c>
      <c r="BU10" s="218">
        <f>BT11+1</f>
        <v/>
      </c>
      <c r="BV10" s="218">
        <f>BU11+1</f>
        <v/>
      </c>
      <c r="BW10" s="218">
        <f>BV11+1</f>
        <v/>
      </c>
      <c r="BX10" s="218">
        <f>BW11+1</f>
        <v/>
      </c>
      <c r="BY10" s="218">
        <f>BX11+1</f>
        <v/>
      </c>
      <c r="BZ10" s="218">
        <f>BY11+1</f>
        <v/>
      </c>
      <c r="CA10" s="218">
        <f>BZ11+1</f>
        <v/>
      </c>
      <c r="CB10" s="218">
        <f>CA11+1</f>
        <v/>
      </c>
      <c r="CC10" s="218">
        <f>CB11+1</f>
        <v/>
      </c>
      <c r="CD10" s="218">
        <f>CC11+1</f>
        <v/>
      </c>
      <c r="CE10" s="218">
        <f>CD11+1</f>
        <v/>
      </c>
      <c r="CF10" s="218">
        <f>CE11+1</f>
        <v/>
      </c>
      <c r="CG10" s="218">
        <f>CF11+1</f>
        <v/>
      </c>
      <c r="CH10" s="218">
        <f>CG11+1</f>
        <v/>
      </c>
      <c r="CI10" s="218">
        <f>CH11+1</f>
        <v/>
      </c>
      <c r="CJ10" s="218">
        <f>CI11+1</f>
        <v/>
      </c>
      <c r="CK10" s="218">
        <f>CJ11+1</f>
        <v/>
      </c>
      <c r="CL10" s="218">
        <f>CK11+1</f>
        <v/>
      </c>
      <c r="CM10" s="218">
        <f>CL11+1</f>
        <v/>
      </c>
      <c r="CN10" s="218">
        <f>CM11+1</f>
        <v/>
      </c>
      <c r="CO10" s="218">
        <f>CN11+1</f>
        <v/>
      </c>
      <c r="CP10" s="218">
        <f>CO11+1</f>
        <v/>
      </c>
      <c r="CQ10" s="371" t="n"/>
      <c r="CR10" s="371" t="n"/>
      <c r="CY10" s="51" t="n"/>
      <c r="CZ10" s="51" t="n"/>
      <c r="DA10" s="51" t="n"/>
      <c r="DB10" s="51" t="n"/>
      <c r="DC10" s="51" t="n"/>
      <c r="DD10" s="51" t="n"/>
      <c r="DE10" s="51" t="n"/>
      <c r="DF10" s="51" t="n"/>
      <c r="DG10" s="51" t="n"/>
      <c r="DH10" s="51" t="n"/>
    </row>
    <row r="11" ht="35.1" customFormat="1" customHeight="1" s="16">
      <c r="B11" s="257" t="n"/>
      <c r="C11" s="372" t="n"/>
      <c r="D11" s="372" t="n"/>
      <c r="E11" s="372" t="n"/>
      <c r="F11" s="372" t="n"/>
      <c r="G11" s="372" t="n"/>
      <c r="H11" s="372" t="n"/>
      <c r="I11" s="372" t="n"/>
      <c r="J11" s="390" t="n"/>
      <c r="K11" s="391" t="n"/>
      <c r="L11" s="372" t="n"/>
      <c r="M11" s="372" t="n"/>
      <c r="N11" s="372" t="n"/>
      <c r="O11" s="372" t="n"/>
      <c r="P11" s="372" t="n"/>
      <c r="Q11" s="372" t="n"/>
      <c r="R11" s="372" t="n"/>
      <c r="S11" s="372" t="n"/>
      <c r="T11" s="372" t="n"/>
      <c r="U11" s="372" t="n"/>
      <c r="V11" s="372" t="n"/>
      <c r="W11" s="382" t="n"/>
      <c r="X11" s="382" t="n"/>
      <c r="Y11" s="372" t="n"/>
      <c r="Z11" s="372" t="n"/>
      <c r="AA11" s="372" t="n"/>
      <c r="AB11" s="372" t="n"/>
      <c r="AC11" s="382" t="n"/>
      <c r="AD11" s="372" t="n"/>
      <c r="AE11" s="382" t="n"/>
      <c r="AF11" s="372" t="n"/>
      <c r="AG11" s="372" t="n"/>
      <c r="AH11" s="219" t="n"/>
      <c r="AI11" s="219" t="n"/>
      <c r="AJ11" s="219" t="n"/>
      <c r="AK11" s="219" t="n"/>
      <c r="AL11" s="219" t="n"/>
      <c r="AM11" s="219" t="n"/>
      <c r="AN11" s="219" t="n"/>
      <c r="AO11" s="219" t="n"/>
      <c r="AP11" s="219" t="n"/>
      <c r="AQ11" s="219" t="n"/>
      <c r="AR11" s="218">
        <f>AR10+6</f>
        <v/>
      </c>
      <c r="AS11" s="218">
        <f>AS10+6</f>
        <v/>
      </c>
      <c r="AT11" s="218">
        <f>AT10+6</f>
        <v/>
      </c>
      <c r="AU11" s="218">
        <f>AU10+6</f>
        <v/>
      </c>
      <c r="AV11" s="218" t="n">
        <v>44286</v>
      </c>
      <c r="AW11" s="218" t="n">
        <v>44290</v>
      </c>
      <c r="AX11" s="218">
        <f>AX10+6</f>
        <v/>
      </c>
      <c r="AY11" s="218">
        <f>AY10+6</f>
        <v/>
      </c>
      <c r="AZ11" s="218">
        <f>AZ10+6</f>
        <v/>
      </c>
      <c r="BA11" s="218" t="n">
        <v>44316</v>
      </c>
      <c r="BB11" s="218" t="n">
        <v>44318</v>
      </c>
      <c r="BC11" s="218">
        <f>BC10+6</f>
        <v/>
      </c>
      <c r="BD11" s="218">
        <f>BD10+6</f>
        <v/>
      </c>
      <c r="BE11" s="218">
        <f>BE10+6</f>
        <v/>
      </c>
      <c r="BF11" s="218">
        <f>BF10+6</f>
        <v/>
      </c>
      <c r="BG11" s="218" t="n">
        <v>44347</v>
      </c>
      <c r="BH11" s="218" t="n">
        <v>44353</v>
      </c>
      <c r="BI11" s="218">
        <f>BI10+6</f>
        <v/>
      </c>
      <c r="BJ11" s="218">
        <f>BJ10+6</f>
        <v/>
      </c>
      <c r="BK11" s="218">
        <f>BK10+6</f>
        <v/>
      </c>
      <c r="BL11" s="218" t="n">
        <v>44377</v>
      </c>
      <c r="BM11" s="218" t="n">
        <v>44381</v>
      </c>
      <c r="BN11" s="218">
        <f>BN10+6</f>
        <v/>
      </c>
      <c r="BO11" s="218">
        <f>BO10+6</f>
        <v/>
      </c>
      <c r="BP11" s="218">
        <f>BP10+6</f>
        <v/>
      </c>
      <c r="BQ11" s="218" t="n">
        <v>44408</v>
      </c>
      <c r="BR11" s="218" t="n">
        <v>44409</v>
      </c>
      <c r="BS11" s="218">
        <f>BS10+6</f>
        <v/>
      </c>
      <c r="BT11" s="218">
        <f>BT10+6</f>
        <v/>
      </c>
      <c r="BU11" s="218">
        <f>BU10+6</f>
        <v/>
      </c>
      <c r="BV11" s="218">
        <f>BV10+6</f>
        <v/>
      </c>
      <c r="BW11" s="218" t="n">
        <v>44439</v>
      </c>
      <c r="BX11" s="218" t="n">
        <v>44444</v>
      </c>
      <c r="BY11" s="218">
        <f>BY10+6</f>
        <v/>
      </c>
      <c r="BZ11" s="218">
        <f>BZ10+6</f>
        <v/>
      </c>
      <c r="CA11" s="218">
        <f>CA10+6</f>
        <v/>
      </c>
      <c r="CB11" s="218" t="n">
        <v>44469</v>
      </c>
      <c r="CC11" s="218" t="n">
        <v>44472</v>
      </c>
      <c r="CD11" s="218">
        <f>CD10+6</f>
        <v/>
      </c>
      <c r="CE11" s="218">
        <f>CE10+6</f>
        <v/>
      </c>
      <c r="CF11" s="218">
        <f>CF10+6</f>
        <v/>
      </c>
      <c r="CG11" s="218">
        <f>CG10+6</f>
        <v/>
      </c>
      <c r="CH11" s="218">
        <f>CH10+6</f>
        <v/>
      </c>
      <c r="CI11" s="218">
        <f>CI10+6</f>
        <v/>
      </c>
      <c r="CJ11" s="218">
        <f>CJ10+6</f>
        <v/>
      </c>
      <c r="CK11" s="218">
        <f>CK10+6</f>
        <v/>
      </c>
      <c r="CL11" s="218" t="n">
        <v>44530</v>
      </c>
      <c r="CM11" s="218" t="n">
        <v>44535</v>
      </c>
      <c r="CN11" s="218">
        <f>CN10+6</f>
        <v/>
      </c>
      <c r="CO11" s="218">
        <f>CO10+6</f>
        <v/>
      </c>
      <c r="CP11" s="218">
        <f>CP10+6</f>
        <v/>
      </c>
      <c r="CQ11" s="372" t="n"/>
      <c r="CR11" s="372" t="n"/>
      <c r="CY11" s="51" t="n"/>
      <c r="CZ11" s="51" t="n"/>
      <c r="DA11" s="51" t="n"/>
      <c r="DB11" s="51" t="n"/>
      <c r="DC11" s="51" t="n"/>
      <c r="DD11" s="51" t="n"/>
      <c r="DE11" s="51" t="n"/>
      <c r="DF11" s="51" t="n"/>
      <c r="DG11" s="51" t="n"/>
      <c r="DH11" s="51" t="n"/>
    </row>
    <row r="12" ht="57.75" customFormat="1" customHeight="1" s="95">
      <c r="B12" s="402" t="inlineStr">
        <is>
          <t>ТАРГЕТИРОВАННАЯ РЕКЛАМА</t>
        </is>
      </c>
      <c r="C12" s="220" t="n">
        <v>1</v>
      </c>
      <c r="D12" s="221">
        <f>E12</f>
        <v/>
      </c>
      <c r="E12" s="222" t="inlineStr">
        <is>
          <t>Instagram</t>
        </is>
      </c>
      <c r="F12" s="223" t="inlineStr">
        <is>
          <t>Лента, Stories
ГЕО РФ 
см. закладку "Таргетинги social"</t>
        </is>
      </c>
      <c r="G12" s="224" t="inlineStr">
        <is>
          <t>Промопост с видео/Strories - видео (10 секунд)</t>
        </is>
      </c>
      <c r="H12" s="225" t="inlineStr">
        <is>
          <t>Динамика</t>
        </is>
      </c>
      <c r="I12" s="225" t="inlineStr">
        <is>
          <t>1000 показов</t>
        </is>
      </c>
      <c r="J12" s="226">
        <f>COUNT(AR12:CP12)</f>
        <v/>
      </c>
      <c r="K12" s="225" t="inlineStr">
        <is>
          <t>недели</t>
        </is>
      </c>
      <c r="L12" s="227">
        <f>M12/J12</f>
        <v/>
      </c>
      <c r="M12" s="228" t="n">
        <v>661.2752682491185</v>
      </c>
      <c r="N12" s="304" t="n">
        <v>66</v>
      </c>
      <c r="O12" s="229" t="n">
        <v>1</v>
      </c>
      <c r="P12" s="230" t="n">
        <v>0</v>
      </c>
      <c r="Q12" s="305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305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306">
        <f>R12*1.2</f>
        <v/>
      </c>
      <c r="T12" s="444">
        <f>M12*1000</f>
        <v/>
      </c>
      <c r="U12" s="231" t="n">
        <v>3</v>
      </c>
      <c r="V12" s="444">
        <f>T12/U12</f>
        <v/>
      </c>
      <c r="W12" s="232" t="n">
        <v>0.06</v>
      </c>
      <c r="X12" s="444">
        <f>T12*W12</f>
        <v/>
      </c>
      <c r="Y12" s="233" t="n">
        <v>0.0018</v>
      </c>
      <c r="Z12" s="444">
        <f>T12*Y12</f>
        <v/>
      </c>
      <c r="AA12" s="305">
        <f>R12/T12*1000</f>
        <v/>
      </c>
      <c r="AB12" s="305">
        <f>R12/V12*1000</f>
        <v/>
      </c>
      <c r="AC12" s="281">
        <f>R12/X12</f>
        <v/>
      </c>
      <c r="AD12" s="305">
        <f>R12/Z12</f>
        <v/>
      </c>
      <c r="AE12" s="232" t="n"/>
      <c r="AF12" s="444" t="n"/>
      <c r="AG12" s="305" t="n"/>
      <c r="AH12" s="18" t="n"/>
      <c r="AI12" s="18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9" t="n"/>
      <c r="AS12" s="19" t="n"/>
      <c r="AT12" s="19" t="n"/>
      <c r="AU12" s="19" t="n"/>
      <c r="AV12" s="432" t="n"/>
      <c r="AW12" s="432" t="n"/>
      <c r="AX12" s="19" t="n"/>
      <c r="AY12" s="432" t="n"/>
      <c r="AZ12" s="433">
        <f>1/7*4</f>
        <v/>
      </c>
      <c r="BA12" s="433">
        <f>1/7*5</f>
        <v/>
      </c>
      <c r="BB12" s="432" t="n"/>
      <c r="BC12" s="432" t="n"/>
      <c r="BD12" s="433">
        <f>1/7*3</f>
        <v/>
      </c>
      <c r="BE12" s="433">
        <f>1/7*3</f>
        <v/>
      </c>
      <c r="BF12" s="19" t="n"/>
      <c r="BG12" s="432" t="n"/>
      <c r="BH12" s="432" t="n"/>
      <c r="BI12" s="19" t="n"/>
      <c r="BJ12" s="19" t="n"/>
      <c r="BK12" s="19" t="n"/>
      <c r="BL12" s="432" t="n"/>
      <c r="BM12" s="432" t="n"/>
      <c r="BN12" s="19" t="n"/>
      <c r="BO12" s="19" t="n"/>
      <c r="BP12" s="19" t="n"/>
      <c r="BQ12" s="432" t="n"/>
      <c r="BR12" s="432" t="n"/>
      <c r="BS12" s="19" t="n"/>
      <c r="BT12" s="19" t="n"/>
      <c r="BU12" s="19" t="n"/>
      <c r="BV12" s="19" t="n"/>
      <c r="BW12" s="432" t="n"/>
      <c r="BX12" s="432" t="n"/>
      <c r="BY12" s="432" t="n"/>
      <c r="BZ12" s="432" t="n"/>
      <c r="CA12" s="432" t="n"/>
      <c r="CB12" s="432" t="n"/>
      <c r="CC12" s="432" t="n"/>
      <c r="CD12" s="432" t="n"/>
      <c r="CE12" s="432" t="n"/>
      <c r="CF12" s="432" t="n"/>
      <c r="CG12" s="432" t="n"/>
      <c r="CH12" s="432" t="n"/>
      <c r="CI12" s="432" t="n"/>
      <c r="CJ12" s="432" t="n"/>
      <c r="CK12" s="432" t="n"/>
      <c r="CL12" s="432" t="n"/>
      <c r="CM12" s="432" t="n"/>
      <c r="CN12" s="432" t="n"/>
      <c r="CO12" s="432" t="n"/>
      <c r="CP12" s="432" t="n"/>
      <c r="CQ12" s="445" t="n"/>
      <c r="CR12" s="445" t="n"/>
      <c r="CS12" s="16" t="n"/>
      <c r="CT12" s="305">
        <f>$R$12*#REF!</f>
        <v/>
      </c>
      <c r="CU12" s="305">
        <f>$R$12*#REF!</f>
        <v/>
      </c>
      <c r="CV12" s="305">
        <f>$R$12*#REF!</f>
        <v/>
      </c>
      <c r="CY12" s="51" t="n"/>
      <c r="CZ12" s="51" t="n"/>
      <c r="DA12" s="51" t="n"/>
      <c r="DB12" s="51" t="n"/>
      <c r="DC12" s="51" t="n"/>
      <c r="DD12" s="51" t="n"/>
      <c r="DE12" s="51" t="n"/>
      <c r="DF12" s="51" t="n"/>
      <c r="DG12" s="51" t="n"/>
      <c r="DH12" s="51" t="n"/>
    </row>
    <row r="13" ht="57.75" customFormat="1" customHeight="1" s="95">
      <c r="B13" s="399" t="n"/>
      <c r="C13" s="220">
        <f>C12+1</f>
        <v/>
      </c>
      <c r="D13" s="221">
        <f>E13</f>
        <v/>
      </c>
      <c r="E13" s="222" t="inlineStr">
        <is>
          <t>Вконтакте</t>
        </is>
      </c>
      <c r="F13" s="223" t="inlineStr">
        <is>
          <t>Лента новостей
ГЕО РФ 
см. закладку "Таргетинги social"</t>
        </is>
      </c>
      <c r="G13" s="234" t="inlineStr">
        <is>
          <t>Промопост с видео_x000D_
 (10 секунд)</t>
        </is>
      </c>
      <c r="H13" s="225" t="inlineStr">
        <is>
          <t>Динамика</t>
        </is>
      </c>
      <c r="I13" s="225" t="inlineStr">
        <is>
          <t>1000 показов</t>
        </is>
      </c>
      <c r="J13" s="226">
        <f>COUNT(AR13:CP13)</f>
        <v/>
      </c>
      <c r="K13" s="225" t="inlineStr">
        <is>
          <t>недели</t>
        </is>
      </c>
      <c r="L13" s="227">
        <f>M13/J13</f>
        <v/>
      </c>
      <c r="M13" s="228" t="n">
        <v>995.3997159090911</v>
      </c>
      <c r="N13" s="304" t="n">
        <v>88</v>
      </c>
      <c r="O13" s="229" t="n">
        <v>1</v>
      </c>
      <c r="P13" s="230" t="n">
        <v>0</v>
      </c>
      <c r="Q13" s="305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305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306">
        <f>R13*1.2</f>
        <v/>
      </c>
      <c r="T13" s="444">
        <f>M13*1000</f>
        <v/>
      </c>
      <c r="U13" s="231" t="n">
        <v>3</v>
      </c>
      <c r="V13" s="444">
        <f>T13/U13</f>
        <v/>
      </c>
      <c r="W13" s="233" t="n">
        <v>0.15</v>
      </c>
      <c r="X13" s="444">
        <f>T13*W13</f>
        <v/>
      </c>
      <c r="Y13" s="233" t="n">
        <v>0.0023</v>
      </c>
      <c r="Z13" s="444">
        <f>T13*Y13</f>
        <v/>
      </c>
      <c r="AA13" s="305">
        <f>R13/T13*1000</f>
        <v/>
      </c>
      <c r="AB13" s="305">
        <f>R13/V13*1000</f>
        <v/>
      </c>
      <c r="AC13" s="281">
        <f>R13/X13</f>
        <v/>
      </c>
      <c r="AD13" s="305">
        <f>R13/Z13</f>
        <v/>
      </c>
      <c r="AE13" s="232" t="n"/>
      <c r="AF13" s="444" t="n"/>
      <c r="AG13" s="305" t="n"/>
      <c r="AH13" s="18" t="n"/>
      <c r="AI13" s="18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9" t="n"/>
      <c r="AS13" s="19" t="n"/>
      <c r="AT13" s="19" t="n"/>
      <c r="AU13" s="19" t="n"/>
      <c r="AV13" s="432" t="n"/>
      <c r="AW13" s="432" t="n"/>
      <c r="AX13" s="19" t="n"/>
      <c r="AY13" s="432" t="n"/>
      <c r="AZ13" s="433">
        <f>1/7*4</f>
        <v/>
      </c>
      <c r="BA13" s="433">
        <f>1/7*5</f>
        <v/>
      </c>
      <c r="BB13" s="432" t="n"/>
      <c r="BC13" s="432" t="n"/>
      <c r="BD13" s="433">
        <f>1/7*3</f>
        <v/>
      </c>
      <c r="BE13" s="433">
        <f>1/7*3</f>
        <v/>
      </c>
      <c r="BF13" s="19" t="n"/>
      <c r="BG13" s="432" t="n"/>
      <c r="BH13" s="432" t="n"/>
      <c r="BI13" s="19" t="n"/>
      <c r="BJ13" s="19" t="n"/>
      <c r="BK13" s="19" t="n"/>
      <c r="BL13" s="432" t="n"/>
      <c r="BM13" s="432" t="n"/>
      <c r="BN13" s="19" t="n"/>
      <c r="BO13" s="19" t="n"/>
      <c r="BP13" s="19" t="n"/>
      <c r="BQ13" s="432" t="n"/>
      <c r="BR13" s="432" t="n"/>
      <c r="BS13" s="19" t="n"/>
      <c r="BT13" s="19" t="n"/>
      <c r="BU13" s="19" t="n"/>
      <c r="BV13" s="19" t="n"/>
      <c r="BW13" s="432" t="n"/>
      <c r="BX13" s="432" t="n"/>
      <c r="BY13" s="432" t="n"/>
      <c r="BZ13" s="432" t="n"/>
      <c r="CA13" s="432" t="n"/>
      <c r="CB13" s="432" t="n"/>
      <c r="CC13" s="432" t="n"/>
      <c r="CD13" s="432" t="n"/>
      <c r="CE13" s="432" t="n"/>
      <c r="CF13" s="432" t="n"/>
      <c r="CG13" s="432" t="n"/>
      <c r="CH13" s="432" t="n"/>
      <c r="CI13" s="432" t="n"/>
      <c r="CJ13" s="432" t="n"/>
      <c r="CK13" s="432" t="n"/>
      <c r="CL13" s="432" t="n"/>
      <c r="CM13" s="432" t="n"/>
      <c r="CN13" s="432" t="n"/>
      <c r="CO13" s="432" t="n"/>
      <c r="CP13" s="432" t="n"/>
      <c r="CQ13" s="445" t="n"/>
      <c r="CR13" s="445" t="n"/>
      <c r="CS13" s="16" t="n"/>
      <c r="CT13" s="305" t="n"/>
      <c r="CU13" s="305" t="n"/>
      <c r="CV13" s="305" t="n"/>
      <c r="CY13" s="51" t="n"/>
      <c r="CZ13" s="51" t="n"/>
      <c r="DA13" s="51" t="n"/>
      <c r="DB13" s="51" t="n"/>
      <c r="DC13" s="51" t="n"/>
      <c r="DD13" s="51" t="n"/>
      <c r="DE13" s="51" t="n"/>
      <c r="DF13" s="51" t="n"/>
      <c r="DG13" s="51" t="n"/>
      <c r="DH13" s="51" t="n"/>
    </row>
    <row r="14" ht="57.75" customFormat="1" customHeight="1" s="95">
      <c r="B14" s="399" t="n"/>
      <c r="C14" s="220">
        <f>C13+1</f>
        <v/>
      </c>
      <c r="D14" s="221">
        <f>E14</f>
        <v/>
      </c>
      <c r="E14" s="222" t="inlineStr">
        <is>
          <t>Instagram</t>
        </is>
      </c>
      <c r="F14" s="223" t="inlineStr">
        <is>
          <t>Лента, Stories
ГЕО РФ 
см. закладку "Таргетинги social"</t>
        </is>
      </c>
      <c r="G14" s="234" t="inlineStr">
        <is>
          <t>Промопост с кнопкой - изображение/Stories - изображение</t>
        </is>
      </c>
      <c r="H14" s="225" t="inlineStr">
        <is>
          <t>Динамика</t>
        </is>
      </c>
      <c r="I14" s="225" t="inlineStr">
        <is>
          <t>клики</t>
        </is>
      </c>
      <c r="J14" s="226">
        <f>COUNT(AW14:BE14)</f>
        <v/>
      </c>
      <c r="K14" s="225" t="inlineStr">
        <is>
          <t>неделя</t>
        </is>
      </c>
      <c r="L14" s="227">
        <f>M14/J14</f>
        <v/>
      </c>
      <c r="M14" s="235" t="n">
        <v>1681.818181818182</v>
      </c>
      <c r="N14" s="304" t="n">
        <v>44</v>
      </c>
      <c r="O14" s="229" t="n">
        <v>1</v>
      </c>
      <c r="P14" s="230" t="n">
        <v>0</v>
      </c>
      <c r="Q14" s="305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307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306">
        <f>R14*1.2</f>
        <v/>
      </c>
      <c r="T14" s="444">
        <f>Z14/Y14</f>
        <v/>
      </c>
      <c r="U14" s="231" t="n">
        <v>3</v>
      </c>
      <c r="V14" s="444">
        <f>T14/U14</f>
        <v/>
      </c>
      <c r="W14" s="232" t="inlineStr">
        <is>
          <t>n/a</t>
        </is>
      </c>
      <c r="X14" s="232" t="inlineStr">
        <is>
          <t>n/a</t>
        </is>
      </c>
      <c r="Y14" s="233" t="n">
        <v>0.0033</v>
      </c>
      <c r="Z14" s="444">
        <f>M14</f>
        <v/>
      </c>
      <c r="AA14" s="305">
        <f>R14/T14*1000</f>
        <v/>
      </c>
      <c r="AB14" s="305">
        <f>R14/V14*1000</f>
        <v/>
      </c>
      <c r="AC14" s="232" t="inlineStr">
        <is>
          <t>n/a</t>
        </is>
      </c>
      <c r="AD14" s="305">
        <f>R14/Z14</f>
        <v/>
      </c>
      <c r="AE14" s="232" t="n"/>
      <c r="AF14" s="444" t="n"/>
      <c r="AG14" s="305" t="n"/>
      <c r="AH14" s="18" t="n"/>
      <c r="AI14" s="18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9" t="n"/>
      <c r="AS14" s="19" t="n"/>
      <c r="AT14" s="19" t="n"/>
      <c r="AU14" s="19" t="n"/>
      <c r="AV14" s="432" t="n"/>
      <c r="AW14" s="432" t="n"/>
      <c r="AX14" s="432" t="n"/>
      <c r="AY14" s="432" t="n"/>
      <c r="AZ14" s="432" t="n"/>
      <c r="BA14" s="432" t="n"/>
      <c r="BB14" s="432" t="n"/>
      <c r="BC14" s="19" t="n"/>
      <c r="BD14" s="432" t="n"/>
      <c r="BE14" s="433">
        <f>1/7*4</f>
        <v/>
      </c>
      <c r="BF14" s="433" t="n">
        <v>1</v>
      </c>
      <c r="BG14" s="433">
        <f>1/7*1</f>
        <v/>
      </c>
      <c r="BH14" s="433">
        <f>1/7*2</f>
        <v/>
      </c>
      <c r="BI14" s="19" t="n"/>
      <c r="BJ14" s="19" t="n"/>
      <c r="BK14" s="19" t="n"/>
      <c r="BL14" s="432" t="n"/>
      <c r="BM14" s="432" t="n"/>
      <c r="BN14" s="19" t="n"/>
      <c r="BO14" s="19" t="n"/>
      <c r="BP14" s="19" t="n"/>
      <c r="BQ14" s="432" t="n"/>
      <c r="BR14" s="432" t="n"/>
      <c r="BS14" s="19" t="n"/>
      <c r="BT14" s="19" t="n"/>
      <c r="BU14" s="19" t="n"/>
      <c r="BV14" s="19" t="n"/>
      <c r="BW14" s="432" t="n"/>
      <c r="BX14" s="432" t="n"/>
      <c r="BY14" s="432" t="n"/>
      <c r="BZ14" s="432" t="n"/>
      <c r="CA14" s="432" t="n"/>
      <c r="CB14" s="432" t="n"/>
      <c r="CC14" s="432" t="n"/>
      <c r="CD14" s="432" t="n"/>
      <c r="CE14" s="432" t="n"/>
      <c r="CF14" s="432" t="n"/>
      <c r="CG14" s="432" t="n"/>
      <c r="CH14" s="432" t="n"/>
      <c r="CI14" s="432" t="n"/>
      <c r="CJ14" s="432" t="n"/>
      <c r="CK14" s="432" t="n"/>
      <c r="CL14" s="432" t="n"/>
      <c r="CM14" s="432" t="n"/>
      <c r="CN14" s="432" t="n"/>
      <c r="CO14" s="432" t="n"/>
      <c r="CP14" s="432" t="n"/>
      <c r="CQ14" s="445" t="n"/>
      <c r="CR14" s="445" t="n"/>
      <c r="CS14" s="16" t="n"/>
      <c r="CT14" s="305" t="n"/>
      <c r="CU14" s="305" t="n"/>
      <c r="CV14" s="305" t="n"/>
      <c r="CY14" s="51" t="n"/>
      <c r="CZ14" s="51" t="n"/>
      <c r="DA14" s="51" t="n"/>
      <c r="DB14" s="51" t="n"/>
      <c r="DC14" s="51" t="n"/>
      <c r="DD14" s="51" t="n"/>
      <c r="DE14" s="51" t="n"/>
      <c r="DF14" s="51" t="n"/>
      <c r="DG14" s="51" t="n"/>
      <c r="DH14" s="51" t="n"/>
    </row>
    <row r="15" ht="57.75" customFormat="1" customHeight="1" s="95">
      <c r="B15" s="399" t="n"/>
      <c r="C15" s="220">
        <f>C14+1</f>
        <v/>
      </c>
      <c r="D15" s="221">
        <f>E15</f>
        <v/>
      </c>
      <c r="E15" s="222" t="inlineStr">
        <is>
          <t>Вконтакте</t>
        </is>
      </c>
      <c r="F15" s="223" t="inlineStr">
        <is>
          <t>Лента новостей
ГЕО РФ 
см. закладку "Таргетинги social"</t>
        </is>
      </c>
      <c r="G15" s="234" t="inlineStr">
        <is>
          <t>Промопост с кнопкой</t>
        </is>
      </c>
      <c r="H15" s="225" t="inlineStr">
        <is>
          <t>Динамика</t>
        </is>
      </c>
      <c r="I15" s="225" t="inlineStr">
        <is>
          <t>клики</t>
        </is>
      </c>
      <c r="J15" s="226">
        <f>COUNT(AW15:BE15)</f>
        <v/>
      </c>
      <c r="K15" s="225" t="inlineStr">
        <is>
          <t>неделя</t>
        </is>
      </c>
      <c r="L15" s="227">
        <f>M15/J15</f>
        <v/>
      </c>
      <c r="M15" s="235" t="n">
        <v>1462.926437768662</v>
      </c>
      <c r="N15" s="304" t="n">
        <v>44</v>
      </c>
      <c r="O15" s="229" t="n">
        <v>1</v>
      </c>
      <c r="P15" s="230" t="n">
        <v>0</v>
      </c>
      <c r="Q15" s="305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307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306">
        <f>R15*1.2</f>
        <v/>
      </c>
      <c r="T15" s="444">
        <f>Z15/Y15</f>
        <v/>
      </c>
      <c r="U15" s="231" t="n">
        <v>3</v>
      </c>
      <c r="V15" s="444">
        <f>T15/U15</f>
        <v/>
      </c>
      <c r="W15" s="232" t="inlineStr">
        <is>
          <t>n/a</t>
        </is>
      </c>
      <c r="X15" s="232" t="inlineStr">
        <is>
          <t>n/a</t>
        </is>
      </c>
      <c r="Y15" s="233" t="n">
        <v>0.0043</v>
      </c>
      <c r="Z15" s="444">
        <f>M15</f>
        <v/>
      </c>
      <c r="AA15" s="305">
        <f>R15/T15*1000</f>
        <v/>
      </c>
      <c r="AB15" s="305">
        <f>R15/V15*1000</f>
        <v/>
      </c>
      <c r="AC15" s="232" t="inlineStr">
        <is>
          <t>n/a</t>
        </is>
      </c>
      <c r="AD15" s="305">
        <f>R15/Z15</f>
        <v/>
      </c>
      <c r="AE15" s="232" t="n"/>
      <c r="AF15" s="444" t="n"/>
      <c r="AG15" s="305" t="n"/>
      <c r="AH15" s="18" t="n"/>
      <c r="AI15" s="18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9" t="n"/>
      <c r="AS15" s="19" t="n"/>
      <c r="AT15" s="19" t="n"/>
      <c r="AU15" s="19" t="n"/>
      <c r="AV15" s="432" t="n"/>
      <c r="AW15" s="432" t="n"/>
      <c r="AX15" s="432" t="n"/>
      <c r="AY15" s="432" t="n"/>
      <c r="AZ15" s="432" t="n"/>
      <c r="BA15" s="432" t="n"/>
      <c r="BB15" s="432" t="n"/>
      <c r="BC15" s="19" t="n"/>
      <c r="BD15" s="432" t="n"/>
      <c r="BE15" s="433">
        <f>1/7*4</f>
        <v/>
      </c>
      <c r="BF15" s="433" t="n">
        <v>1</v>
      </c>
      <c r="BG15" s="433">
        <f>1/7*1</f>
        <v/>
      </c>
      <c r="BH15" s="433">
        <f>1/7*2</f>
        <v/>
      </c>
      <c r="BI15" s="19" t="n"/>
      <c r="BJ15" s="19" t="n"/>
      <c r="BK15" s="19" t="n"/>
      <c r="BL15" s="432" t="n"/>
      <c r="BM15" s="432" t="n"/>
      <c r="BN15" s="19" t="n"/>
      <c r="BO15" s="19" t="n"/>
      <c r="BP15" s="19" t="n"/>
      <c r="BQ15" s="432" t="n"/>
      <c r="BR15" s="432" t="n"/>
      <c r="BS15" s="19" t="n"/>
      <c r="BT15" s="19" t="n"/>
      <c r="BU15" s="19" t="n"/>
      <c r="BV15" s="19" t="n"/>
      <c r="BW15" s="432" t="n"/>
      <c r="BX15" s="432" t="n"/>
      <c r="BY15" s="432" t="n"/>
      <c r="BZ15" s="432" t="n"/>
      <c r="CA15" s="432" t="n"/>
      <c r="CB15" s="432" t="n"/>
      <c r="CC15" s="432" t="n"/>
      <c r="CD15" s="432" t="n"/>
      <c r="CE15" s="432" t="n"/>
      <c r="CF15" s="432" t="n"/>
      <c r="CG15" s="432" t="n"/>
      <c r="CH15" s="432" t="n"/>
      <c r="CI15" s="432" t="n"/>
      <c r="CJ15" s="432" t="n"/>
      <c r="CK15" s="432" t="n"/>
      <c r="CL15" s="432" t="n"/>
      <c r="CM15" s="432" t="n"/>
      <c r="CN15" s="432" t="n"/>
      <c r="CO15" s="432" t="n"/>
      <c r="CP15" s="432" t="n"/>
      <c r="CQ15" s="445" t="n"/>
      <c r="CR15" s="445" t="n"/>
      <c r="CS15" s="16" t="n"/>
      <c r="CT15" s="305" t="n"/>
      <c r="CU15" s="305" t="n"/>
      <c r="CV15" s="305" t="n"/>
      <c r="CY15" s="51" t="n"/>
      <c r="CZ15" s="51" t="n"/>
      <c r="DA15" s="51" t="n"/>
      <c r="DB15" s="51" t="n"/>
      <c r="DC15" s="51" t="n"/>
      <c r="DD15" s="51" t="n"/>
      <c r="DE15" s="51" t="n"/>
      <c r="DF15" s="51" t="n"/>
      <c r="DG15" s="51" t="n"/>
      <c r="DH15" s="51" t="n"/>
    </row>
    <row r="16" ht="57.75" customFormat="1" customHeight="1" s="95">
      <c r="B16" s="125" t="inlineStr">
        <is>
          <t>PROGRAMMATIC</t>
        </is>
      </c>
      <c r="C16" s="220">
        <f>C15+1</f>
        <v/>
      </c>
      <c r="D16" s="221">
        <f>E16</f>
        <v/>
      </c>
      <c r="E16" s="236" t="inlineStr">
        <is>
          <t>Segmento</t>
        </is>
      </c>
      <c r="F16" s="237" t="inlineStr">
        <is>
          <t>Гео - РФ_x000D_
Таргетинг по аудиторным сегментам, см. закладку "Segmento"</t>
        </is>
      </c>
      <c r="G16" s="238" t="inlineStr">
        <is>
          <t xml:space="preserve">Видео </t>
        </is>
      </c>
      <c r="H16" s="225" t="inlineStr">
        <is>
          <t>Динамика</t>
        </is>
      </c>
      <c r="I16" s="225" t="inlineStr">
        <is>
          <t>1000 показов</t>
        </is>
      </c>
      <c r="J16" s="226">
        <f>COUNT(AW16:BE16)</f>
        <v/>
      </c>
      <c r="K16" s="225" t="inlineStr">
        <is>
          <t>недели</t>
        </is>
      </c>
      <c r="L16" s="227">
        <f>M16/J16</f>
        <v/>
      </c>
      <c r="M16" s="227" t="n">
        <v>1543.20987654321</v>
      </c>
      <c r="N16" s="305" t="n">
        <v>270</v>
      </c>
      <c r="O16" s="229" t="n">
        <v>1.2</v>
      </c>
      <c r="P16" s="230" t="n">
        <v>0</v>
      </c>
      <c r="Q16" s="305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305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306">
        <f>R16*1.2</f>
        <v/>
      </c>
      <c r="T16" s="444">
        <f>M16*1000</f>
        <v/>
      </c>
      <c r="U16" s="231" t="n">
        <v>2</v>
      </c>
      <c r="V16" s="444">
        <f>T16/U16</f>
        <v/>
      </c>
      <c r="W16" s="232" t="n">
        <v>0.58</v>
      </c>
      <c r="X16" s="444">
        <f>T16*W16</f>
        <v/>
      </c>
      <c r="Y16" s="233" t="n">
        <v>0.01</v>
      </c>
      <c r="Z16" s="444">
        <f>T16*Y16</f>
        <v/>
      </c>
      <c r="AA16" s="305">
        <f>R16/T16*1000</f>
        <v/>
      </c>
      <c r="AB16" s="305">
        <f>R16/V16*1000</f>
        <v/>
      </c>
      <c r="AC16" s="281">
        <f>R16/X16</f>
        <v/>
      </c>
      <c r="AD16" s="308">
        <f>R16/Z16</f>
        <v/>
      </c>
      <c r="AE16" s="232" t="n"/>
      <c r="AF16" s="444" t="n"/>
      <c r="AG16" s="305" t="n"/>
      <c r="AH16" s="18" t="n"/>
      <c r="AI16" s="18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9" t="n"/>
      <c r="AS16" s="19" t="n"/>
      <c r="AT16" s="19" t="n"/>
      <c r="AU16" s="19" t="n"/>
      <c r="AV16" s="432" t="n"/>
      <c r="AW16" s="432" t="n"/>
      <c r="AX16" s="19" t="n"/>
      <c r="AY16" s="432" t="n"/>
      <c r="AZ16" s="433">
        <f>1/7*4</f>
        <v/>
      </c>
      <c r="BA16" s="433">
        <f>1/7*5</f>
        <v/>
      </c>
      <c r="BB16" s="432" t="n"/>
      <c r="BC16" s="19" t="n"/>
      <c r="BD16" s="433">
        <f>1/7*3</f>
        <v/>
      </c>
      <c r="BE16" s="433">
        <f>1/7*3</f>
        <v/>
      </c>
      <c r="BF16" s="19" t="n"/>
      <c r="BG16" s="432" t="n"/>
      <c r="BH16" s="432" t="n"/>
      <c r="BI16" s="19" t="n"/>
      <c r="BJ16" s="19" t="n"/>
      <c r="BK16" s="19" t="n"/>
      <c r="BL16" s="432" t="n"/>
      <c r="BM16" s="432" t="n"/>
      <c r="BN16" s="19" t="n"/>
      <c r="BO16" s="19" t="n"/>
      <c r="BP16" s="19" t="n"/>
      <c r="BQ16" s="432" t="n"/>
      <c r="BR16" s="432" t="n"/>
      <c r="BS16" s="19" t="n"/>
      <c r="BT16" s="19" t="n"/>
      <c r="BU16" s="19" t="n"/>
      <c r="BV16" s="19" t="n"/>
      <c r="BW16" s="432" t="n"/>
      <c r="BX16" s="432" t="n"/>
      <c r="BY16" s="432" t="n"/>
      <c r="BZ16" s="432" t="n"/>
      <c r="CA16" s="432" t="n"/>
      <c r="CB16" s="432" t="n"/>
      <c r="CC16" s="432" t="n"/>
      <c r="CD16" s="432" t="n"/>
      <c r="CE16" s="432" t="n"/>
      <c r="CF16" s="432" t="n"/>
      <c r="CG16" s="432" t="n"/>
      <c r="CH16" s="432" t="n"/>
      <c r="CI16" s="432" t="n"/>
      <c r="CJ16" s="432" t="n"/>
      <c r="CK16" s="432" t="n"/>
      <c r="CL16" s="432" t="n"/>
      <c r="CM16" s="432" t="n"/>
      <c r="CN16" s="432" t="n"/>
      <c r="CO16" s="432" t="n"/>
      <c r="CP16" s="432" t="n"/>
      <c r="CQ16" s="445" t="n"/>
      <c r="CR16" s="445" t="n"/>
      <c r="CT16" s="305">
        <f>$R$12*#REF!</f>
        <v/>
      </c>
      <c r="CU16" s="305">
        <f>$R$12*#REF!</f>
        <v/>
      </c>
      <c r="CV16" s="305">
        <f>$R$12*#REF!</f>
        <v/>
      </c>
      <c r="CY16" s="51" t="n"/>
      <c r="CZ16" s="51" t="n"/>
      <c r="DA16" s="51" t="n"/>
      <c r="DB16" s="51" t="n"/>
      <c r="DC16" s="51" t="n"/>
      <c r="DD16" s="51" t="n"/>
      <c r="DE16" s="51" t="n"/>
      <c r="DF16" s="51" t="n"/>
      <c r="DG16" s="51" t="n"/>
      <c r="DH16" s="51" t="n"/>
    </row>
    <row r="17" ht="13.5" customFormat="1" customHeight="1" s="95">
      <c r="B17" s="55" t="n"/>
      <c r="C17" s="239" t="n"/>
      <c r="D17" s="116" t="n"/>
      <c r="E17" s="116" t="n"/>
      <c r="F17" s="116" t="n"/>
      <c r="G17" s="116" t="n"/>
      <c r="H17" s="116" t="n"/>
      <c r="I17" s="116" t="n"/>
      <c r="J17" s="116" t="n"/>
      <c r="K17" s="116" t="n"/>
      <c r="L17" s="116" t="n"/>
      <c r="M17" s="116" t="n"/>
      <c r="N17" s="116" t="n"/>
      <c r="O17" s="116" t="n"/>
      <c r="P17" s="117" t="n"/>
      <c r="Q17" s="309">
        <f>SUMIF(T12:T16,"&gt;0",R12:R16)/T17*1000</f>
        <v/>
      </c>
      <c r="R17" s="309">
        <f>SUM(R12:R16)</f>
        <v/>
      </c>
      <c r="S17" s="309">
        <f>SUM(S12:S16)</f>
        <v/>
      </c>
      <c r="T17" s="240">
        <f>SUM(T12:T16)</f>
        <v/>
      </c>
      <c r="U17" s="446">
        <f>SUMIF(V12:V16,"&gt;0",T12:T16)/V17</f>
        <v/>
      </c>
      <c r="V17" s="241">
        <f>SUM(V12:V16)*0.8</f>
        <v/>
      </c>
      <c r="W17" s="242">
        <f>SUMIF(T12:T16,"&gt;0",X12:X16)/T17</f>
        <v/>
      </c>
      <c r="X17" s="240">
        <f>SUM(X12:X16)</f>
        <v/>
      </c>
      <c r="Y17" s="242">
        <f>SUMIF(T12:T16,"&gt;0",Z12:Z16)/T17</f>
        <v/>
      </c>
      <c r="Z17" s="240">
        <f>SUM(Z12:Z16)</f>
        <v/>
      </c>
      <c r="AA17" s="310">
        <f>SUMIF(T12:T16,"&gt;0",R12:R16)/T17*1000</f>
        <v/>
      </c>
      <c r="AB17" s="310">
        <f>SUMIF(V12:V16,"&gt;0",R12:R16)/V17*1000</f>
        <v/>
      </c>
      <c r="AC17" s="310">
        <f>SUMIF(X12:X16,"&gt;0",R12:R16)/X17</f>
        <v/>
      </c>
      <c r="AD17" s="310">
        <f>SUMIF(Z12:Z16,"&gt;0",R12:R16)/Z17</f>
        <v/>
      </c>
      <c r="AE17" s="242">
        <f>SUMIF(AF12:AF16,"&gt;0",Z12:Z16)/AF17</f>
        <v/>
      </c>
      <c r="AF17" s="240">
        <f>SUM(AF12:AF16)</f>
        <v/>
      </c>
      <c r="AG17" s="310">
        <f>SUMIF(AF12:AF16,"&gt;0",R12:R16)/AF17</f>
        <v/>
      </c>
      <c r="AH17" s="66" t="n"/>
      <c r="AI17" s="66" t="n"/>
      <c r="AJ17" s="66" t="n"/>
      <c r="AK17" s="66" t="n"/>
      <c r="AL17" s="66" t="n"/>
      <c r="AM17" s="66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  <c r="BJ17" s="50" t="n"/>
      <c r="BK17" s="50" t="n"/>
      <c r="BL17" s="50" t="n"/>
      <c r="BM17" s="50" t="n"/>
      <c r="BN17" s="50" t="n"/>
      <c r="BO17" s="50" t="n"/>
      <c r="BP17" s="50" t="n"/>
      <c r="BQ17" s="50" t="n"/>
      <c r="BR17" s="50" t="n"/>
      <c r="BS17" s="50" t="n"/>
      <c r="BT17" s="50" t="n"/>
      <c r="BU17" s="50" t="n"/>
      <c r="BV17" s="50" t="n"/>
      <c r="BW17" s="50" t="n"/>
      <c r="BX17" s="50" t="n"/>
      <c r="BY17" s="50" t="n"/>
      <c r="BZ17" s="50" t="n"/>
      <c r="CA17" s="50" t="n"/>
      <c r="CB17" s="50" t="n"/>
      <c r="CC17" s="50" t="n"/>
      <c r="CD17" s="50" t="n"/>
      <c r="CE17" s="50" t="n"/>
      <c r="CF17" s="50" t="n"/>
      <c r="CG17" s="50" t="n"/>
      <c r="CH17" s="50" t="n"/>
      <c r="CI17" s="50" t="n"/>
      <c r="CJ17" s="50" t="n"/>
      <c r="CK17" s="50" t="n"/>
      <c r="CL17" s="50" t="n"/>
      <c r="CM17" s="50" t="n"/>
      <c r="CN17" s="50" t="n"/>
      <c r="CO17" s="50" t="n"/>
      <c r="CP17" s="50" t="n"/>
      <c r="CQ17" s="50" t="n"/>
      <c r="CR17" s="289" t="n"/>
      <c r="CT17" s="305">
        <f>SUM(CT12:CT16)</f>
        <v/>
      </c>
      <c r="CU17" s="305">
        <f>SUM(CU12:CU16)</f>
        <v/>
      </c>
      <c r="CV17" s="305">
        <f>SUM(CV12:CV16)</f>
        <v/>
      </c>
      <c r="CY17" s="51" t="n"/>
      <c r="CZ17" s="51" t="n"/>
      <c r="DA17" s="51" t="n"/>
      <c r="DB17" s="51" t="n"/>
      <c r="DC17" s="51" t="n"/>
      <c r="DD17" s="51" t="n"/>
      <c r="DE17" s="51" t="n"/>
      <c r="DF17" s="51" t="n"/>
      <c r="DG17" s="51" t="n"/>
      <c r="DH17" s="51" t="n"/>
    </row>
    <row r="18" ht="13.5" customFormat="1" customHeight="1" s="22">
      <c r="B18" s="20" t="n"/>
      <c r="C18" s="21" t="n"/>
      <c r="D18" s="21" t="n"/>
      <c r="E18" s="50" t="n"/>
      <c r="F18" s="50" t="n"/>
      <c r="G18" s="67" t="n"/>
      <c r="H18" s="68" t="n"/>
      <c r="N18" s="438" t="inlineStr">
        <is>
          <t>АК</t>
        </is>
      </c>
      <c r="O18" s="439" t="n"/>
      <c r="P18" s="439" t="n"/>
      <c r="Q18" s="71" t="n"/>
      <c r="R18" s="290">
        <f>SUM(R12:R15)*0.1+R16*0.05</f>
        <v/>
      </c>
      <c r="S18" s="291" t="n"/>
      <c r="T18" s="292" t="n"/>
      <c r="U18" s="292" t="n"/>
      <c r="V18" s="293" t="n"/>
      <c r="W18" s="293" t="n"/>
      <c r="X18" s="293" t="n"/>
      <c r="Y18" s="293" t="n"/>
      <c r="Z18" s="293" t="n"/>
      <c r="AA18" s="293" t="n"/>
      <c r="AB18" s="72" t="n"/>
      <c r="AC18" s="73" t="n"/>
      <c r="AD18" s="74" t="n"/>
      <c r="AE18" s="405" t="n"/>
      <c r="AF18" s="405" t="n"/>
      <c r="AG18" s="405" t="n"/>
      <c r="AH18" s="66" t="n"/>
      <c r="AI18" s="66" t="n"/>
      <c r="AJ18" s="66" t="n"/>
      <c r="AK18" s="66" t="n"/>
      <c r="AL18" s="66" t="n"/>
      <c r="AM18" s="66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  <c r="BJ18" s="50" t="n"/>
      <c r="BK18" s="50" t="n"/>
      <c r="BL18" s="50" t="n"/>
      <c r="BM18" s="50" t="n"/>
      <c r="BN18" s="50" t="n"/>
      <c r="BO18" s="50" t="n"/>
      <c r="BP18" s="50" t="n"/>
      <c r="BQ18" s="50" t="n"/>
      <c r="BR18" s="50" t="n"/>
      <c r="BS18" s="50" t="n"/>
      <c r="BT18" s="50" t="n"/>
      <c r="BU18" s="50" t="n"/>
      <c r="BV18" s="50" t="n"/>
      <c r="BW18" s="50" t="n"/>
      <c r="BX18" s="50" t="n"/>
      <c r="BY18" s="50" t="n"/>
      <c r="BZ18" s="50" t="n"/>
      <c r="CA18" s="50" t="n"/>
      <c r="CB18" s="50" t="n"/>
      <c r="CC18" s="50" t="n"/>
      <c r="CD18" s="50" t="n"/>
      <c r="CE18" s="50" t="n"/>
      <c r="CF18" s="50" t="n"/>
      <c r="CG18" s="50" t="n"/>
      <c r="CH18" s="50" t="n"/>
      <c r="CI18" s="50" t="n"/>
      <c r="CJ18" s="50" t="n"/>
      <c r="CK18" s="50" t="n"/>
      <c r="CL18" s="50" t="n"/>
      <c r="CM18" s="50" t="n"/>
      <c r="CN18" s="50" t="n"/>
      <c r="CO18" s="50" t="n"/>
      <c r="CP18" s="50" t="n"/>
      <c r="CQ18" s="50" t="n"/>
      <c r="CR18" s="289" t="n"/>
      <c r="CT18" s="243" t="n"/>
      <c r="CU18" s="243" t="n"/>
      <c r="CV18" s="243" t="n"/>
      <c r="CW18" s="23" t="n"/>
      <c r="CZ18" s="51" t="n"/>
      <c r="DA18" s="51" t="n"/>
      <c r="DB18" s="51" t="n"/>
      <c r="DC18" s="51" t="n"/>
      <c r="DD18" s="51" t="n"/>
      <c r="DE18" s="51" t="n"/>
      <c r="DF18" s="51" t="n"/>
      <c r="DG18" s="51" t="n"/>
      <c r="DH18" s="51" t="n"/>
      <c r="DI18" s="51" t="n"/>
    </row>
    <row r="19" hidden="1" ht="13.5" customFormat="1" customHeight="1" s="22">
      <c r="B19" s="20" t="n"/>
      <c r="C19" s="21" t="n"/>
      <c r="D19" s="21" t="n"/>
      <c r="E19" s="50" t="n"/>
      <c r="F19" s="50" t="n"/>
      <c r="G19" s="67" t="n"/>
      <c r="H19" s="68" t="n"/>
      <c r="N19" s="438" t="inlineStr">
        <is>
          <t>Сервис DCM</t>
        </is>
      </c>
      <c r="O19" s="439" t="n"/>
      <c r="P19" s="439" t="n"/>
      <c r="Q19" s="439" t="n"/>
      <c r="R19" s="311" t="n"/>
      <c r="S19" s="291">
        <f>SUM(#REF!)/F21</f>
        <v/>
      </c>
      <c r="T19" s="292" t="n"/>
      <c r="U19" s="292" t="n"/>
      <c r="V19" s="293" t="n"/>
      <c r="W19" s="293" t="n"/>
      <c r="X19" s="293" t="n"/>
      <c r="Y19" s="293" t="n"/>
      <c r="Z19" s="293" t="n"/>
      <c r="AA19" s="293" t="n"/>
      <c r="AB19" s="405" t="n"/>
      <c r="AC19" s="405" t="n"/>
      <c r="AD19" s="405" t="n"/>
      <c r="AE19" s="405" t="n"/>
      <c r="AF19" s="405" t="n"/>
      <c r="AG19" s="405" t="n"/>
      <c r="AH19" s="66" t="n"/>
      <c r="AI19" s="66" t="n"/>
      <c r="AJ19" s="66" t="n"/>
      <c r="AK19" s="66" t="n"/>
      <c r="AL19" s="66" t="n"/>
      <c r="AM19" s="66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  <c r="BJ19" s="50" t="n"/>
      <c r="BK19" s="50" t="n"/>
      <c r="BL19" s="50" t="n"/>
      <c r="BM19" s="50" t="n"/>
      <c r="BN19" s="50" t="n"/>
      <c r="BO19" s="50" t="n"/>
      <c r="BP19" s="50" t="n"/>
      <c r="BQ19" s="50" t="n"/>
      <c r="BR19" s="50" t="n"/>
      <c r="BS19" s="50" t="n"/>
      <c r="BT19" s="50" t="n"/>
      <c r="BU19" s="50" t="n"/>
      <c r="BV19" s="50" t="n"/>
      <c r="BW19" s="50" t="n"/>
      <c r="BX19" s="50" t="n"/>
      <c r="BY19" s="50" t="n"/>
      <c r="BZ19" s="50" t="n"/>
      <c r="CA19" s="50" t="n"/>
      <c r="CB19" s="50" t="n"/>
      <c r="CC19" s="50" t="n"/>
      <c r="CD19" s="50" t="n"/>
      <c r="CE19" s="50" t="n"/>
      <c r="CF19" s="50" t="n"/>
      <c r="CG19" s="50" t="n"/>
      <c r="CH19" s="50" t="n"/>
      <c r="CI19" s="50" t="n"/>
      <c r="CJ19" s="50" t="n"/>
      <c r="CK19" s="50" t="n"/>
      <c r="CL19" s="50" t="n"/>
      <c r="CM19" s="50" t="n"/>
      <c r="CN19" s="50" t="n"/>
      <c r="CO19" s="50" t="n"/>
      <c r="CP19" s="50" t="n"/>
      <c r="CQ19" s="50" t="n"/>
      <c r="CR19" s="289" t="n"/>
      <c r="CT19" s="243">
        <f>CT17/R17*100%</f>
        <v/>
      </c>
      <c r="CU19" s="243">
        <f>CU17/R17*100%</f>
        <v/>
      </c>
      <c r="CV19" s="243">
        <f>CV17/R17*100%</f>
        <v/>
      </c>
      <c r="CW19" s="23">
        <f>CT19+CU19+CV19</f>
        <v/>
      </c>
      <c r="CZ19" s="51" t="n"/>
      <c r="DA19" s="51" t="n"/>
      <c r="DB19" s="51" t="n"/>
      <c r="DC19" s="51" t="n"/>
      <c r="DD19" s="51" t="n"/>
      <c r="DE19" s="51" t="n"/>
      <c r="DF19" s="51" t="n"/>
      <c r="DG19" s="51" t="n"/>
      <c r="DH19" s="51" t="n"/>
      <c r="DI19" s="51" t="n"/>
    </row>
    <row r="20" ht="13.5" customFormat="1" customHeight="1" s="22">
      <c r="B20" s="20" t="n"/>
      <c r="C20" s="21" t="n"/>
      <c r="D20" s="21" t="n"/>
      <c r="E20" s="50" t="n"/>
      <c r="F20" s="50" t="n"/>
      <c r="G20" s="67" t="n"/>
      <c r="H20" s="68" t="n"/>
      <c r="N20" s="440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374" t="n"/>
      <c r="P20" s="374" t="n"/>
      <c r="Q20" s="375" t="n"/>
      <c r="R20" s="290">
        <f>R12*0.1+R14*0.1</f>
        <v/>
      </c>
      <c r="S20" s="291" t="n"/>
      <c r="T20" s="231">
        <f>T17-СТАТИСТИКА!#REF!</f>
        <v/>
      </c>
      <c r="U20" s="231">
        <f>U17-СТАТИСТИКА!#REF!</f>
        <v/>
      </c>
      <c r="V20" s="231">
        <f>V17-СТАТИСТИКА!#REF!</f>
        <v/>
      </c>
      <c r="W20" s="231">
        <f>W17-СТАТИСТИКА!#REF!</f>
        <v/>
      </c>
      <c r="X20" s="228">
        <f>X17-СТАТИСТИКА!#REF!</f>
        <v/>
      </c>
      <c r="Y20" s="228">
        <f>Y17-СТАТИСТИКА!#REF!</f>
        <v/>
      </c>
      <c r="Z20" s="228">
        <f>Z17-СТАТИСТИКА!#REF!</f>
        <v/>
      </c>
      <c r="AA20" s="228">
        <f>AA17-СТАТИСТИКА!#REF!</f>
        <v/>
      </c>
      <c r="AB20" s="228">
        <f>AB17-СТАТИСТИКА!#REF!</f>
        <v/>
      </c>
      <c r="AC20" s="228">
        <f>AC17-СТАТИСТИКА!#REF!</f>
        <v/>
      </c>
      <c r="AD20" s="228">
        <f>AD17-СТАТИСТИКА!#REF!</f>
        <v/>
      </c>
      <c r="AE20" s="405" t="n"/>
      <c r="AF20" s="405" t="n"/>
      <c r="AG20" s="405" t="n"/>
      <c r="AH20" s="66" t="n"/>
      <c r="AI20" s="66" t="n"/>
      <c r="AJ20" s="66" t="n"/>
      <c r="AK20" s="66" t="n"/>
      <c r="AL20" s="66" t="n"/>
      <c r="AM20" s="66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  <c r="BJ20" s="50" t="n"/>
      <c r="BK20" s="50" t="n"/>
      <c r="BL20" s="50" t="n"/>
      <c r="BM20" s="50" t="n"/>
      <c r="BN20" s="50" t="n"/>
      <c r="BO20" s="50" t="n"/>
      <c r="BP20" s="50" t="n"/>
      <c r="BQ20" s="50" t="n"/>
      <c r="BR20" s="50" t="n"/>
      <c r="BS20" s="50" t="n"/>
      <c r="BT20" s="50" t="n"/>
      <c r="BU20" s="50" t="n"/>
      <c r="BV20" s="50" t="n"/>
      <c r="BW20" s="50" t="n"/>
      <c r="BX20" s="50" t="n"/>
      <c r="BY20" s="50" t="n"/>
      <c r="BZ20" s="50" t="n"/>
      <c r="CA20" s="50" t="n"/>
      <c r="CB20" s="50" t="n"/>
      <c r="CC20" s="50" t="n"/>
      <c r="CD20" s="50" t="n"/>
      <c r="CE20" s="50" t="n"/>
      <c r="CF20" s="50" t="n"/>
      <c r="CG20" s="50" t="n"/>
      <c r="CH20" s="50" t="n"/>
      <c r="CI20" s="50" t="n"/>
      <c r="CJ20" s="50" t="n"/>
      <c r="CK20" s="50" t="n"/>
      <c r="CL20" s="50" t="n"/>
      <c r="CM20" s="50" t="n"/>
      <c r="CN20" s="50" t="n"/>
      <c r="CO20" s="50" t="n"/>
      <c r="CP20" s="50" t="n"/>
      <c r="CQ20" s="50" t="n"/>
      <c r="CR20" s="289" t="n"/>
      <c r="CT20" s="91" t="n"/>
      <c r="CU20" s="91" t="n"/>
      <c r="CV20" s="91" t="n"/>
      <c r="CW20" s="23" t="n"/>
      <c r="CZ20" s="51" t="n"/>
      <c r="DA20" s="51" t="n"/>
      <c r="DB20" s="51" t="n"/>
      <c r="DC20" s="51" t="n"/>
      <c r="DD20" s="51" t="n"/>
      <c r="DE20" s="51" t="n"/>
      <c r="DF20" s="51" t="n"/>
      <c r="DG20" s="51" t="n"/>
      <c r="DH20" s="51" t="n"/>
      <c r="DI20" s="51" t="n"/>
    </row>
    <row r="21" ht="13.5" customFormat="1" customHeight="1" s="22">
      <c r="B21" s="20" t="n"/>
      <c r="C21" s="24" t="n"/>
      <c r="D21" s="24" t="n"/>
      <c r="E21" s="441" t="n"/>
      <c r="F21" s="296" t="n"/>
      <c r="G21" s="70" t="n"/>
      <c r="H21" s="25" t="n"/>
      <c r="I21" s="25" t="n"/>
      <c r="J21" s="25" t="n"/>
      <c r="K21" s="50" t="n"/>
      <c r="L21" s="50" t="n"/>
      <c r="M21" s="50" t="n"/>
      <c r="N21" s="438" t="inlineStr">
        <is>
          <t>Итого медиа бюджет</t>
        </is>
      </c>
      <c r="O21" s="439" t="n"/>
      <c r="P21" s="439" t="n"/>
      <c r="Q21" s="439" t="n"/>
      <c r="R21" s="290">
        <f>SUM(R17:R20)</f>
        <v/>
      </c>
      <c r="S21" s="291" t="n"/>
      <c r="T21" s="292" t="n"/>
      <c r="U21" s="292" t="n"/>
      <c r="V21" s="293" t="n"/>
      <c r="W21" s="293" t="n"/>
      <c r="X21" s="293" t="n"/>
      <c r="Y21" s="293" t="n"/>
      <c r="Z21" s="293" t="n"/>
      <c r="AA21" s="293" t="n"/>
      <c r="AB21" s="292" t="n"/>
      <c r="AC21" s="292" t="n"/>
      <c r="AD21" s="292" t="n"/>
      <c r="AE21" s="292" t="n"/>
      <c r="AF21" s="292" t="n"/>
      <c r="AG21" s="292" t="n"/>
      <c r="AH21" s="66" t="n"/>
      <c r="AI21" s="66" t="n"/>
      <c r="AJ21" s="66" t="n"/>
      <c r="AK21" s="66" t="n"/>
      <c r="AL21" s="66" t="n"/>
      <c r="AM21" s="66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  <c r="BJ21" s="50" t="n"/>
      <c r="BK21" s="50" t="n"/>
      <c r="BL21" s="50" t="n"/>
      <c r="BM21" s="50" t="n"/>
      <c r="BN21" s="50" t="n"/>
      <c r="BO21" s="50" t="n"/>
      <c r="BP21" s="50" t="n"/>
      <c r="BQ21" s="50" t="n"/>
      <c r="BR21" s="50" t="n"/>
      <c r="BS21" s="50" t="n"/>
      <c r="BT21" s="50" t="n"/>
      <c r="BU21" s="50" t="n"/>
      <c r="BV21" s="50" t="n"/>
      <c r="BW21" s="50" t="n"/>
      <c r="BX21" s="50" t="n"/>
      <c r="BY21" s="50" t="n"/>
      <c r="BZ21" s="50" t="n"/>
      <c r="CA21" s="50" t="n"/>
      <c r="CB21" s="50" t="n"/>
      <c r="CC21" s="50" t="n"/>
      <c r="CD21" s="50" t="n"/>
      <c r="CE21" s="50" t="n"/>
      <c r="CF21" s="50" t="n"/>
      <c r="CG21" s="50" t="n"/>
      <c r="CH21" s="50" t="n"/>
      <c r="CI21" s="50" t="n"/>
      <c r="CJ21" s="50" t="n"/>
      <c r="CK21" s="50" t="n"/>
      <c r="CL21" s="50" t="n"/>
      <c r="CM21" s="50" t="n"/>
      <c r="CN21" s="50" t="n"/>
      <c r="CO21" s="50" t="n"/>
      <c r="CP21" s="50" t="n"/>
      <c r="CQ21" s="50" t="n"/>
      <c r="CR21" s="405" t="n"/>
      <c r="CZ21" s="51" t="n"/>
      <c r="DA21" s="51" t="n"/>
      <c r="DB21" s="51" t="n"/>
      <c r="DC21" s="51" t="n"/>
      <c r="DD21" s="51" t="n"/>
      <c r="DE21" s="51" t="n"/>
      <c r="DF21" s="51" t="n"/>
      <c r="DG21" s="51" t="n"/>
      <c r="DH21" s="51" t="n"/>
      <c r="DI21" s="51" t="n"/>
    </row>
    <row r="22" ht="16.5" customFormat="1" customHeight="1" s="22">
      <c r="B22" s="20" t="n"/>
      <c r="C22" s="26" t="inlineStr">
        <is>
          <t xml:space="preserve">ПРИМЕЧАНИЯ: </t>
        </is>
      </c>
      <c r="D22" s="26" t="n"/>
      <c r="E22" s="27" t="n"/>
      <c r="F22" s="70" t="n"/>
      <c r="G22" s="25" t="n"/>
      <c r="H22" s="25" t="n"/>
      <c r="I22" s="25" t="n"/>
      <c r="J22" s="25" t="n"/>
      <c r="K22" s="50" t="n"/>
      <c r="L22" s="50" t="n"/>
      <c r="M22" s="50" t="n"/>
      <c r="N22" s="438" t="inlineStr">
        <is>
          <t>НДС</t>
        </is>
      </c>
      <c r="O22" s="439" t="n"/>
      <c r="P22" s="439" t="n"/>
      <c r="Q22" s="71" t="n">
        <v>0.2</v>
      </c>
      <c r="R22" s="290">
        <f>((R21))*Q22</f>
        <v/>
      </c>
      <c r="S22" s="291" t="n"/>
      <c r="T22" s="292" t="n"/>
      <c r="U22" s="292" t="n"/>
      <c r="V22" s="293" t="n"/>
      <c r="W22" s="293" t="n"/>
      <c r="X22" s="293" t="n"/>
      <c r="Y22" s="293" t="n"/>
      <c r="Z22" s="293" t="n"/>
      <c r="AA22" s="293" t="n"/>
      <c r="AB22" s="72" t="n"/>
      <c r="AC22" s="73" t="n"/>
      <c r="AD22" s="74" t="n"/>
      <c r="AE22" s="74" t="n"/>
      <c r="AF22" s="74" t="n"/>
      <c r="AG22" s="74" t="n"/>
      <c r="AH22" s="66" t="n"/>
      <c r="AI22" s="66" t="n"/>
      <c r="AJ22" s="66" t="n"/>
      <c r="AK22" s="66" t="n"/>
      <c r="AL22" s="66" t="n"/>
      <c r="AM22" s="66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  <c r="BJ22" s="50" t="n"/>
      <c r="BK22" s="50" t="n"/>
      <c r="BL22" s="50" t="n"/>
      <c r="BM22" s="50" t="n"/>
      <c r="BN22" s="50" t="n"/>
      <c r="BO22" s="50" t="n"/>
      <c r="BP22" s="50" t="n"/>
      <c r="BQ22" s="50" t="n"/>
      <c r="BR22" s="50" t="n"/>
      <c r="BS22" s="50" t="n"/>
      <c r="BT22" s="50" t="n"/>
      <c r="BU22" s="50" t="n"/>
      <c r="BV22" s="50" t="n"/>
      <c r="BW22" s="50" t="n"/>
      <c r="BX22" s="50" t="n"/>
      <c r="BY22" s="50" t="n"/>
      <c r="BZ22" s="50" t="n"/>
      <c r="CA22" s="50" t="n"/>
      <c r="CB22" s="50" t="n"/>
      <c r="CC22" s="50" t="n"/>
      <c r="CD22" s="50" t="n"/>
      <c r="CE22" s="50" t="n"/>
      <c r="CF22" s="50" t="n"/>
      <c r="CG22" s="50" t="n"/>
      <c r="CH22" s="50" t="n"/>
      <c r="CI22" s="50" t="n"/>
      <c r="CJ22" s="50" t="n"/>
      <c r="CK22" s="50" t="n"/>
      <c r="CL22" s="50" t="n"/>
      <c r="CM22" s="50" t="n"/>
      <c r="CN22" s="50" t="n"/>
      <c r="CO22" s="50" t="n"/>
      <c r="CP22" s="50" t="n"/>
      <c r="CQ22" s="50" t="n"/>
      <c r="CR22" s="50" t="n"/>
      <c r="CZ22" s="51" t="n"/>
      <c r="DA22" s="51" t="n"/>
      <c r="DB22" s="51" t="n"/>
      <c r="DC22" s="51" t="n"/>
      <c r="DD22" s="51" t="n"/>
      <c r="DE22" s="51" t="n"/>
      <c r="DF22" s="51" t="n"/>
      <c r="DG22" s="51" t="n"/>
      <c r="DH22" s="51" t="n"/>
      <c r="DI22" s="51" t="n"/>
    </row>
    <row r="23" ht="13.5" customFormat="1" customHeight="1" s="22">
      <c r="B23" s="20" t="n"/>
      <c r="C23" s="26" t="n">
        <v>1</v>
      </c>
      <c r="D23" s="217" t="n"/>
      <c r="E23" s="26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28" t="n"/>
      <c r="H23" s="29" t="n"/>
      <c r="I23" s="50" t="n"/>
      <c r="J23" s="50" t="n"/>
      <c r="K23" s="50" t="n"/>
      <c r="L23" s="50" t="n"/>
      <c r="M23" s="50" t="n"/>
      <c r="N23" s="438" t="inlineStr">
        <is>
          <t>Итого (с учётом НДС и АК)</t>
        </is>
      </c>
      <c r="O23" s="439" t="n"/>
      <c r="P23" s="439" t="n"/>
      <c r="Q23" s="439" t="n"/>
      <c r="R23" s="290">
        <f>SUM(R21:R22)</f>
        <v/>
      </c>
      <c r="S23" s="293" t="n"/>
      <c r="T23" s="292" t="n"/>
      <c r="U23" s="292" t="n"/>
      <c r="V23" s="293" t="n"/>
      <c r="W23" s="293" t="n"/>
      <c r="X23" s="293" t="n"/>
      <c r="Y23" s="293" t="n"/>
      <c r="Z23" s="293" t="n"/>
      <c r="AA23" s="293" t="n"/>
      <c r="AB23" s="72" t="n"/>
      <c r="AC23" s="73" t="n"/>
      <c r="AD23" s="74" t="n"/>
      <c r="AE23" s="74" t="n"/>
      <c r="AF23" s="74" t="n"/>
      <c r="AG23" s="74" t="n"/>
      <c r="AH23" s="66" t="n"/>
      <c r="AI23" s="66" t="n"/>
      <c r="AJ23" s="66" t="n"/>
      <c r="AK23" s="66" t="n"/>
      <c r="AL23" s="66" t="n"/>
      <c r="AM23" s="66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  <c r="BJ23" s="50" t="n"/>
      <c r="BK23" s="50" t="n"/>
      <c r="BL23" s="50" t="n"/>
      <c r="BM23" s="50" t="n"/>
      <c r="BN23" s="50" t="n"/>
      <c r="BO23" s="50" t="n"/>
      <c r="BP23" s="50" t="n"/>
      <c r="BQ23" s="50" t="n"/>
      <c r="BR23" s="50" t="n"/>
      <c r="BS23" s="50" t="n"/>
      <c r="BT23" s="50" t="n"/>
      <c r="BU23" s="50" t="n"/>
      <c r="BV23" s="50" t="n"/>
      <c r="BW23" s="50" t="n"/>
      <c r="BX23" s="50" t="n"/>
      <c r="BY23" s="50" t="n"/>
      <c r="BZ23" s="50" t="n"/>
      <c r="CA23" s="50" t="n"/>
      <c r="CB23" s="50" t="n"/>
      <c r="CC23" s="50" t="n"/>
      <c r="CD23" s="50" t="n"/>
      <c r="CE23" s="50" t="n"/>
      <c r="CF23" s="50" t="n"/>
      <c r="CG23" s="50" t="n"/>
      <c r="CH23" s="50" t="n"/>
      <c r="CI23" s="50" t="n"/>
      <c r="CJ23" s="50" t="n"/>
      <c r="CK23" s="50" t="n"/>
      <c r="CL23" s="50" t="n"/>
      <c r="CM23" s="50" t="n"/>
      <c r="CN23" s="50" t="n"/>
      <c r="CO23" s="50" t="n"/>
      <c r="CP23" s="50" t="n"/>
      <c r="CQ23" s="50" t="n"/>
      <c r="CR23" s="50" t="n"/>
      <c r="CZ23" s="51" t="n"/>
      <c r="DA23" s="51" t="n"/>
      <c r="DB23" s="51" t="n"/>
      <c r="DC23" s="51" t="n"/>
      <c r="DD23" s="51" t="n"/>
      <c r="DE23" s="51" t="n"/>
      <c r="DF23" s="51" t="n"/>
      <c r="DG23" s="51" t="n"/>
      <c r="DH23" s="51" t="n"/>
      <c r="DI23" s="51" t="n"/>
    </row>
    <row r="24" ht="18.75" customFormat="1" customHeight="1" s="22">
      <c r="B24" s="20" t="n"/>
      <c r="C24" s="26" t="n">
        <v>2</v>
      </c>
      <c r="D24" s="217" t="n"/>
      <c r="E24" s="75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30" t="n"/>
      <c r="G24" s="67" t="n"/>
      <c r="H24" s="68" t="n"/>
      <c r="I24" s="50" t="n"/>
      <c r="J24" s="50" t="n"/>
      <c r="K24" s="50" t="n"/>
      <c r="L24" s="50" t="n"/>
      <c r="M24" s="50" t="n"/>
      <c r="R24" s="166">
        <f>1000000-R23</f>
        <v/>
      </c>
      <c r="S24" s="293" t="n"/>
      <c r="T24" s="292" t="n"/>
      <c r="U24" s="292" t="n"/>
      <c r="V24" s="442" t="n"/>
      <c r="W24" s="442" t="n"/>
      <c r="X24" s="442" t="n"/>
      <c r="Y24" s="442" t="n"/>
      <c r="Z24" s="442" t="n"/>
      <c r="AA24" s="442" t="n"/>
      <c r="AB24" s="66" t="n"/>
      <c r="AC24" s="73" t="n"/>
      <c r="AD24" s="76" t="n"/>
      <c r="AE24" s="76" t="n"/>
      <c r="AF24" s="76" t="n"/>
      <c r="AG24" s="76" t="n"/>
      <c r="AH24" s="66" t="n"/>
      <c r="AI24" s="66" t="n"/>
      <c r="AJ24" s="66" t="n"/>
      <c r="AK24" s="66" t="n"/>
      <c r="AL24" s="66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  <c r="BJ24" s="50" t="n"/>
      <c r="BK24" s="50" t="n"/>
      <c r="BL24" s="50" t="n"/>
      <c r="BM24" s="50" t="n"/>
      <c r="BN24" s="50" t="n"/>
      <c r="BO24" s="50" t="n"/>
      <c r="BP24" s="50" t="n"/>
      <c r="BQ24" s="50" t="n"/>
      <c r="BR24" s="50" t="n"/>
      <c r="BS24" s="50" t="n"/>
      <c r="BT24" s="50" t="n"/>
      <c r="BU24" s="50" t="n"/>
      <c r="BV24" s="50" t="n"/>
      <c r="BW24" s="50" t="n"/>
      <c r="BX24" s="50" t="n"/>
      <c r="BY24" s="50" t="n"/>
      <c r="BZ24" s="50" t="n"/>
      <c r="CA24" s="50" t="n"/>
      <c r="CB24" s="50" t="n"/>
      <c r="CC24" s="50" t="n"/>
      <c r="CD24" s="50" t="n"/>
      <c r="CE24" s="50" t="n"/>
      <c r="CF24" s="50" t="n"/>
      <c r="CG24" s="50" t="n"/>
      <c r="CH24" s="50" t="n"/>
      <c r="CI24" s="50" t="n"/>
      <c r="CJ24" s="50" t="n"/>
      <c r="CK24" s="50" t="n"/>
      <c r="CL24" s="50" t="n"/>
      <c r="CM24" s="50" t="n"/>
      <c r="CN24" s="50" t="n"/>
      <c r="CO24" s="50" t="n"/>
      <c r="CP24" s="50" t="n"/>
      <c r="CQ24" s="50" t="n"/>
      <c r="CR24" s="50" t="n"/>
      <c r="CZ24" s="51" t="n"/>
      <c r="DA24" s="51" t="n"/>
      <c r="DB24" s="51" t="n"/>
      <c r="DC24" s="51" t="n"/>
      <c r="DD24" s="51" t="n"/>
      <c r="DE24" s="51" t="n"/>
      <c r="DF24" s="51" t="n"/>
      <c r="DG24" s="51" t="n"/>
      <c r="DH24" s="51" t="n"/>
      <c r="DI24" s="51" t="n"/>
    </row>
    <row r="25" ht="14.25" customFormat="1" customHeight="1" s="22">
      <c r="B25" s="20" t="n"/>
      <c r="C25" s="26" t="n">
        <v>3</v>
      </c>
      <c r="D25" s="217" t="n"/>
      <c r="E25" s="75" t="inlineStr">
        <is>
          <t>В случае отказа от размещения после дедлайна применяются штрафные санкции.</t>
        </is>
      </c>
      <c r="F25" s="77" t="n"/>
      <c r="G25" s="31" t="n"/>
      <c r="H25" s="68" t="n"/>
      <c r="I25" s="68" t="n"/>
      <c r="J25" s="68" t="n"/>
      <c r="K25" s="68" t="n"/>
      <c r="L25" s="68" t="n"/>
      <c r="M25" s="68" t="n"/>
      <c r="N25" s="68" t="n"/>
      <c r="O25" s="68" t="n"/>
      <c r="P25" s="405" t="n"/>
      <c r="Q25" s="118">
        <f>B12</f>
        <v/>
      </c>
      <c r="R25" s="297">
        <f>SUM(R12:R15)</f>
        <v/>
      </c>
      <c r="S25" s="119">
        <f>R25/$R$27</f>
        <v/>
      </c>
      <c r="T25" s="442" t="n"/>
      <c r="U25" s="442" t="n"/>
      <c r="V25" s="442" t="n"/>
      <c r="W25" s="442" t="n"/>
      <c r="X25" s="442" t="n"/>
      <c r="Y25" s="442" t="n"/>
      <c r="Z25" s="442" t="n"/>
      <c r="AA25" s="442" t="n"/>
      <c r="AB25" s="15" t="n"/>
      <c r="AC25" s="78" t="n"/>
      <c r="AD25" s="79" t="n"/>
      <c r="AE25" s="79" t="n"/>
      <c r="AF25" s="79" t="n"/>
      <c r="AG25" s="79" t="n"/>
      <c r="AH25" s="66" t="n"/>
      <c r="AI25" s="66" t="n"/>
      <c r="AJ25" s="66" t="n"/>
      <c r="AK25" s="66" t="n"/>
      <c r="AL25" s="66" t="n"/>
      <c r="AM25" s="66" t="n"/>
      <c r="AN25" s="66" t="n"/>
      <c r="AO25" s="66" t="n"/>
      <c r="AP25" s="66" t="n"/>
      <c r="AQ25" s="66" t="n"/>
      <c r="AR25" s="66" t="n"/>
      <c r="AS25" s="66" t="n"/>
      <c r="AT25" s="66" t="n"/>
      <c r="AU25" s="66" t="n"/>
      <c r="AV25" s="66" t="n"/>
      <c r="AW25" s="66" t="n"/>
      <c r="AX25" s="66" t="n"/>
      <c r="AY25" s="66" t="n"/>
      <c r="AZ25" s="66" t="n"/>
      <c r="BA25" s="66" t="n"/>
      <c r="BB25" s="66" t="n"/>
      <c r="BC25" s="66" t="n"/>
      <c r="BD25" s="66" t="n"/>
      <c r="BE25" s="66" t="n"/>
      <c r="BF25" s="66" t="n"/>
      <c r="BG25" s="66" t="n"/>
      <c r="BH25" s="66" t="n"/>
      <c r="BI25" s="66" t="n"/>
      <c r="BJ25" s="66" t="n"/>
      <c r="BK25" s="66" t="n"/>
      <c r="BL25" s="66" t="n"/>
      <c r="BM25" s="66" t="n"/>
      <c r="BN25" s="66" t="n"/>
      <c r="BO25" s="66" t="n"/>
      <c r="BP25" s="66" t="n"/>
      <c r="BQ25" s="66" t="n"/>
      <c r="BR25" s="66" t="n"/>
      <c r="BS25" s="66" t="n"/>
      <c r="BT25" s="66" t="n"/>
      <c r="BU25" s="66" t="n"/>
      <c r="BV25" s="66" t="n"/>
      <c r="BW25" s="66" t="n"/>
      <c r="BX25" s="66" t="n"/>
      <c r="BY25" s="66" t="n"/>
      <c r="BZ25" s="66" t="n"/>
      <c r="CA25" s="66" t="n"/>
      <c r="CB25" s="66" t="n"/>
      <c r="CC25" s="66" t="n"/>
      <c r="CD25" s="66" t="n"/>
      <c r="CE25" s="66" t="n"/>
      <c r="CF25" s="66" t="n"/>
      <c r="CG25" s="66" t="n"/>
      <c r="CH25" s="66" t="n"/>
      <c r="CI25" s="66" t="n"/>
      <c r="CJ25" s="66" t="n"/>
      <c r="CK25" s="66" t="n"/>
      <c r="CL25" s="66" t="n"/>
      <c r="CM25" s="66" t="n"/>
      <c r="CN25" s="66" t="n"/>
      <c r="CO25" s="66" t="n"/>
      <c r="CP25" s="66" t="n"/>
      <c r="CR25" s="405" t="n"/>
      <c r="CZ25" s="51" t="n"/>
      <c r="DA25" s="51" t="n"/>
      <c r="DB25" s="51" t="n"/>
      <c r="DC25" s="51" t="n"/>
      <c r="DD25" s="51" t="n"/>
      <c r="DE25" s="51" t="n"/>
      <c r="DF25" s="51" t="n"/>
      <c r="DG25" s="51" t="n"/>
      <c r="DH25" s="51" t="n"/>
      <c r="DI25" s="51" t="n"/>
    </row>
    <row r="26" ht="13.5" customFormat="1" customHeight="1" s="22">
      <c r="B26" s="20" t="n"/>
      <c r="C26" s="26" t="n">
        <v>4</v>
      </c>
      <c r="D26" s="217" t="n"/>
      <c r="E26" s="75" t="inlineStr">
        <is>
          <t>Количество показов в случае статичного размещения является оценочной величиной.</t>
        </is>
      </c>
      <c r="F26" s="80" t="n"/>
      <c r="G26" s="32" t="n"/>
      <c r="H26" s="68" t="n"/>
      <c r="I26" s="68" t="n"/>
      <c r="J26" s="68" t="n"/>
      <c r="K26" s="68" t="n"/>
      <c r="L26" s="68" t="n"/>
      <c r="M26" s="68" t="n"/>
      <c r="N26" s="68" t="n"/>
      <c r="O26" s="68" t="n"/>
      <c r="P26" s="405" t="n"/>
      <c r="Q26" s="118">
        <f>B16</f>
        <v/>
      </c>
      <c r="R26" s="297">
        <f>R16</f>
        <v/>
      </c>
      <c r="S26" s="119">
        <f>R26/$R$27</f>
        <v/>
      </c>
      <c r="T26" s="68" t="n"/>
      <c r="U26" s="68" t="n"/>
      <c r="V26" s="442" t="n"/>
      <c r="W26" s="442" t="n"/>
      <c r="X26" s="442" t="n"/>
      <c r="Y26" s="442" t="n"/>
      <c r="Z26" s="442" t="n"/>
      <c r="AA26" s="442" t="n"/>
      <c r="AB26" s="298" t="n"/>
      <c r="AC26" s="298" t="n"/>
      <c r="AD26" s="81" t="n"/>
      <c r="AE26" s="81" t="n"/>
      <c r="AF26" s="81" t="n"/>
      <c r="AG26" s="81" t="n"/>
      <c r="AH26" s="66" t="n"/>
      <c r="AI26" s="66" t="n"/>
      <c r="AJ26" s="66" t="n"/>
      <c r="AK26" s="66" t="n"/>
      <c r="AL26" s="66" t="n"/>
      <c r="AM26" s="66" t="n"/>
      <c r="AN26" s="66" t="n"/>
      <c r="AO26" s="66" t="n"/>
      <c r="AP26" s="66" t="n"/>
      <c r="AQ26" s="66" t="n"/>
      <c r="AR26" s="66" t="n"/>
      <c r="AS26" s="66" t="n"/>
      <c r="AT26" s="66" t="n"/>
      <c r="AU26" s="66" t="n"/>
      <c r="AV26" s="66" t="n"/>
      <c r="AW26" s="66" t="n"/>
      <c r="AX26" s="66" t="n"/>
      <c r="AY26" s="66" t="n"/>
      <c r="AZ26" s="66" t="n"/>
      <c r="BA26" s="66" t="n"/>
      <c r="BB26" s="66" t="n"/>
      <c r="BC26" s="66" t="n"/>
      <c r="BD26" s="66" t="n"/>
      <c r="BE26" s="66" t="n"/>
      <c r="BF26" s="66" t="n"/>
      <c r="BG26" s="66" t="n"/>
      <c r="BH26" s="66" t="n"/>
      <c r="BI26" s="66" t="n"/>
      <c r="BJ26" s="66" t="n"/>
      <c r="BK26" s="66" t="n"/>
      <c r="BL26" s="66" t="n"/>
      <c r="BM26" s="66" t="n"/>
      <c r="BN26" s="66" t="n"/>
      <c r="BO26" s="66" t="n"/>
      <c r="BP26" s="66" t="n"/>
      <c r="BQ26" s="66" t="n"/>
      <c r="BR26" s="66" t="n"/>
      <c r="BS26" s="66" t="n"/>
      <c r="BT26" s="66" t="n"/>
      <c r="BU26" s="66" t="n"/>
      <c r="BV26" s="66" t="n"/>
      <c r="BW26" s="66" t="n"/>
      <c r="BX26" s="66" t="n"/>
      <c r="BY26" s="66" t="n"/>
      <c r="BZ26" s="66" t="n"/>
      <c r="CA26" s="66" t="n"/>
      <c r="CB26" s="66" t="n"/>
      <c r="CC26" s="66" t="n"/>
      <c r="CD26" s="66" t="n"/>
      <c r="CE26" s="66" t="n"/>
      <c r="CF26" s="66" t="n"/>
      <c r="CG26" s="66" t="n"/>
      <c r="CH26" s="66" t="n"/>
      <c r="CI26" s="66" t="n"/>
      <c r="CJ26" s="66" t="n"/>
      <c r="CK26" s="66" t="n"/>
      <c r="CL26" s="66" t="n"/>
      <c r="CM26" s="66" t="n"/>
      <c r="CN26" s="66" t="n"/>
      <c r="CO26" s="66" t="n"/>
      <c r="CP26" s="66" t="n"/>
      <c r="CZ26" s="51" t="n"/>
      <c r="DA26" s="51" t="n"/>
      <c r="DB26" s="51" t="n"/>
      <c r="DC26" s="51" t="n"/>
      <c r="DD26" s="51" t="n"/>
      <c r="DE26" s="51" t="n"/>
      <c r="DF26" s="51" t="n"/>
      <c r="DG26" s="51" t="n"/>
      <c r="DH26" s="51" t="n"/>
      <c r="DI26" s="51" t="n"/>
    </row>
    <row r="27" ht="13.5" customFormat="1" customHeight="1" s="22">
      <c r="B27" s="20" t="n"/>
      <c r="C27" s="26" t="n">
        <v>5</v>
      </c>
      <c r="D27" s="217" t="n"/>
      <c r="E27" s="75" t="inlineStr">
        <is>
          <t>Период кампании в случае динамического размещения является оценочной величиной.</t>
        </is>
      </c>
      <c r="F27" s="80" t="n"/>
      <c r="G27" s="32" t="n"/>
      <c r="H27" s="68" t="n"/>
      <c r="I27" s="68" t="n"/>
      <c r="J27" s="68" t="n"/>
      <c r="K27" s="68" t="n"/>
      <c r="L27" s="68" t="n"/>
      <c r="M27" s="68" t="n"/>
      <c r="N27" s="68" t="n"/>
      <c r="O27" s="68" t="n"/>
      <c r="P27" s="405" t="n"/>
      <c r="Q27" s="118" t="n"/>
      <c r="R27" s="297">
        <f>SUM(R25:R26)</f>
        <v/>
      </c>
      <c r="S27" s="119">
        <f>R27/$R$27</f>
        <v/>
      </c>
      <c r="T27" s="68" t="n"/>
      <c r="U27" s="68" t="n"/>
      <c r="V27" s="442" t="n"/>
      <c r="W27" s="442" t="n"/>
      <c r="X27" s="442" t="n"/>
      <c r="Y27" s="442" t="n"/>
      <c r="Z27" s="442" t="n"/>
      <c r="AA27" s="442" t="n"/>
      <c r="AB27" s="298" t="n"/>
      <c r="AC27" s="298" t="n"/>
      <c r="AD27" s="81" t="n"/>
      <c r="AE27" s="81" t="n"/>
      <c r="AF27" s="81" t="n"/>
      <c r="AG27" s="81" t="n"/>
      <c r="AH27" s="66" t="n"/>
      <c r="AI27" s="66" t="n"/>
      <c r="AJ27" s="66" t="n"/>
      <c r="AK27" s="66" t="n"/>
      <c r="AL27" s="66" t="n"/>
      <c r="AM27" s="66" t="n"/>
      <c r="AN27" s="66" t="n"/>
      <c r="AO27" s="66" t="n"/>
      <c r="AP27" s="66" t="n"/>
      <c r="AQ27" s="66" t="n"/>
      <c r="AR27" s="66" t="n"/>
      <c r="AS27" s="66" t="n"/>
      <c r="AT27" s="66" t="n"/>
      <c r="AU27" s="66" t="n"/>
      <c r="AV27" s="66" t="n"/>
      <c r="AW27" s="66" t="n"/>
      <c r="AX27" s="66" t="n"/>
      <c r="AY27" s="66" t="n"/>
      <c r="AZ27" s="66" t="n"/>
      <c r="BA27" s="66" t="n"/>
      <c r="BB27" s="66" t="n"/>
      <c r="BC27" s="66" t="n"/>
      <c r="BD27" s="66" t="n"/>
      <c r="BE27" s="66" t="n"/>
      <c r="BF27" s="66" t="n"/>
      <c r="BG27" s="66" t="n"/>
      <c r="BH27" s="66" t="n"/>
      <c r="BI27" s="66" t="n"/>
      <c r="BJ27" s="66" t="n"/>
      <c r="BK27" s="66" t="n"/>
      <c r="BL27" s="66" t="n"/>
      <c r="BM27" s="66" t="n"/>
      <c r="BN27" s="66" t="n"/>
      <c r="BO27" s="66" t="n"/>
      <c r="BP27" s="66" t="n"/>
      <c r="BQ27" s="66" t="n"/>
      <c r="BR27" s="66" t="n"/>
      <c r="BS27" s="66" t="n"/>
      <c r="BT27" s="66" t="n"/>
      <c r="BU27" s="66" t="n"/>
      <c r="BV27" s="66" t="n"/>
      <c r="BW27" s="66" t="n"/>
      <c r="BX27" s="66" t="n"/>
      <c r="BY27" s="66" t="n"/>
      <c r="BZ27" s="66" t="n"/>
      <c r="CA27" s="66" t="n"/>
      <c r="CB27" s="66" t="n"/>
      <c r="CC27" s="66" t="n"/>
      <c r="CD27" s="66" t="n"/>
      <c r="CE27" s="66" t="n"/>
      <c r="CF27" s="66" t="n"/>
      <c r="CG27" s="66" t="n"/>
      <c r="CH27" s="66" t="n"/>
      <c r="CI27" s="66" t="n"/>
      <c r="CJ27" s="66" t="n"/>
      <c r="CK27" s="66" t="n"/>
      <c r="CL27" s="66" t="n"/>
      <c r="CM27" s="66" t="n"/>
      <c r="CN27" s="66" t="n"/>
      <c r="CO27" s="66" t="n"/>
      <c r="CP27" s="66" t="n"/>
      <c r="CZ27" s="51" t="n"/>
      <c r="DA27" s="51" t="n"/>
      <c r="DB27" s="51" t="n"/>
      <c r="DC27" s="51" t="n"/>
      <c r="DD27" s="51" t="n"/>
      <c r="DE27" s="51" t="n"/>
      <c r="DF27" s="51" t="n"/>
      <c r="DG27" s="51" t="n"/>
      <c r="DH27" s="51" t="n"/>
      <c r="DI27" s="51" t="n"/>
    </row>
    <row r="28" ht="12.75" customFormat="1" customHeight="1" s="22">
      <c r="B28" s="20" t="n"/>
      <c r="C28" s="26" t="n">
        <v>6</v>
      </c>
      <c r="D28" s="217" t="n"/>
      <c r="E28" s="75" t="inlineStr">
        <is>
          <t xml:space="preserve">Прогнозы эффективности основаны на  данных реальных рекламных кампаний. </t>
        </is>
      </c>
      <c r="F28" s="80" t="n"/>
      <c r="G28" s="33" t="n"/>
      <c r="H28" s="68" t="n"/>
      <c r="I28" s="68" t="n"/>
      <c r="J28" s="68" t="n"/>
      <c r="K28" s="68" t="n"/>
      <c r="L28" s="68" t="n"/>
      <c r="M28" s="68" t="n"/>
      <c r="N28" s="82" t="n"/>
      <c r="O28" s="68" t="n"/>
      <c r="P28" s="405" t="n"/>
      <c r="Q28" s="118" t="n"/>
      <c r="R28" s="297" t="n"/>
      <c r="S28" s="119" t="n"/>
      <c r="T28" s="68" t="n"/>
      <c r="U28" s="68" t="n"/>
      <c r="V28" s="442" t="n"/>
      <c r="W28" s="442" t="n"/>
      <c r="X28" s="442" t="n"/>
      <c r="Y28" s="442" t="n"/>
      <c r="Z28" s="442" t="n"/>
      <c r="AA28" s="442" t="n"/>
      <c r="AB28" s="298" t="n"/>
      <c r="AC28" s="298" t="n"/>
      <c r="AD28" s="81" t="n"/>
      <c r="AE28" s="81" t="n"/>
      <c r="AF28" s="81" t="n"/>
      <c r="AG28" s="81" t="n"/>
      <c r="AH28" s="66" t="n"/>
      <c r="AI28" s="66" t="n"/>
      <c r="AJ28" s="66" t="n"/>
      <c r="AK28" s="66" t="n"/>
      <c r="AL28" s="66" t="n"/>
      <c r="AM28" s="66" t="n"/>
      <c r="AN28" s="66" t="n"/>
      <c r="AO28" s="66" t="n"/>
      <c r="AP28" s="66" t="n"/>
      <c r="AQ28" s="66" t="n"/>
      <c r="AR28" s="66" t="n"/>
      <c r="AS28" s="66" t="n"/>
      <c r="AT28" s="66" t="n"/>
      <c r="AU28" s="66" t="n"/>
      <c r="AV28" s="66" t="n"/>
      <c r="AW28" s="66" t="n"/>
      <c r="AX28" s="66" t="n"/>
      <c r="AY28" s="66" t="n"/>
      <c r="AZ28" s="66" t="n"/>
      <c r="BA28" s="66" t="n"/>
      <c r="BB28" s="66" t="n"/>
      <c r="BC28" s="66" t="n"/>
      <c r="BD28" s="66" t="n"/>
      <c r="BE28" s="66" t="n"/>
      <c r="BF28" s="66" t="n"/>
      <c r="BG28" s="66" t="n"/>
      <c r="BH28" s="66" t="n"/>
      <c r="BI28" s="66" t="n"/>
      <c r="BJ28" s="66" t="n"/>
      <c r="BK28" s="66" t="n"/>
      <c r="BL28" s="66" t="n"/>
      <c r="BM28" s="66" t="n"/>
      <c r="BN28" s="66" t="n"/>
      <c r="BO28" s="66" t="n"/>
      <c r="BP28" s="66" t="n"/>
      <c r="BQ28" s="66" t="n"/>
      <c r="BR28" s="66" t="n"/>
      <c r="BS28" s="66" t="n"/>
      <c r="BT28" s="66" t="n"/>
      <c r="BU28" s="66" t="n"/>
      <c r="BV28" s="66" t="n"/>
      <c r="BW28" s="66" t="n"/>
      <c r="BX28" s="66" t="n"/>
      <c r="BY28" s="66" t="n"/>
      <c r="BZ28" s="66" t="n"/>
      <c r="CA28" s="66" t="n"/>
      <c r="CB28" s="66" t="n"/>
      <c r="CC28" s="66" t="n"/>
      <c r="CD28" s="66" t="n"/>
      <c r="CE28" s="66" t="n"/>
      <c r="CF28" s="66" t="n"/>
      <c r="CG28" s="66" t="n"/>
      <c r="CH28" s="66" t="n"/>
      <c r="CI28" s="66" t="n"/>
      <c r="CJ28" s="66" t="n"/>
      <c r="CK28" s="66" t="n"/>
      <c r="CL28" s="66" t="n"/>
      <c r="CM28" s="66" t="n"/>
      <c r="CN28" s="66" t="n"/>
      <c r="CO28" s="66" t="n"/>
      <c r="CP28" s="66" t="n"/>
      <c r="CZ28" s="51" t="n"/>
      <c r="DA28" s="51" t="n"/>
      <c r="DB28" s="51" t="n"/>
      <c r="DC28" s="51" t="n"/>
      <c r="DD28" s="51" t="n"/>
      <c r="DE28" s="51" t="n"/>
      <c r="DF28" s="51" t="n"/>
      <c r="DG28" s="51" t="n"/>
      <c r="DH28" s="51" t="n"/>
      <c r="DI28" s="51" t="n"/>
    </row>
    <row r="29" ht="12.75" customFormat="1" customHeight="1" s="22">
      <c r="B29" s="20" t="n"/>
      <c r="C29" s="26" t="n"/>
      <c r="D29" s="217" t="n"/>
      <c r="E29" s="75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80" t="n"/>
      <c r="G29" s="33" t="n"/>
      <c r="H29" s="68" t="n"/>
      <c r="I29" s="68" t="n"/>
      <c r="J29" s="68" t="n"/>
      <c r="K29" s="68" t="n"/>
      <c r="L29" s="68" t="n"/>
      <c r="M29" s="68" t="n"/>
      <c r="N29" s="82" t="n"/>
      <c r="O29" s="68" t="n"/>
      <c r="P29" s="405" t="n"/>
      <c r="Q29" s="118" t="n"/>
      <c r="R29" s="297" t="n"/>
      <c r="S29" s="443" t="n"/>
      <c r="T29" s="68" t="n"/>
      <c r="U29" s="68" t="n"/>
      <c r="V29" s="442" t="n"/>
      <c r="W29" s="442" t="n"/>
      <c r="X29" s="442" t="n"/>
      <c r="Y29" s="442" t="n"/>
      <c r="Z29" s="442" t="n"/>
      <c r="AA29" s="442" t="n"/>
      <c r="AB29" s="298" t="n"/>
      <c r="AC29" s="298" t="n"/>
      <c r="AD29" s="81" t="n"/>
      <c r="AE29" s="81" t="n"/>
      <c r="AF29" s="81" t="n"/>
      <c r="AG29" s="81" t="n"/>
      <c r="AH29" s="66" t="n"/>
      <c r="AI29" s="66" t="n"/>
      <c r="AJ29" s="66" t="n"/>
      <c r="AK29" s="66" t="n"/>
      <c r="AL29" s="66" t="n"/>
      <c r="AM29" s="66" t="n"/>
      <c r="AN29" s="66" t="n"/>
      <c r="AO29" s="66" t="n"/>
      <c r="AP29" s="66" t="n"/>
      <c r="AQ29" s="66" t="n"/>
      <c r="AR29" s="66" t="n"/>
      <c r="AS29" s="66" t="n"/>
      <c r="AT29" s="66" t="n"/>
      <c r="AU29" s="66" t="n"/>
      <c r="AV29" s="66" t="n"/>
      <c r="AW29" s="66" t="n"/>
      <c r="AX29" s="66" t="n"/>
      <c r="AY29" s="66" t="n"/>
      <c r="AZ29" s="66" t="n"/>
      <c r="BA29" s="66" t="n"/>
      <c r="BB29" s="66" t="n"/>
      <c r="BC29" s="66" t="n"/>
      <c r="BD29" s="66" t="n"/>
      <c r="BE29" s="66" t="n"/>
      <c r="BF29" s="66" t="n"/>
      <c r="BG29" s="66" t="n"/>
      <c r="BH29" s="66" t="n"/>
      <c r="BI29" s="66" t="n"/>
      <c r="BJ29" s="66" t="n"/>
      <c r="BK29" s="66" t="n"/>
      <c r="BL29" s="66" t="n"/>
      <c r="BM29" s="66" t="n"/>
      <c r="BN29" s="66" t="n"/>
      <c r="BO29" s="66" t="n"/>
      <c r="BP29" s="66" t="n"/>
      <c r="BQ29" s="66" t="n"/>
      <c r="BR29" s="66" t="n"/>
      <c r="BS29" s="66" t="n"/>
      <c r="BT29" s="66" t="n"/>
      <c r="BU29" s="66" t="n"/>
      <c r="BV29" s="66" t="n"/>
      <c r="BW29" s="66" t="n"/>
      <c r="BX29" s="66" t="n"/>
      <c r="BY29" s="66" t="n"/>
      <c r="BZ29" s="66" t="n"/>
      <c r="CA29" s="66" t="n"/>
      <c r="CB29" s="66" t="n"/>
      <c r="CC29" s="66" t="n"/>
      <c r="CD29" s="66" t="n"/>
      <c r="CE29" s="66" t="n"/>
      <c r="CF29" s="66" t="n"/>
      <c r="CG29" s="66" t="n"/>
      <c r="CH29" s="66" t="n"/>
      <c r="CI29" s="66" t="n"/>
      <c r="CJ29" s="66" t="n"/>
      <c r="CK29" s="66" t="n"/>
      <c r="CL29" s="66" t="n"/>
      <c r="CM29" s="66" t="n"/>
      <c r="CN29" s="66" t="n"/>
      <c r="CO29" s="66" t="n"/>
      <c r="CP29" s="66" t="n"/>
      <c r="CZ29" s="51" t="n"/>
      <c r="DA29" s="51" t="n"/>
      <c r="DB29" s="51" t="n"/>
      <c r="DC29" s="51" t="n"/>
      <c r="DD29" s="51" t="n"/>
      <c r="DE29" s="51" t="n"/>
      <c r="DF29" s="51" t="n"/>
      <c r="DG29" s="51" t="n"/>
      <c r="DH29" s="51" t="n"/>
      <c r="DI29" s="51" t="n"/>
    </row>
    <row r="30" ht="12.75" customFormat="1" customHeight="1" s="22">
      <c r="B30" s="20" t="n"/>
      <c r="C30" s="26" t="n">
        <v>7</v>
      </c>
      <c r="D30" s="217" t="n"/>
      <c r="E30" s="75" t="inlineStr">
        <is>
          <t>Стоимость производства креативных материалов не включена.</t>
        </is>
      </c>
      <c r="F30" s="80" t="n"/>
      <c r="G30" s="33" t="n"/>
      <c r="H30" s="68" t="n"/>
      <c r="I30" s="68" t="n"/>
      <c r="J30" s="68" t="n"/>
      <c r="K30" s="68" t="n"/>
      <c r="L30" s="68" t="n"/>
      <c r="M30" s="68" t="n"/>
      <c r="N30" s="83" t="n"/>
      <c r="O30" s="39" t="n"/>
      <c r="P30" s="405" t="n"/>
      <c r="Q30" s="405" t="n"/>
      <c r="R30" s="297" t="n"/>
      <c r="S30" s="119" t="n"/>
      <c r="T30" s="68" t="n"/>
      <c r="U30" s="68" t="n"/>
      <c r="V30" s="299" t="n"/>
      <c r="W30" s="299" t="n"/>
      <c r="X30" s="299" t="n"/>
      <c r="Y30" s="299" t="n"/>
      <c r="Z30" s="299" t="n"/>
      <c r="AA30" s="299" t="n"/>
      <c r="AB30" s="298" t="n"/>
      <c r="AC30" s="298" t="n"/>
      <c r="AD30" s="81" t="n"/>
      <c r="AE30" s="81" t="n"/>
      <c r="AF30" s="81" t="n"/>
      <c r="AG30" s="81" t="n"/>
      <c r="AH30" s="66" t="n"/>
      <c r="AI30" s="66" t="n"/>
      <c r="AJ30" s="66" t="n"/>
      <c r="AK30" s="66" t="n"/>
      <c r="AL30" s="66" t="n"/>
      <c r="AM30" s="66" t="n"/>
      <c r="AN30" s="66" t="n"/>
      <c r="AO30" s="66" t="n"/>
      <c r="AP30" s="66" t="n"/>
      <c r="AQ30" s="66" t="n"/>
      <c r="AR30" s="66" t="n"/>
      <c r="AS30" s="66" t="n"/>
      <c r="AT30" s="66" t="n"/>
      <c r="AU30" s="66" t="n"/>
      <c r="AV30" s="66" t="n"/>
      <c r="AW30" s="66" t="n"/>
      <c r="AX30" s="66" t="n"/>
      <c r="AY30" s="66" t="n"/>
      <c r="AZ30" s="66" t="n"/>
      <c r="BA30" s="66" t="n"/>
      <c r="BB30" s="66" t="n"/>
      <c r="BC30" s="66" t="n"/>
      <c r="BD30" s="66" t="n"/>
      <c r="BE30" s="66" t="n"/>
      <c r="BF30" s="66" t="n"/>
      <c r="BG30" s="66" t="n"/>
      <c r="BH30" s="66" t="n"/>
      <c r="BI30" s="66" t="n"/>
      <c r="BJ30" s="66" t="n"/>
      <c r="BK30" s="66" t="n"/>
      <c r="BL30" s="66" t="n"/>
      <c r="BM30" s="66" t="n"/>
      <c r="BN30" s="66" t="n"/>
      <c r="BO30" s="66" t="n"/>
      <c r="BP30" s="66" t="n"/>
      <c r="BQ30" s="66" t="n"/>
      <c r="BR30" s="66" t="n"/>
      <c r="BS30" s="66" t="n"/>
      <c r="BT30" s="66" t="n"/>
      <c r="BU30" s="66" t="n"/>
      <c r="BV30" s="66" t="n"/>
      <c r="BW30" s="66" t="n"/>
      <c r="BX30" s="66" t="n"/>
      <c r="BY30" s="66" t="n"/>
      <c r="BZ30" s="66" t="n"/>
      <c r="CA30" s="66" t="n"/>
      <c r="CB30" s="66" t="n"/>
      <c r="CC30" s="66" t="n"/>
      <c r="CD30" s="66" t="n"/>
      <c r="CE30" s="66" t="n"/>
      <c r="CF30" s="66" t="n"/>
      <c r="CG30" s="66" t="n"/>
      <c r="CH30" s="66" t="n"/>
      <c r="CI30" s="66" t="n"/>
      <c r="CJ30" s="66" t="n"/>
      <c r="CK30" s="66" t="n"/>
      <c r="CL30" s="66" t="n"/>
      <c r="CM30" s="66" t="n"/>
      <c r="CN30" s="66" t="n"/>
      <c r="CO30" s="66" t="n"/>
      <c r="CP30" s="66" t="n"/>
      <c r="CZ30" s="51" t="n"/>
      <c r="DA30" s="51" t="n"/>
      <c r="DB30" s="51" t="n"/>
      <c r="DC30" s="51" t="n"/>
      <c r="DD30" s="51" t="n"/>
      <c r="DE30" s="51" t="n"/>
      <c r="DF30" s="51" t="n"/>
      <c r="DG30" s="51" t="n"/>
      <c r="DH30" s="51" t="n"/>
      <c r="DI30" s="51" t="n"/>
    </row>
    <row r="31" ht="12.75" customFormat="1" customHeight="1" s="22">
      <c r="B31" s="20" t="n"/>
      <c r="C31" s="26" t="n">
        <v>8</v>
      </c>
      <c r="D31" s="217" t="n"/>
      <c r="E31" s="75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34" t="n"/>
      <c r="G31" s="35" t="n"/>
      <c r="H31" s="26" t="n"/>
      <c r="I31" s="34" t="n"/>
      <c r="J31" s="36" t="n"/>
      <c r="K31" s="36" t="n"/>
      <c r="L31" s="36" t="n"/>
      <c r="M31" s="36" t="n"/>
      <c r="N31" s="405" t="n"/>
      <c r="O31" s="405" t="n"/>
      <c r="P31" s="405" t="n"/>
      <c r="Q31" s="405" t="n"/>
      <c r="R31" s="122">
        <f>R27-R17</f>
        <v/>
      </c>
      <c r="S31" s="405" t="n"/>
      <c r="T31" s="298" t="n"/>
      <c r="U31" s="298" t="n"/>
      <c r="V31" s="299" t="n"/>
      <c r="W31" s="299" t="n"/>
      <c r="X31" s="299" t="n"/>
      <c r="Y31" s="299" t="n"/>
      <c r="Z31" s="299" t="n"/>
      <c r="AA31" s="299" t="n"/>
      <c r="AB31" s="298" t="n"/>
      <c r="AC31" s="298" t="n"/>
      <c r="AD31" s="405" t="n"/>
      <c r="AE31" s="405" t="n"/>
      <c r="AF31" s="405" t="n"/>
      <c r="AG31" s="405" t="n"/>
      <c r="AH31" s="66" t="n"/>
      <c r="AI31" s="66" t="n"/>
      <c r="AJ31" s="66" t="n"/>
      <c r="AK31" s="66" t="n"/>
      <c r="AL31" s="66" t="n"/>
      <c r="AM31" s="66" t="n"/>
      <c r="AN31" s="66" t="n"/>
      <c r="AO31" s="66" t="n"/>
      <c r="AP31" s="66" t="n"/>
      <c r="AQ31" s="66" t="n"/>
      <c r="AR31" s="66" t="n"/>
      <c r="AS31" s="66" t="n"/>
      <c r="AT31" s="66" t="n"/>
      <c r="AU31" s="66" t="n"/>
      <c r="AV31" s="66" t="n"/>
      <c r="AW31" s="66" t="n"/>
      <c r="AX31" s="66" t="n"/>
      <c r="AY31" s="66" t="n"/>
      <c r="AZ31" s="66" t="n"/>
      <c r="BA31" s="66" t="n"/>
      <c r="BB31" s="66" t="n"/>
      <c r="BC31" s="66" t="n"/>
      <c r="BD31" s="66" t="n"/>
      <c r="BE31" s="66" t="n"/>
      <c r="BF31" s="66" t="n"/>
      <c r="BG31" s="66" t="n"/>
      <c r="BH31" s="66" t="n"/>
      <c r="BI31" s="66" t="n"/>
      <c r="BJ31" s="66" t="n"/>
      <c r="BK31" s="66" t="n"/>
      <c r="BL31" s="66" t="n"/>
      <c r="BM31" s="66" t="n"/>
      <c r="BN31" s="66" t="n"/>
      <c r="BO31" s="66" t="n"/>
      <c r="BP31" s="66" t="n"/>
      <c r="BQ31" s="66" t="n"/>
      <c r="BR31" s="66" t="n"/>
      <c r="BS31" s="66" t="n"/>
      <c r="BT31" s="66" t="n"/>
      <c r="BU31" s="66" t="n"/>
      <c r="BV31" s="66" t="n"/>
      <c r="BW31" s="66" t="n"/>
      <c r="BX31" s="66" t="n"/>
      <c r="BY31" s="66" t="n"/>
      <c r="BZ31" s="66" t="n"/>
      <c r="CA31" s="66" t="n"/>
      <c r="CB31" s="66" t="n"/>
      <c r="CC31" s="66" t="n"/>
      <c r="CD31" s="66" t="n"/>
      <c r="CE31" s="66" t="n"/>
      <c r="CF31" s="66" t="n"/>
      <c r="CG31" s="66" t="n"/>
      <c r="CH31" s="66" t="n"/>
      <c r="CI31" s="66" t="n"/>
      <c r="CJ31" s="66" t="n"/>
      <c r="CK31" s="66" t="n"/>
      <c r="CL31" s="66" t="n"/>
      <c r="CM31" s="66" t="n"/>
      <c r="CN31" s="66" t="n"/>
      <c r="CO31" s="66" t="n"/>
      <c r="CP31" s="66" t="n"/>
      <c r="CZ31" s="51" t="n"/>
      <c r="DA31" s="51" t="n"/>
      <c r="DB31" s="51" t="n"/>
      <c r="DC31" s="51" t="n"/>
      <c r="DD31" s="51" t="n"/>
      <c r="DE31" s="51" t="n"/>
      <c r="DF31" s="51" t="n"/>
      <c r="DG31" s="51" t="n"/>
      <c r="DH31" s="51" t="n"/>
      <c r="DI31" s="51" t="n"/>
    </row>
    <row r="32" ht="12.75" customFormat="1" customHeight="1" s="22">
      <c r="B32" s="20" t="n"/>
      <c r="C32" s="26" t="n">
        <v>9</v>
      </c>
      <c r="D32" s="217" t="n"/>
      <c r="E32" s="37" t="inlineStr">
        <is>
          <t>При отсутствии необходимых ресайзов в срок - старт РК переносится на период - после праздников.</t>
        </is>
      </c>
      <c r="F32" s="405" t="n"/>
      <c r="G32" s="404" t="n"/>
      <c r="H32" s="405" t="n"/>
      <c r="I32" s="405" t="n"/>
      <c r="J32" s="405" t="n"/>
      <c r="K32" s="405" t="n"/>
      <c r="L32" s="405" t="n"/>
      <c r="M32" s="405" t="n"/>
      <c r="N32" s="39" t="n"/>
      <c r="O32" s="405" t="n"/>
      <c r="P32" s="405" t="n"/>
      <c r="Q32" s="405" t="n"/>
      <c r="R32" s="120">
        <f>IFERROR(R31=0,)</f>
        <v/>
      </c>
      <c r="S32" s="405" t="n"/>
      <c r="T32" s="298" t="n"/>
      <c r="U32" s="298" t="n"/>
      <c r="V32" s="299" t="n"/>
      <c r="W32" s="299" t="n"/>
      <c r="X32" s="299" t="n"/>
      <c r="Y32" s="299" t="n"/>
      <c r="Z32" s="299" t="n"/>
      <c r="AA32" s="299" t="n"/>
      <c r="AB32" s="298" t="n"/>
      <c r="AC32" s="298" t="n"/>
      <c r="AD32" s="405" t="n"/>
      <c r="AE32" s="405" t="n"/>
      <c r="AF32" s="405" t="n"/>
      <c r="AG32" s="405" t="n"/>
      <c r="AH32" s="84" t="n"/>
      <c r="AI32" s="84" t="n"/>
      <c r="AJ32" s="84" t="n"/>
      <c r="AK32" s="84" t="n"/>
      <c r="AL32" s="84" t="n"/>
      <c r="AM32" s="84" t="n"/>
      <c r="AN32" s="84" t="n"/>
      <c r="AO32" s="84" t="n"/>
      <c r="AP32" s="84" t="n"/>
      <c r="AQ32" s="84" t="n"/>
      <c r="AR32" s="84" t="n"/>
      <c r="AS32" s="84" t="n"/>
      <c r="AT32" s="84" t="n"/>
      <c r="AU32" s="84" t="n"/>
      <c r="AV32" s="84" t="n"/>
      <c r="AW32" s="84" t="n"/>
      <c r="AX32" s="84" t="n"/>
      <c r="AY32" s="84" t="n"/>
      <c r="AZ32" s="84" t="n"/>
      <c r="BA32" s="84" t="n"/>
      <c r="BB32" s="84" t="n"/>
      <c r="BC32" s="84" t="n"/>
      <c r="BD32" s="84" t="n"/>
      <c r="BE32" s="84" t="n"/>
      <c r="BF32" s="84" t="n"/>
      <c r="BG32" s="84" t="n"/>
      <c r="BH32" s="84" t="n"/>
      <c r="BI32" s="84" t="n"/>
      <c r="BJ32" s="84" t="n"/>
      <c r="BK32" s="84" t="n"/>
      <c r="BL32" s="84" t="n"/>
      <c r="BM32" s="84" t="n"/>
      <c r="BN32" s="84" t="n"/>
      <c r="BO32" s="84" t="n"/>
      <c r="BP32" s="84" t="n"/>
      <c r="BQ32" s="84" t="n"/>
      <c r="BR32" s="84" t="n"/>
      <c r="BS32" s="84" t="n"/>
      <c r="BT32" s="84" t="n"/>
      <c r="BU32" s="84" t="n"/>
      <c r="BV32" s="84" t="n"/>
      <c r="BW32" s="84" t="n"/>
      <c r="BX32" s="84" t="n"/>
      <c r="BY32" s="84" t="n"/>
      <c r="BZ32" s="84" t="n"/>
      <c r="CA32" s="84" t="n"/>
      <c r="CB32" s="84" t="n"/>
      <c r="CC32" s="84" t="n"/>
      <c r="CD32" s="84" t="n"/>
      <c r="CE32" s="84" t="n"/>
      <c r="CF32" s="84" t="n"/>
      <c r="CG32" s="84" t="n"/>
      <c r="CH32" s="84" t="n"/>
      <c r="CI32" s="84" t="n"/>
      <c r="CJ32" s="84" t="n"/>
      <c r="CK32" s="84" t="n"/>
      <c r="CL32" s="84" t="n"/>
      <c r="CM32" s="84" t="n"/>
      <c r="CN32" s="84" t="n"/>
      <c r="CO32" s="84" t="n"/>
      <c r="CP32" s="84" t="n"/>
      <c r="CQ32" s="39" t="n"/>
      <c r="CZ32" s="51" t="n"/>
      <c r="DA32" s="51" t="n"/>
      <c r="DB32" s="51" t="n"/>
      <c r="DC32" s="51" t="n"/>
      <c r="DD32" s="51" t="n"/>
      <c r="DE32" s="51" t="n"/>
      <c r="DF32" s="51" t="n"/>
      <c r="DG32" s="51" t="n"/>
      <c r="DH32" s="51" t="n"/>
      <c r="DI32" s="51" t="n"/>
    </row>
    <row r="33" ht="12.75" customFormat="1" customHeight="1" s="39">
      <c r="B33" s="20" t="n"/>
      <c r="C33" s="26" t="n">
        <v>10</v>
      </c>
      <c r="D33" s="217" t="n"/>
      <c r="E33" s="75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38" t="n"/>
      <c r="N33" s="405" t="n"/>
      <c r="O33" s="405" t="n"/>
      <c r="P33" s="405" t="n"/>
      <c r="Q33" s="405" t="n"/>
      <c r="R33" s="405" t="n"/>
      <c r="S33" s="405" t="n"/>
      <c r="T33" s="298" t="n"/>
      <c r="U33" s="298" t="n"/>
      <c r="V33" s="299" t="n"/>
      <c r="W33" s="299" t="n"/>
      <c r="X33" s="299" t="n"/>
      <c r="Y33" s="299" t="n"/>
      <c r="Z33" s="299" t="n"/>
      <c r="AA33" s="299" t="n"/>
      <c r="AC33" s="405" t="n"/>
      <c r="AH33" s="66" t="n"/>
      <c r="AI33" s="66" t="n"/>
      <c r="AJ33" s="66" t="n"/>
      <c r="AK33" s="66" t="n"/>
      <c r="AL33" s="66" t="n"/>
      <c r="AM33" s="66" t="n"/>
      <c r="AN33" s="66" t="n"/>
      <c r="AO33" s="66" t="n"/>
      <c r="AP33" s="66" t="n"/>
      <c r="AQ33" s="66" t="n"/>
      <c r="AR33" s="66" t="n"/>
      <c r="AS33" s="66" t="n"/>
      <c r="AT33" s="66" t="n"/>
      <c r="AU33" s="66" t="n"/>
      <c r="AV33" s="66" t="n"/>
      <c r="AW33" s="66" t="n"/>
      <c r="AX33" s="66" t="n"/>
      <c r="AY33" s="66" t="n"/>
      <c r="AZ33" s="66" t="n"/>
      <c r="BA33" s="66" t="n"/>
      <c r="BB33" s="66" t="n"/>
      <c r="BC33" s="66" t="n"/>
      <c r="BD33" s="66" t="n"/>
      <c r="BE33" s="66" t="n"/>
      <c r="BF33" s="66" t="n"/>
      <c r="BG33" s="66" t="n"/>
      <c r="BH33" s="66" t="n"/>
      <c r="BI33" s="66" t="n"/>
      <c r="BJ33" s="66" t="n"/>
      <c r="BK33" s="66" t="n"/>
      <c r="BL33" s="66" t="n"/>
      <c r="BM33" s="66" t="n"/>
      <c r="BN33" s="66" t="n"/>
      <c r="BO33" s="66" t="n"/>
      <c r="BP33" s="66" t="n"/>
      <c r="BQ33" s="66" t="n"/>
      <c r="BR33" s="66" t="n"/>
      <c r="BS33" s="66" t="n"/>
      <c r="BT33" s="66" t="n"/>
      <c r="BU33" s="66" t="n"/>
      <c r="BV33" s="66" t="n"/>
      <c r="BW33" s="66" t="n"/>
      <c r="BX33" s="66" t="n"/>
      <c r="BY33" s="66" t="n"/>
      <c r="BZ33" s="66" t="n"/>
      <c r="CA33" s="66" t="n"/>
      <c r="CB33" s="66" t="n"/>
      <c r="CC33" s="66" t="n"/>
      <c r="CD33" s="66" t="n"/>
      <c r="CE33" s="66" t="n"/>
      <c r="CF33" s="66" t="n"/>
      <c r="CG33" s="66" t="n"/>
      <c r="CH33" s="66" t="n"/>
      <c r="CI33" s="66" t="n"/>
      <c r="CJ33" s="66" t="n"/>
      <c r="CK33" s="66" t="n"/>
      <c r="CL33" s="66" t="n"/>
      <c r="CM33" s="66" t="n"/>
      <c r="CN33" s="66" t="n"/>
      <c r="CO33" s="66" t="n"/>
      <c r="CP33" s="66" t="n"/>
      <c r="CQ33" s="22" t="n"/>
      <c r="CR33" s="22" t="n"/>
      <c r="CW33" s="22" t="n"/>
      <c r="CX33" s="22" t="n"/>
      <c r="CY33" s="22" t="n"/>
      <c r="CZ33" s="22" t="n"/>
      <c r="DA33" s="22" t="n"/>
      <c r="DB33" s="22" t="n"/>
      <c r="DC33" s="22" t="n"/>
      <c r="DD33" s="22" t="n"/>
      <c r="DE33" s="22" t="n"/>
      <c r="DF33" s="22" t="n"/>
      <c r="DG33" s="22" t="n"/>
      <c r="DH33" s="22" t="n"/>
      <c r="DI33" s="22" t="n"/>
      <c r="DJ33" s="22" t="n"/>
      <c r="DK33" s="22" t="n"/>
      <c r="DL33" s="22" t="n"/>
      <c r="DM33" s="22" t="n"/>
    </row>
    <row r="34" ht="12.75" customFormat="1" customHeight="1" s="22">
      <c r="B34" s="20" t="n"/>
      <c r="C34" s="26" t="n">
        <v>11</v>
      </c>
      <c r="D34" s="217" t="n"/>
      <c r="E34" s="75" t="inlineStr">
        <is>
          <t>При наличии второго бренда применяется доп. наценка.</t>
        </is>
      </c>
      <c r="F34" s="405" t="n"/>
      <c r="G34" s="404" t="n"/>
      <c r="H34" s="405" t="n"/>
      <c r="I34" s="405" t="n"/>
      <c r="J34" s="405" t="n"/>
      <c r="K34" s="405" t="n"/>
      <c r="L34" s="405" t="n"/>
      <c r="M34" s="405" t="n"/>
      <c r="N34" s="405" t="n"/>
      <c r="O34" s="405" t="n"/>
      <c r="P34" s="405" t="n"/>
      <c r="Q34" s="405" t="n"/>
      <c r="R34" s="297" t="n"/>
      <c r="S34" s="405" t="n"/>
      <c r="T34" s="298" t="n"/>
      <c r="U34" s="298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85" t="n"/>
      <c r="AE34" s="85" t="n"/>
      <c r="AF34" s="85" t="n"/>
      <c r="AG34" s="85" t="n"/>
      <c r="AH34" s="66" t="n"/>
      <c r="AI34" s="66" t="n"/>
      <c r="AJ34" s="66" t="n"/>
      <c r="AK34" s="66" t="n"/>
      <c r="AL34" s="66" t="n"/>
      <c r="AM34" s="66" t="n"/>
      <c r="AN34" s="66" t="n"/>
      <c r="AO34" s="66" t="n"/>
      <c r="AP34" s="66" t="n"/>
      <c r="AQ34" s="66" t="n"/>
      <c r="AR34" s="66" t="n"/>
      <c r="AS34" s="66" t="n"/>
      <c r="AT34" s="66" t="n"/>
      <c r="AU34" s="66" t="n"/>
      <c r="AV34" s="66" t="n"/>
      <c r="AW34" s="66" t="n"/>
      <c r="AX34" s="66" t="n"/>
      <c r="AY34" s="66" t="n"/>
      <c r="AZ34" s="66" t="n"/>
      <c r="BA34" s="66" t="n"/>
      <c r="BB34" s="66" t="n"/>
      <c r="BC34" s="66" t="n"/>
      <c r="BD34" s="66" t="n"/>
      <c r="BE34" s="66" t="n"/>
      <c r="BF34" s="66" t="n"/>
      <c r="BG34" s="66" t="n"/>
      <c r="BH34" s="66" t="n"/>
      <c r="BI34" s="66" t="n"/>
      <c r="BJ34" s="66" t="n"/>
      <c r="BK34" s="66" t="n"/>
      <c r="BL34" s="66" t="n"/>
      <c r="BM34" s="66" t="n"/>
      <c r="BN34" s="66" t="n"/>
      <c r="BO34" s="66" t="n"/>
      <c r="BP34" s="66" t="n"/>
      <c r="BQ34" s="66" t="n"/>
      <c r="BR34" s="66" t="n"/>
      <c r="BS34" s="66" t="n"/>
      <c r="BT34" s="66" t="n"/>
      <c r="BU34" s="66" t="n"/>
      <c r="BV34" s="66" t="n"/>
      <c r="BW34" s="66" t="n"/>
      <c r="BX34" s="66" t="n"/>
      <c r="BY34" s="66" t="n"/>
      <c r="BZ34" s="66" t="n"/>
      <c r="CA34" s="66" t="n"/>
      <c r="CB34" s="66" t="n"/>
      <c r="CC34" s="66" t="n"/>
      <c r="CD34" s="66" t="n"/>
      <c r="CE34" s="66" t="n"/>
      <c r="CF34" s="66" t="n"/>
      <c r="CG34" s="66" t="n"/>
      <c r="CH34" s="66" t="n"/>
      <c r="CI34" s="66" t="n"/>
      <c r="CJ34" s="66" t="n"/>
      <c r="CK34" s="66" t="n"/>
      <c r="CL34" s="66" t="n"/>
      <c r="CM34" s="66" t="n"/>
      <c r="CN34" s="66" t="n"/>
      <c r="CO34" s="66" t="n"/>
      <c r="CP34" s="66" t="n"/>
    </row>
    <row r="35" ht="12.75" customFormat="1" customHeight="1" s="22">
      <c r="B35" s="20" t="n"/>
      <c r="C35" s="26" t="n">
        <v>12</v>
      </c>
      <c r="D35" s="217" t="n"/>
      <c r="E35" s="75" t="inlineStr">
        <is>
          <t>Некоторые площадки являются предоплатными.</t>
        </is>
      </c>
      <c r="F35" s="405" t="n"/>
      <c r="G35" s="404" t="n"/>
      <c r="H35" s="405" t="n"/>
      <c r="I35" s="405" t="n"/>
      <c r="J35" s="405" t="n"/>
      <c r="K35" s="405" t="n"/>
      <c r="L35" s="405" t="n"/>
      <c r="M35" s="405" t="n"/>
      <c r="N35" s="405" t="n"/>
      <c r="O35" s="405" t="n"/>
      <c r="P35" s="405" t="n"/>
      <c r="Q35" s="405" t="n"/>
      <c r="R35" s="297" t="n"/>
      <c r="S35" s="405" t="n"/>
      <c r="T35" s="298" t="n"/>
      <c r="U35" s="298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85" t="n"/>
      <c r="AE35" s="85" t="n"/>
      <c r="AF35" s="85" t="n"/>
      <c r="AG35" s="85" t="n"/>
      <c r="AH35" s="66" t="n"/>
      <c r="AI35" s="66" t="n"/>
      <c r="AJ35" s="66" t="n"/>
      <c r="AK35" s="66" t="n"/>
      <c r="AL35" s="66" t="n"/>
      <c r="AM35" s="66" t="n"/>
      <c r="AN35" s="66" t="n"/>
      <c r="AO35" s="66" t="n"/>
      <c r="AP35" s="66" t="n"/>
      <c r="AQ35" s="66" t="n"/>
      <c r="AR35" s="66" t="n"/>
      <c r="AS35" s="66" t="n"/>
      <c r="AT35" s="66" t="n"/>
      <c r="AU35" s="66" t="n"/>
      <c r="AV35" s="66" t="n"/>
      <c r="AW35" s="66" t="n"/>
      <c r="AX35" s="66" t="n"/>
      <c r="AY35" s="66" t="n"/>
      <c r="AZ35" s="66" t="n"/>
      <c r="BA35" s="66" t="n"/>
      <c r="BB35" s="66" t="n"/>
      <c r="BC35" s="66" t="n"/>
      <c r="BD35" s="66" t="n"/>
      <c r="BE35" s="66" t="n"/>
      <c r="BF35" s="66" t="n"/>
      <c r="BG35" s="66" t="n"/>
      <c r="BH35" s="66" t="n"/>
      <c r="BI35" s="66" t="n"/>
      <c r="BJ35" s="66" t="n"/>
      <c r="BK35" s="66" t="n"/>
      <c r="BL35" s="66" t="n"/>
      <c r="BM35" s="66" t="n"/>
      <c r="BN35" s="66" t="n"/>
      <c r="BO35" s="66" t="n"/>
      <c r="BP35" s="66" t="n"/>
      <c r="BQ35" s="66" t="n"/>
      <c r="BR35" s="66" t="n"/>
      <c r="BS35" s="66" t="n"/>
      <c r="BT35" s="66" t="n"/>
      <c r="BU35" s="66" t="n"/>
      <c r="BV35" s="66" t="n"/>
      <c r="BW35" s="66" t="n"/>
      <c r="BX35" s="66" t="n"/>
      <c r="BY35" s="66" t="n"/>
      <c r="BZ35" s="66" t="n"/>
      <c r="CA35" s="66" t="n"/>
      <c r="CB35" s="66" t="n"/>
      <c r="CC35" s="66" t="n"/>
      <c r="CD35" s="66" t="n"/>
      <c r="CE35" s="66" t="n"/>
      <c r="CF35" s="66" t="n"/>
      <c r="CG35" s="66" t="n"/>
      <c r="CH35" s="66" t="n"/>
      <c r="CI35" s="66" t="n"/>
      <c r="CJ35" s="66" t="n"/>
      <c r="CK35" s="66" t="n"/>
      <c r="CL35" s="66" t="n"/>
      <c r="CM35" s="66" t="n"/>
      <c r="CN35" s="66" t="n"/>
      <c r="CO35" s="66" t="n"/>
      <c r="CP35" s="66" t="n"/>
    </row>
    <row r="36" ht="12.75" customFormat="1" customHeight="1" s="22">
      <c r="B36" s="20" t="n"/>
      <c r="C36" s="26" t="n">
        <v>13</v>
      </c>
      <c r="D36" s="217" t="n"/>
      <c r="E36" s="75" t="inlineStr">
        <is>
          <t>Для ретаргетинга и LAL необходима установка пикселей на страницы сайта</t>
        </is>
      </c>
      <c r="F36" s="405" t="n"/>
      <c r="G36" s="404" t="n"/>
      <c r="H36" s="405" t="n"/>
      <c r="I36" s="405" t="n"/>
      <c r="J36" s="405" t="n"/>
      <c r="K36" s="405" t="n"/>
      <c r="L36" s="405" t="n"/>
      <c r="M36" s="405" t="n"/>
      <c r="N36" s="405" t="n"/>
      <c r="O36" s="405" t="n"/>
      <c r="P36" s="405" t="n"/>
      <c r="Q36" s="405" t="n"/>
      <c r="R36" s="297" t="n"/>
      <c r="S36" s="405" t="n"/>
      <c r="T36" s="298" t="n"/>
      <c r="U36" s="298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85" t="n"/>
      <c r="AE36" s="85" t="n"/>
      <c r="AF36" s="85" t="n"/>
      <c r="AG36" s="85" t="n"/>
      <c r="AH36" s="66" t="n"/>
      <c r="AI36" s="66" t="n"/>
      <c r="AJ36" s="66" t="n"/>
      <c r="AK36" s="66" t="n"/>
      <c r="AL36" s="66" t="n"/>
      <c r="AM36" s="66" t="n"/>
      <c r="AN36" s="66" t="n"/>
      <c r="AO36" s="66" t="n"/>
      <c r="AP36" s="66" t="n"/>
      <c r="AQ36" s="66" t="n"/>
      <c r="AR36" s="66" t="n"/>
      <c r="AS36" s="66" t="n"/>
      <c r="AT36" s="66" t="n"/>
      <c r="AU36" s="66" t="n"/>
      <c r="AV36" s="66" t="n"/>
      <c r="AW36" s="66" t="n"/>
      <c r="AX36" s="66" t="n"/>
      <c r="AY36" s="66" t="n"/>
      <c r="AZ36" s="66" t="n"/>
      <c r="BA36" s="66" t="n"/>
      <c r="BB36" s="66" t="n"/>
      <c r="BC36" s="66" t="n"/>
      <c r="BD36" s="66" t="n"/>
      <c r="BE36" s="66" t="n"/>
      <c r="BF36" s="66" t="n"/>
      <c r="BG36" s="66" t="n"/>
      <c r="BH36" s="66" t="n"/>
      <c r="BI36" s="66" t="n"/>
      <c r="BJ36" s="66" t="n"/>
      <c r="BK36" s="66" t="n"/>
      <c r="BL36" s="66" t="n"/>
      <c r="BM36" s="66" t="n"/>
      <c r="BN36" s="66" t="n"/>
      <c r="BO36" s="66" t="n"/>
      <c r="BP36" s="66" t="n"/>
      <c r="BQ36" s="66" t="n"/>
      <c r="BR36" s="66" t="n"/>
      <c r="BS36" s="66" t="n"/>
      <c r="BT36" s="66" t="n"/>
      <c r="BU36" s="66" t="n"/>
      <c r="BV36" s="66" t="n"/>
      <c r="BW36" s="66" t="n"/>
      <c r="BX36" s="66" t="n"/>
      <c r="BY36" s="66" t="n"/>
      <c r="BZ36" s="66" t="n"/>
      <c r="CA36" s="66" t="n"/>
      <c r="CB36" s="66" t="n"/>
      <c r="CC36" s="66" t="n"/>
      <c r="CD36" s="66" t="n"/>
      <c r="CE36" s="66" t="n"/>
      <c r="CF36" s="66" t="n"/>
      <c r="CG36" s="66" t="n"/>
      <c r="CH36" s="66" t="n"/>
      <c r="CI36" s="66" t="n"/>
      <c r="CJ36" s="66" t="n"/>
      <c r="CK36" s="66" t="n"/>
      <c r="CL36" s="66" t="n"/>
      <c r="CM36" s="66" t="n"/>
      <c r="CN36" s="66" t="n"/>
      <c r="CO36" s="66" t="n"/>
      <c r="CP36" s="66" t="n"/>
    </row>
    <row r="37" ht="12.75" customFormat="1" customHeight="1" s="22">
      <c r="B37" s="20" t="n"/>
      <c r="C37" s="26" t="n">
        <v>14</v>
      </c>
      <c r="D37" s="217" t="n"/>
      <c r="E37" s="75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405" t="n"/>
      <c r="G37" s="404" t="n"/>
      <c r="H37" s="405" t="n"/>
      <c r="I37" s="405" t="n"/>
      <c r="J37" s="405" t="n"/>
      <c r="K37" s="405" t="n"/>
      <c r="L37" s="405" t="n"/>
      <c r="M37" s="405" t="n"/>
      <c r="N37" s="405" t="n"/>
      <c r="O37" s="405" t="n"/>
      <c r="P37" s="405" t="n"/>
      <c r="Q37" s="405" t="n"/>
      <c r="R37" s="244" t="n"/>
      <c r="S37" s="405" t="n"/>
      <c r="T37" s="298" t="n"/>
      <c r="U37" s="298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405" t="n"/>
      <c r="AH37" s="66" t="n"/>
      <c r="AI37" s="66" t="n"/>
      <c r="AJ37" s="66" t="n"/>
      <c r="AK37" s="66" t="n"/>
      <c r="AL37" s="66" t="n"/>
      <c r="AM37" s="66" t="n"/>
      <c r="AN37" s="66" t="n"/>
      <c r="AO37" s="66" t="n"/>
      <c r="AP37" s="66" t="n"/>
      <c r="AQ37" s="66" t="n"/>
      <c r="AR37" s="66" t="n"/>
      <c r="AS37" s="66" t="n"/>
      <c r="AT37" s="66" t="n"/>
      <c r="AU37" s="66" t="n"/>
      <c r="AV37" s="66" t="n"/>
      <c r="AW37" s="66" t="n"/>
      <c r="AX37" s="66" t="n"/>
      <c r="AY37" s="66" t="n"/>
      <c r="AZ37" s="66" t="n"/>
      <c r="BA37" s="66" t="n"/>
      <c r="BB37" s="66" t="n"/>
      <c r="BC37" s="66" t="n"/>
      <c r="BD37" s="66" t="n"/>
      <c r="BE37" s="66" t="n"/>
      <c r="BF37" s="66" t="n"/>
      <c r="BG37" s="66" t="n"/>
      <c r="BH37" s="66" t="n"/>
      <c r="BI37" s="66" t="n"/>
      <c r="BJ37" s="66" t="n"/>
      <c r="BK37" s="66" t="n"/>
      <c r="BL37" s="66" t="n"/>
      <c r="BM37" s="66" t="n"/>
      <c r="BN37" s="66" t="n"/>
      <c r="BO37" s="66" t="n"/>
      <c r="BP37" s="66" t="n"/>
      <c r="BQ37" s="66" t="n"/>
      <c r="BR37" s="66" t="n"/>
      <c r="BS37" s="66" t="n"/>
      <c r="BT37" s="66" t="n"/>
      <c r="BU37" s="66" t="n"/>
      <c r="BV37" s="66" t="n"/>
      <c r="BW37" s="66" t="n"/>
      <c r="BX37" s="66" t="n"/>
      <c r="BY37" s="66" t="n"/>
      <c r="BZ37" s="66" t="n"/>
      <c r="CA37" s="66" t="n"/>
      <c r="CB37" s="66" t="n"/>
      <c r="CC37" s="66" t="n"/>
      <c r="CD37" s="66" t="n"/>
      <c r="CE37" s="66" t="n"/>
      <c r="CF37" s="66" t="n"/>
      <c r="CG37" s="66" t="n"/>
      <c r="CH37" s="66" t="n"/>
      <c r="CI37" s="66" t="n"/>
      <c r="CJ37" s="66" t="n"/>
      <c r="CK37" s="66" t="n"/>
      <c r="CL37" s="66" t="n"/>
      <c r="CM37" s="66" t="n"/>
      <c r="CN37" s="66" t="n"/>
      <c r="CO37" s="66" t="n"/>
      <c r="CP37" s="66" t="n"/>
    </row>
    <row r="38" ht="12.75" customFormat="1" customHeight="1" s="22">
      <c r="B38" s="20" t="n"/>
      <c r="F38" s="405" t="n"/>
      <c r="G38" s="404" t="n"/>
      <c r="H38" s="405" t="n"/>
      <c r="I38" s="405" t="n"/>
      <c r="J38" s="405" t="n"/>
      <c r="K38" s="405" t="n"/>
      <c r="L38" s="405" t="n"/>
      <c r="M38" s="405" t="n"/>
      <c r="N38" s="405" t="n"/>
      <c r="O38" s="405" t="n"/>
      <c r="P38" s="405" t="n"/>
      <c r="Q38" s="86" t="n"/>
      <c r="R38" s="68" t="n"/>
      <c r="S38" s="39" t="n"/>
      <c r="T38" s="298" t="n"/>
      <c r="U38" s="298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5" t="n"/>
      <c r="AG38" s="405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  <c r="BJ38" s="50" t="n"/>
      <c r="BK38" s="50" t="n"/>
      <c r="BL38" s="50" t="n"/>
      <c r="BM38" s="50" t="n"/>
      <c r="BN38" s="50" t="n"/>
      <c r="BO38" s="50" t="n"/>
      <c r="BP38" s="50" t="n"/>
      <c r="BQ38" s="50" t="n"/>
      <c r="BR38" s="50" t="n"/>
      <c r="BS38" s="50" t="n"/>
      <c r="BT38" s="50" t="n"/>
      <c r="BU38" s="50" t="n"/>
      <c r="BV38" s="50" t="n"/>
      <c r="BW38" s="50" t="n"/>
      <c r="BX38" s="50" t="n"/>
      <c r="BY38" s="50" t="n"/>
      <c r="BZ38" s="50" t="n"/>
      <c r="CA38" s="50" t="n"/>
      <c r="CB38" s="50" t="n"/>
      <c r="CC38" s="50" t="n"/>
      <c r="CD38" s="50" t="n"/>
      <c r="CE38" s="50" t="n"/>
      <c r="CF38" s="50" t="n"/>
      <c r="CG38" s="50" t="n"/>
      <c r="CH38" s="50" t="n"/>
      <c r="CI38" s="50" t="n"/>
      <c r="CJ38" s="50" t="n"/>
      <c r="CK38" s="50" t="n"/>
      <c r="CL38" s="50" t="n"/>
      <c r="CM38" s="50" t="n"/>
      <c r="CN38" s="50" t="n"/>
      <c r="CO38" s="50" t="n"/>
      <c r="CP38" s="50" t="n"/>
      <c r="CQ38" s="405" t="n"/>
    </row>
    <row r="39" ht="12.75" customFormat="1" customHeight="1" s="22">
      <c r="B39" s="20" t="n"/>
      <c r="F39" s="405" t="n"/>
      <c r="G39" s="404" t="n"/>
      <c r="H39" s="405" t="n"/>
      <c r="I39" s="405" t="n"/>
      <c r="J39" s="405" t="n"/>
      <c r="K39" s="405" t="n"/>
      <c r="L39" s="405" t="n"/>
      <c r="M39" s="405" t="n"/>
      <c r="N39" s="405" t="n"/>
      <c r="O39" s="405" t="n"/>
      <c r="T39" s="298" t="n"/>
      <c r="U39" s="298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5" t="n"/>
      <c r="AG39" s="405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  <c r="BJ39" s="50" t="n"/>
      <c r="BK39" s="50" t="n"/>
      <c r="BL39" s="50" t="n"/>
      <c r="BM39" s="50" t="n"/>
      <c r="BN39" s="50" t="n"/>
      <c r="BO39" s="50" t="n"/>
      <c r="BP39" s="50" t="n"/>
      <c r="BQ39" s="50" t="n"/>
      <c r="BR39" s="50" t="n"/>
      <c r="BS39" s="50" t="n"/>
      <c r="BT39" s="50" t="n"/>
      <c r="BU39" s="50" t="n"/>
      <c r="BV39" s="50" t="n"/>
      <c r="BW39" s="50" t="n"/>
      <c r="BX39" s="50" t="n"/>
      <c r="BY39" s="50" t="n"/>
      <c r="BZ39" s="50" t="n"/>
      <c r="CA39" s="50" t="n"/>
      <c r="CB39" s="50" t="n"/>
      <c r="CC39" s="50" t="n"/>
      <c r="CD39" s="50" t="n"/>
      <c r="CE39" s="50" t="n"/>
      <c r="CF39" s="50" t="n"/>
      <c r="CG39" s="50" t="n"/>
      <c r="CH39" s="50" t="n"/>
      <c r="CI39" s="50" t="n"/>
      <c r="CJ39" s="50" t="n"/>
      <c r="CK39" s="50" t="n"/>
      <c r="CL39" s="50" t="n"/>
      <c r="CM39" s="50" t="n"/>
      <c r="CN39" s="50" t="n"/>
      <c r="CO39" s="50" t="n"/>
      <c r="CP39" s="50" t="n"/>
      <c r="CQ39" s="405" t="n"/>
    </row>
    <row r="40" ht="12.75" customFormat="1" customHeight="1" s="22">
      <c r="B40" s="20" t="n"/>
      <c r="F40" s="405" t="n"/>
      <c r="G40" s="404" t="n"/>
      <c r="H40" s="405" t="n"/>
      <c r="I40" s="405" t="n"/>
      <c r="J40" s="405" t="n"/>
      <c r="K40" s="405" t="n"/>
      <c r="L40" s="405" t="n"/>
      <c r="M40" s="405" t="n"/>
      <c r="N40" s="405" t="n"/>
      <c r="O40" s="405" t="n"/>
      <c r="T40" s="40" t="n"/>
      <c r="U40" s="40" t="n"/>
      <c r="V40" s="300" t="n"/>
      <c r="W40" s="300" t="n"/>
      <c r="X40" s="300" t="n"/>
      <c r="Y40" s="300" t="n"/>
      <c r="Z40" s="300" t="n"/>
      <c r="AA40" s="300" t="n"/>
      <c r="AB40" s="41" t="n"/>
      <c r="AC40" s="405" t="n"/>
      <c r="AD40" s="405" t="n"/>
      <c r="AE40" s="405" t="n"/>
      <c r="AF40" s="405" t="n"/>
      <c r="AG40" s="405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  <c r="BJ40" s="50" t="n"/>
      <c r="BK40" s="50" t="n"/>
      <c r="BL40" s="50" t="n"/>
      <c r="BM40" s="50" t="n"/>
      <c r="BN40" s="50" t="n"/>
      <c r="BO40" s="50" t="n"/>
      <c r="BP40" s="50" t="n"/>
      <c r="BQ40" s="50" t="n"/>
      <c r="BR40" s="50" t="n"/>
      <c r="BS40" s="50" t="n"/>
      <c r="BT40" s="50" t="n"/>
      <c r="BU40" s="50" t="n"/>
      <c r="BV40" s="50" t="n"/>
      <c r="BW40" s="50" t="n"/>
      <c r="BX40" s="50" t="n"/>
      <c r="BY40" s="50" t="n"/>
      <c r="BZ40" s="50" t="n"/>
      <c r="CA40" s="50" t="n"/>
      <c r="CB40" s="50" t="n"/>
      <c r="CC40" s="50" t="n"/>
      <c r="CD40" s="50" t="n"/>
      <c r="CE40" s="50" t="n"/>
      <c r="CF40" s="50" t="n"/>
      <c r="CG40" s="50" t="n"/>
      <c r="CH40" s="50" t="n"/>
      <c r="CI40" s="50" t="n"/>
      <c r="CJ40" s="50" t="n"/>
      <c r="CK40" s="50" t="n"/>
      <c r="CL40" s="50" t="n"/>
      <c r="CM40" s="50" t="n"/>
      <c r="CN40" s="50" t="n"/>
      <c r="CO40" s="50" t="n"/>
      <c r="CP40" s="50" t="n"/>
      <c r="CQ40" s="405" t="n"/>
    </row>
    <row r="41" ht="12.75" customFormat="1" customHeight="1" s="22">
      <c r="B41" s="20" t="n"/>
      <c r="C41" s="26" t="n"/>
      <c r="D41" s="75" t="n"/>
      <c r="E41" s="42" t="n"/>
      <c r="F41" s="405" t="n"/>
      <c r="G41" s="404" t="n"/>
      <c r="H41" s="405" t="n"/>
      <c r="I41" s="405" t="n"/>
      <c r="J41" s="405" t="n"/>
      <c r="K41" s="405" t="n"/>
      <c r="L41" s="405" t="n"/>
      <c r="M41" s="405" t="n"/>
      <c r="N41" s="405" t="n"/>
      <c r="O41" s="405" t="n"/>
      <c r="T41" s="298" t="n"/>
      <c r="U41" s="298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5" t="n"/>
      <c r="AG41" s="405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  <c r="BJ41" s="50" t="n"/>
      <c r="BK41" s="50" t="n"/>
      <c r="BL41" s="50" t="n"/>
      <c r="BM41" s="50" t="n"/>
      <c r="BN41" s="50" t="n"/>
      <c r="BO41" s="50" t="n"/>
      <c r="BP41" s="50" t="n"/>
      <c r="BQ41" s="50" t="n"/>
      <c r="BR41" s="50" t="n"/>
      <c r="BS41" s="50" t="n"/>
      <c r="BT41" s="50" t="n"/>
      <c r="BU41" s="50" t="n"/>
      <c r="BV41" s="50" t="n"/>
      <c r="BW41" s="50" t="n"/>
      <c r="BX41" s="50" t="n"/>
      <c r="BY41" s="50" t="n"/>
      <c r="BZ41" s="50" t="n"/>
      <c r="CA41" s="50" t="n"/>
      <c r="CB41" s="50" t="n"/>
      <c r="CC41" s="50" t="n"/>
      <c r="CD41" s="50" t="n"/>
      <c r="CE41" s="50" t="n"/>
      <c r="CF41" s="50" t="n"/>
      <c r="CG41" s="50" t="n"/>
      <c r="CH41" s="50" t="n"/>
      <c r="CI41" s="50" t="n"/>
      <c r="CJ41" s="50" t="n"/>
      <c r="CK41" s="50" t="n"/>
      <c r="CL41" s="50" t="n"/>
      <c r="CM41" s="50" t="n"/>
      <c r="CN41" s="50" t="n"/>
      <c r="CO41" s="50" t="n"/>
      <c r="CP41" s="50" t="n"/>
      <c r="CQ41" s="405" t="n"/>
    </row>
    <row r="42" ht="13.5" customHeight="1" s="338">
      <c r="E42" s="43" t="n"/>
      <c r="F42" s="404" t="n"/>
      <c r="H42" s="404" t="n"/>
      <c r="I42" s="300" t="n"/>
      <c r="J42" s="404" t="n"/>
      <c r="K42" s="87" t="n"/>
      <c r="L42" s="300" t="n"/>
      <c r="M42" s="41" t="n"/>
      <c r="N42" s="404" t="n"/>
      <c r="O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67" t="n"/>
      <c r="AI42" s="67" t="n"/>
      <c r="AJ42" s="67" t="n"/>
      <c r="AK42" s="67" t="n"/>
      <c r="AL42" s="67" t="n"/>
      <c r="AM42" s="67" t="n"/>
      <c r="AN42" s="67" t="n"/>
      <c r="AO42" s="67" t="n"/>
      <c r="AP42" s="67" t="n"/>
      <c r="AQ42" s="67" t="n"/>
      <c r="AR42" s="67" t="n"/>
      <c r="AS42" s="67" t="n"/>
      <c r="AT42" s="67" t="n"/>
      <c r="AU42" s="67" t="n"/>
      <c r="AV42" s="67" t="n"/>
      <c r="AW42" s="67" t="n"/>
      <c r="AX42" s="67" t="n"/>
      <c r="AY42" s="67" t="n"/>
      <c r="AZ42" s="67" t="n"/>
      <c r="BA42" s="67" t="n"/>
      <c r="BB42" s="67" t="n"/>
      <c r="BC42" s="67" t="n"/>
      <c r="BD42" s="67" t="n"/>
      <c r="BE42" s="67" t="n"/>
      <c r="BF42" s="67" t="n"/>
      <c r="BG42" s="67" t="n"/>
      <c r="BH42" s="67" t="n"/>
      <c r="BI42" s="67" t="n"/>
      <c r="BJ42" s="67" t="n"/>
      <c r="BK42" s="67" t="n"/>
      <c r="BL42" s="67" t="n"/>
      <c r="BM42" s="67" t="n"/>
      <c r="BN42" s="67" t="n"/>
      <c r="BO42" s="67" t="n"/>
      <c r="BP42" s="67" t="n"/>
      <c r="BQ42" s="67" t="n"/>
      <c r="BR42" s="67" t="n"/>
      <c r="BS42" s="67" t="n"/>
      <c r="BT42" s="67" t="n"/>
      <c r="BU42" s="67" t="n"/>
      <c r="BV42" s="67" t="n"/>
      <c r="BW42" s="67" t="n"/>
      <c r="BX42" s="67" t="n"/>
      <c r="BY42" s="67" t="n"/>
      <c r="BZ42" s="67" t="n"/>
      <c r="CA42" s="67" t="n"/>
      <c r="CB42" s="67" t="n"/>
      <c r="CC42" s="67" t="n"/>
      <c r="CD42" s="67" t="n"/>
      <c r="CE42" s="67" t="n"/>
      <c r="CF42" s="67" t="n"/>
      <c r="CG42" s="67" t="n"/>
      <c r="CH42" s="67" t="n"/>
      <c r="CI42" s="67" t="n"/>
      <c r="CJ42" s="67" t="n"/>
      <c r="CK42" s="67" t="n"/>
      <c r="CL42" s="67" t="n"/>
      <c r="CM42" s="67" t="n"/>
      <c r="CN42" s="67" t="n"/>
      <c r="CO42" s="67" t="n"/>
      <c r="CP42" s="67" t="n"/>
      <c r="CQ42" s="404" t="n"/>
      <c r="CR42" s="404" t="n"/>
      <c r="CS42" s="404" t="n"/>
      <c r="CT42" s="404" t="n"/>
      <c r="CU42" s="404" t="n"/>
      <c r="CV42" s="404" t="n"/>
      <c r="CW42" s="22" t="n"/>
      <c r="CX42" s="22" t="n"/>
      <c r="CY42" s="22" t="n"/>
      <c r="CZ42" s="22" t="n"/>
      <c r="DA42" s="22" t="n"/>
      <c r="DB42" s="22" t="n"/>
      <c r="DC42" s="22" t="n"/>
      <c r="DD42" s="22" t="n"/>
      <c r="DE42" s="22" t="n"/>
      <c r="DF42" s="22" t="n"/>
      <c r="DG42" s="22" t="n"/>
      <c r="DH42" s="22" t="n"/>
      <c r="DI42" s="22" t="n"/>
      <c r="DJ42" s="22" t="n"/>
      <c r="DK42" s="22" t="n"/>
      <c r="DL42" s="22" t="n"/>
      <c r="DM42" s="22" t="n"/>
    </row>
    <row r="43" ht="13.5" customHeight="1" s="338">
      <c r="F43" s="404" t="n"/>
      <c r="H43" s="404" t="n"/>
      <c r="I43" s="404" t="n"/>
      <c r="J43" s="404" t="n"/>
      <c r="K43" s="404" t="n"/>
      <c r="L43" s="404" t="n"/>
      <c r="M43" s="404" t="n"/>
      <c r="N43" s="404" t="n"/>
      <c r="O43" s="404" t="n"/>
      <c r="T43" s="301" t="n"/>
      <c r="U43" s="301" t="n"/>
      <c r="V43" s="88" t="n"/>
      <c r="W43" s="88" t="n"/>
      <c r="X43" s="88" t="n"/>
      <c r="Y43" s="88" t="n"/>
      <c r="Z43" s="88" t="n"/>
      <c r="AA43" s="88" t="n"/>
      <c r="AB43" s="404" t="n"/>
      <c r="AC43" s="404" t="n"/>
      <c r="AD43" s="404" t="n"/>
      <c r="AE43" s="404" t="n"/>
      <c r="AF43" s="404" t="n"/>
      <c r="AG43" s="404" t="n"/>
      <c r="AH43" s="67" t="n"/>
      <c r="AI43" s="67" t="n"/>
      <c r="AJ43" s="67" t="n"/>
      <c r="AK43" s="67" t="n"/>
      <c r="AL43" s="67" t="n"/>
      <c r="AM43" s="67" t="n"/>
      <c r="AN43" s="67" t="n"/>
      <c r="AO43" s="67" t="n"/>
      <c r="AP43" s="67" t="n"/>
      <c r="AQ43" s="67" t="n"/>
      <c r="AR43" s="67" t="n"/>
      <c r="AS43" s="67" t="n"/>
      <c r="AT43" s="67" t="n"/>
      <c r="AU43" s="67" t="n"/>
      <c r="AV43" s="67" t="n"/>
      <c r="AW43" s="67" t="n"/>
      <c r="AX43" s="67" t="n"/>
      <c r="AY43" s="67" t="n"/>
      <c r="AZ43" s="67" t="n"/>
      <c r="BA43" s="67" t="n"/>
      <c r="BB43" s="67" t="n"/>
      <c r="BC43" s="67" t="n"/>
      <c r="BD43" s="67" t="n"/>
      <c r="BE43" s="67" t="n"/>
      <c r="BF43" s="67" t="n"/>
      <c r="BG43" s="67" t="n"/>
      <c r="BH43" s="67" t="n"/>
      <c r="BI43" s="67" t="n"/>
      <c r="BJ43" s="67" t="n"/>
      <c r="BK43" s="67" t="n"/>
      <c r="BL43" s="67" t="n"/>
      <c r="BM43" s="67" t="n"/>
      <c r="BN43" s="67" t="n"/>
      <c r="BO43" s="67" t="n"/>
      <c r="BP43" s="67" t="n"/>
      <c r="BQ43" s="67" t="n"/>
      <c r="BR43" s="67" t="n"/>
      <c r="BS43" s="67" t="n"/>
      <c r="BT43" s="67" t="n"/>
      <c r="BU43" s="67" t="n"/>
      <c r="BV43" s="67" t="n"/>
      <c r="BW43" s="67" t="n"/>
      <c r="BX43" s="67" t="n"/>
      <c r="BY43" s="67" t="n"/>
      <c r="BZ43" s="67" t="n"/>
      <c r="CA43" s="67" t="n"/>
      <c r="CB43" s="67" t="n"/>
      <c r="CC43" s="67" t="n"/>
      <c r="CD43" s="67" t="n"/>
      <c r="CE43" s="67" t="n"/>
      <c r="CF43" s="67" t="n"/>
      <c r="CG43" s="67" t="n"/>
      <c r="CH43" s="67" t="n"/>
      <c r="CI43" s="67" t="n"/>
      <c r="CJ43" s="67" t="n"/>
      <c r="CK43" s="67" t="n"/>
      <c r="CL43" s="67" t="n"/>
      <c r="CM43" s="67" t="n"/>
      <c r="CN43" s="67" t="n"/>
      <c r="CO43" s="67" t="n"/>
      <c r="CP43" s="67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404" t="n"/>
      <c r="CZ43" s="51" t="n"/>
      <c r="DA43" s="51" t="n"/>
      <c r="DB43" s="51" t="n"/>
      <c r="DC43" s="51" t="n"/>
      <c r="DD43" s="51" t="n"/>
      <c r="DE43" s="51" t="n"/>
      <c r="DF43" s="51" t="n"/>
      <c r="DG43" s="51" t="n"/>
      <c r="DH43" s="51" t="n"/>
      <c r="DI43" s="51" t="n"/>
    </row>
    <row r="44" ht="13.5" customHeight="1" s="338">
      <c r="E44" s="43" t="n"/>
      <c r="F44" s="404" t="n"/>
      <c r="H44" s="404" t="n"/>
      <c r="I44" s="404" t="n"/>
      <c r="J44" s="404" t="n"/>
      <c r="K44" s="87" t="n"/>
      <c r="L44" s="89" t="n"/>
      <c r="M44" s="119" t="n"/>
      <c r="N44" s="404" t="n"/>
      <c r="O44" s="404" t="n"/>
      <c r="Q44" s="404" t="n"/>
      <c r="S44" s="404" t="n"/>
      <c r="T44" s="44" t="n">
        <v>0.1125040456626006</v>
      </c>
      <c r="U44" s="44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67" t="n"/>
      <c r="AI44" s="67" t="n"/>
      <c r="AJ44" s="67" t="n"/>
      <c r="AK44" s="67" t="n"/>
      <c r="AL44" s="67" t="n"/>
      <c r="AM44" s="67" t="n"/>
      <c r="AN44" s="67" t="n"/>
      <c r="AO44" s="67" t="n"/>
      <c r="AP44" s="67" t="n"/>
      <c r="AQ44" s="67" t="n"/>
      <c r="AR44" s="67" t="n"/>
      <c r="AS44" s="67" t="n"/>
      <c r="AT44" s="67" t="n"/>
      <c r="AU44" s="67" t="n"/>
      <c r="AV44" s="67" t="n"/>
      <c r="AW44" s="67" t="n"/>
      <c r="AX44" s="67" t="n"/>
      <c r="AY44" s="67" t="n"/>
      <c r="AZ44" s="67" t="n"/>
      <c r="BA44" s="67" t="n"/>
      <c r="BB44" s="67" t="n"/>
      <c r="BC44" s="67" t="n"/>
      <c r="BD44" s="67" t="n"/>
      <c r="BE44" s="67" t="n"/>
      <c r="BF44" s="67" t="n"/>
      <c r="BG44" s="67" t="n"/>
      <c r="BH44" s="67" t="n"/>
      <c r="BI44" s="67" t="n"/>
      <c r="BJ44" s="67" t="n"/>
      <c r="BK44" s="67" t="n"/>
      <c r="BL44" s="67" t="n"/>
      <c r="BM44" s="67" t="n"/>
      <c r="BN44" s="67" t="n"/>
      <c r="BO44" s="67" t="n"/>
      <c r="BP44" s="67" t="n"/>
      <c r="BQ44" s="67" t="n"/>
      <c r="BR44" s="67" t="n"/>
      <c r="BS44" s="67" t="n"/>
      <c r="BT44" s="67" t="n"/>
      <c r="BU44" s="67" t="n"/>
      <c r="BV44" s="67" t="n"/>
      <c r="BW44" s="67" t="n"/>
      <c r="BX44" s="67" t="n"/>
      <c r="BY44" s="67" t="n"/>
      <c r="BZ44" s="67" t="n"/>
      <c r="CA44" s="67" t="n"/>
      <c r="CB44" s="67" t="n"/>
      <c r="CC44" s="67" t="n"/>
      <c r="CD44" s="67" t="n"/>
      <c r="CE44" s="67" t="n"/>
      <c r="CF44" s="67" t="n"/>
      <c r="CG44" s="67" t="n"/>
      <c r="CH44" s="67" t="n"/>
      <c r="CI44" s="67" t="n"/>
      <c r="CJ44" s="67" t="n"/>
      <c r="CK44" s="67" t="n"/>
      <c r="CL44" s="67" t="n"/>
      <c r="CM44" s="67" t="n"/>
      <c r="CN44" s="67" t="n"/>
      <c r="CO44" s="67" t="n"/>
      <c r="CP44" s="67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404" t="n"/>
      <c r="CZ44" s="51" t="n"/>
      <c r="DA44" s="51" t="n"/>
      <c r="DB44" s="51" t="n"/>
      <c r="DC44" s="51" t="n"/>
      <c r="DD44" s="51" t="n"/>
      <c r="DE44" s="51" t="n"/>
      <c r="DF44" s="51" t="n"/>
      <c r="DG44" s="51" t="n"/>
      <c r="DH44" s="51" t="n"/>
      <c r="DI44" s="51" t="n"/>
    </row>
    <row r="45" ht="13.5" customHeight="1" s="338">
      <c r="E45" s="43" t="n"/>
      <c r="F45" s="404" t="n"/>
      <c r="H45" s="404" t="n"/>
      <c r="I45" s="404" t="n"/>
      <c r="J45" s="404" t="n"/>
      <c r="K45" s="87" t="n"/>
      <c r="L45" s="89" t="n"/>
      <c r="M45" s="119" t="n"/>
      <c r="N45" s="404" t="n"/>
      <c r="O45" s="404" t="n"/>
      <c r="T45" s="44" t="n">
        <v>0.1509125112121959</v>
      </c>
      <c r="U45" s="44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67" t="n"/>
      <c r="AI45" s="67" t="n"/>
      <c r="AJ45" s="67" t="n"/>
      <c r="AK45" s="67" t="n"/>
      <c r="AL45" s="67" t="n"/>
      <c r="AM45" s="67" t="n"/>
      <c r="AN45" s="67" t="n"/>
      <c r="AO45" s="67" t="n"/>
      <c r="AP45" s="67" t="n"/>
      <c r="AQ45" s="67" t="n"/>
      <c r="AR45" s="67" t="n"/>
      <c r="AS45" s="67" t="n"/>
      <c r="AT45" s="67" t="n"/>
      <c r="AU45" s="67" t="n"/>
      <c r="AV45" s="67" t="n"/>
      <c r="AW45" s="67" t="n"/>
      <c r="AX45" s="67" t="n"/>
      <c r="AY45" s="67" t="n"/>
      <c r="AZ45" s="67" t="n"/>
      <c r="BA45" s="67" t="n"/>
      <c r="BB45" s="67" t="n"/>
      <c r="BC45" s="67" t="n"/>
      <c r="BD45" s="67" t="n"/>
      <c r="BE45" s="67" t="n"/>
      <c r="BF45" s="67" t="n"/>
      <c r="BG45" s="67" t="n"/>
      <c r="BH45" s="67" t="n"/>
      <c r="BI45" s="67" t="n"/>
      <c r="BJ45" s="67" t="n"/>
      <c r="BK45" s="67" t="n"/>
      <c r="BL45" s="67" t="n"/>
      <c r="BM45" s="67" t="n"/>
      <c r="BN45" s="67" t="n"/>
      <c r="BO45" s="67" t="n"/>
      <c r="BP45" s="67" t="n"/>
      <c r="BQ45" s="67" t="n"/>
      <c r="BR45" s="67" t="n"/>
      <c r="BS45" s="67" t="n"/>
      <c r="BT45" s="67" t="n"/>
      <c r="BU45" s="67" t="n"/>
      <c r="BV45" s="67" t="n"/>
      <c r="BW45" s="67" t="n"/>
      <c r="BX45" s="67" t="n"/>
      <c r="BY45" s="67" t="n"/>
      <c r="BZ45" s="67" t="n"/>
      <c r="CA45" s="67" t="n"/>
      <c r="CB45" s="67" t="n"/>
      <c r="CC45" s="67" t="n"/>
      <c r="CD45" s="67" t="n"/>
      <c r="CE45" s="67" t="n"/>
      <c r="CF45" s="67" t="n"/>
      <c r="CG45" s="67" t="n"/>
      <c r="CH45" s="67" t="n"/>
      <c r="CI45" s="67" t="n"/>
      <c r="CJ45" s="67" t="n"/>
      <c r="CK45" s="67" t="n"/>
      <c r="CL45" s="67" t="n"/>
      <c r="CM45" s="67" t="n"/>
      <c r="CN45" s="67" t="n"/>
      <c r="CO45" s="67" t="n"/>
      <c r="CP45" s="67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404" t="n"/>
      <c r="CZ45" s="51" t="n"/>
      <c r="DA45" s="51" t="n"/>
      <c r="DB45" s="51" t="n"/>
      <c r="DC45" s="51" t="n"/>
      <c r="DD45" s="51" t="n"/>
      <c r="DE45" s="51" t="n"/>
      <c r="DF45" s="51" t="n"/>
      <c r="DG45" s="51" t="n"/>
      <c r="DH45" s="51" t="n"/>
      <c r="DI45" s="51" t="n"/>
    </row>
    <row r="46" ht="13.5" customHeight="1" s="338">
      <c r="E46" s="43" t="n"/>
      <c r="F46" s="404" t="n"/>
      <c r="H46" s="404" t="n"/>
      <c r="I46" s="404" t="n"/>
      <c r="J46" s="404" t="n"/>
      <c r="K46" s="87" t="n"/>
      <c r="L46" s="89" t="n"/>
      <c r="M46" s="119" t="n"/>
      <c r="N46" s="404" t="n"/>
      <c r="O46" s="404" t="n"/>
      <c r="P46" s="45" t="n"/>
      <c r="S46" s="40" t="n"/>
      <c r="T46" s="44" t="n">
        <v>0.4007246311722372</v>
      </c>
      <c r="U46" s="4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67" t="n"/>
      <c r="AI46" s="67" t="n"/>
      <c r="AJ46" s="67" t="n"/>
      <c r="AK46" s="67" t="n"/>
      <c r="AL46" s="67" t="n"/>
      <c r="AM46" s="67" t="n"/>
      <c r="AN46" s="67" t="n"/>
      <c r="AO46" s="67" t="n"/>
      <c r="AP46" s="67" t="n"/>
      <c r="AQ46" s="67" t="n"/>
      <c r="AR46" s="67" t="n"/>
      <c r="AS46" s="67" t="n"/>
      <c r="AT46" s="67" t="n"/>
      <c r="AU46" s="67" t="n"/>
      <c r="AV46" s="67" t="n"/>
      <c r="AW46" s="67" t="n"/>
      <c r="AX46" s="67" t="n"/>
      <c r="AY46" s="67" t="n"/>
      <c r="AZ46" s="67" t="n"/>
      <c r="BA46" s="67" t="n"/>
      <c r="BB46" s="67" t="n"/>
      <c r="BC46" s="67" t="n"/>
      <c r="BD46" s="67" t="n"/>
      <c r="BE46" s="67" t="n"/>
      <c r="BF46" s="67" t="n"/>
      <c r="BG46" s="67" t="n"/>
      <c r="BH46" s="67" t="n"/>
      <c r="BI46" s="67" t="n"/>
      <c r="BJ46" s="67" t="n"/>
      <c r="BK46" s="67" t="n"/>
      <c r="BL46" s="67" t="n"/>
      <c r="BM46" s="67" t="n"/>
      <c r="BN46" s="67" t="n"/>
      <c r="BO46" s="67" t="n"/>
      <c r="BP46" s="67" t="n"/>
      <c r="BQ46" s="67" t="n"/>
      <c r="BR46" s="67" t="n"/>
      <c r="BS46" s="67" t="n"/>
      <c r="BT46" s="67" t="n"/>
      <c r="BU46" s="67" t="n"/>
      <c r="BV46" s="67" t="n"/>
      <c r="BW46" s="67" t="n"/>
      <c r="BX46" s="67" t="n"/>
      <c r="BY46" s="67" t="n"/>
      <c r="BZ46" s="67" t="n"/>
      <c r="CA46" s="67" t="n"/>
      <c r="CB46" s="67" t="n"/>
      <c r="CC46" s="67" t="n"/>
      <c r="CD46" s="67" t="n"/>
      <c r="CE46" s="67" t="n"/>
      <c r="CF46" s="67" t="n"/>
      <c r="CG46" s="67" t="n"/>
      <c r="CH46" s="67" t="n"/>
      <c r="CI46" s="67" t="n"/>
      <c r="CJ46" s="67" t="n"/>
      <c r="CK46" s="67" t="n"/>
      <c r="CL46" s="67" t="n"/>
      <c r="CM46" s="67" t="n"/>
      <c r="CN46" s="67" t="n"/>
      <c r="CO46" s="67" t="n"/>
      <c r="CP46" s="67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404" t="n"/>
      <c r="CZ46" s="51" t="n"/>
      <c r="DA46" s="51" t="n"/>
      <c r="DB46" s="51" t="n"/>
      <c r="DC46" s="51" t="n"/>
      <c r="DD46" s="51" t="n"/>
      <c r="DE46" s="51" t="n"/>
      <c r="DF46" s="51" t="n"/>
      <c r="DG46" s="51" t="n"/>
      <c r="DH46" s="51" t="n"/>
      <c r="DI46" s="51" t="n"/>
    </row>
    <row r="47">
      <c r="Q47" s="87" t="n"/>
      <c r="T47" s="20" t="n"/>
      <c r="U47" s="20" t="n"/>
    </row>
    <row r="48" ht="13.5" customHeight="1" s="338">
      <c r="E48" s="404" t="n"/>
      <c r="F48" s="404" t="n"/>
      <c r="H48" s="404" t="n"/>
      <c r="I48" s="404" t="n"/>
      <c r="J48" s="404" t="n"/>
      <c r="K48" s="404" t="n"/>
      <c r="L48" s="89" t="n"/>
      <c r="M48" s="90" t="n"/>
      <c r="N48" s="404" t="n"/>
      <c r="O48" s="404" t="n"/>
      <c r="P48" s="404" t="n"/>
      <c r="Q48" s="404" t="n"/>
      <c r="S48" s="302" t="n"/>
      <c r="T48" s="91" t="n"/>
      <c r="U48" s="91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67" t="n"/>
      <c r="AI48" s="67" t="n"/>
      <c r="AJ48" s="67" t="n"/>
      <c r="AK48" s="67" t="n"/>
      <c r="AL48" s="67" t="n"/>
      <c r="AM48" s="67" t="n"/>
      <c r="AN48" s="67" t="n"/>
      <c r="AO48" s="67" t="n"/>
      <c r="AP48" s="67" t="n"/>
      <c r="AQ48" s="67" t="n"/>
      <c r="AR48" s="67" t="n"/>
      <c r="AS48" s="67" t="n"/>
      <c r="AT48" s="67" t="n"/>
      <c r="AU48" s="67" t="n"/>
      <c r="AV48" s="67" t="n"/>
      <c r="AW48" s="67" t="n"/>
      <c r="AX48" s="67" t="n"/>
      <c r="AY48" s="67" t="n"/>
      <c r="AZ48" s="67" t="n"/>
      <c r="BA48" s="67" t="n"/>
      <c r="BB48" s="67" t="n"/>
      <c r="BC48" s="67" t="n"/>
      <c r="BD48" s="67" t="n"/>
      <c r="BE48" s="67" t="n"/>
      <c r="BF48" s="67" t="n"/>
      <c r="BG48" s="67" t="n"/>
      <c r="BH48" s="67" t="n"/>
      <c r="BI48" s="67" t="n"/>
      <c r="BJ48" s="67" t="n"/>
      <c r="BK48" s="67" t="n"/>
      <c r="BL48" s="67" t="n"/>
      <c r="BM48" s="67" t="n"/>
      <c r="BN48" s="67" t="n"/>
      <c r="BO48" s="67" t="n"/>
      <c r="BP48" s="67" t="n"/>
      <c r="BQ48" s="67" t="n"/>
      <c r="BR48" s="67" t="n"/>
      <c r="BS48" s="67" t="n"/>
      <c r="BT48" s="67" t="n"/>
      <c r="BU48" s="67" t="n"/>
      <c r="BV48" s="67" t="n"/>
      <c r="BW48" s="67" t="n"/>
      <c r="BX48" s="67" t="n"/>
      <c r="BY48" s="67" t="n"/>
      <c r="BZ48" s="67" t="n"/>
      <c r="CA48" s="67" t="n"/>
      <c r="CB48" s="67" t="n"/>
      <c r="CC48" s="67" t="n"/>
      <c r="CD48" s="67" t="n"/>
      <c r="CE48" s="67" t="n"/>
      <c r="CF48" s="67" t="n"/>
      <c r="CG48" s="67" t="n"/>
      <c r="CH48" s="67" t="n"/>
      <c r="CI48" s="67" t="n"/>
      <c r="CJ48" s="67" t="n"/>
      <c r="CK48" s="67" t="n"/>
      <c r="CL48" s="67" t="n"/>
      <c r="CM48" s="67" t="n"/>
      <c r="CN48" s="67" t="n"/>
      <c r="CO48" s="67" t="n"/>
      <c r="CP48" s="67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404" t="n"/>
      <c r="CZ48" s="51" t="n"/>
      <c r="DA48" s="51" t="n"/>
      <c r="DB48" s="51" t="n"/>
      <c r="DC48" s="51" t="n"/>
      <c r="DD48" s="51" t="n"/>
      <c r="DE48" s="51" t="n"/>
      <c r="DF48" s="51" t="n"/>
      <c r="DG48" s="51" t="n"/>
      <c r="DH48" s="51" t="n"/>
      <c r="DI48" s="51" t="n"/>
    </row>
    <row r="49" ht="13.5" customHeight="1" s="338">
      <c r="E49" s="404" t="n"/>
      <c r="F49" s="404" t="n"/>
      <c r="H49" s="404" t="n"/>
      <c r="I49" s="404" t="n"/>
      <c r="J49" s="404" t="n"/>
      <c r="K49" s="404" t="n"/>
      <c r="L49" s="89" t="n"/>
      <c r="M49" s="404" t="n"/>
      <c r="N49" s="404" t="n"/>
      <c r="O49" s="404" t="n"/>
      <c r="P49" s="404" t="n"/>
      <c r="Q49" s="404" t="n"/>
      <c r="S49" s="302" t="n"/>
      <c r="T49" s="91" t="n"/>
      <c r="U49" s="91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404" t="n"/>
      <c r="AH49" s="67" t="n"/>
      <c r="AI49" s="67" t="n"/>
      <c r="AJ49" s="67" t="n"/>
      <c r="AK49" s="67" t="n"/>
      <c r="AL49" s="67" t="n"/>
      <c r="AM49" s="67" t="n"/>
      <c r="AN49" s="67" t="n"/>
      <c r="AO49" s="67" t="n"/>
      <c r="AP49" s="67" t="n"/>
      <c r="AQ49" s="67" t="n"/>
      <c r="AR49" s="67" t="n"/>
      <c r="AS49" s="67" t="n"/>
      <c r="AT49" s="67" t="n"/>
      <c r="AU49" s="67" t="n"/>
      <c r="AV49" s="67" t="n"/>
      <c r="AW49" s="67" t="n"/>
      <c r="AX49" s="67" t="n"/>
      <c r="AY49" s="67" t="n"/>
      <c r="AZ49" s="67" t="n"/>
      <c r="BA49" s="67" t="n"/>
      <c r="BB49" s="67" t="n"/>
      <c r="BC49" s="67" t="n"/>
      <c r="BD49" s="67" t="n"/>
      <c r="BE49" s="67" t="n"/>
      <c r="BF49" s="67" t="n"/>
      <c r="BG49" s="67" t="n"/>
      <c r="BH49" s="67" t="n"/>
      <c r="BI49" s="67" t="n"/>
      <c r="BJ49" s="67" t="n"/>
      <c r="BK49" s="67" t="n"/>
      <c r="BL49" s="67" t="n"/>
      <c r="BM49" s="67" t="n"/>
      <c r="BN49" s="67" t="n"/>
      <c r="BO49" s="67" t="n"/>
      <c r="BP49" s="67" t="n"/>
      <c r="BQ49" s="67" t="n"/>
      <c r="BR49" s="67" t="n"/>
      <c r="BS49" s="67" t="n"/>
      <c r="BT49" s="67" t="n"/>
      <c r="BU49" s="67" t="n"/>
      <c r="BV49" s="67" t="n"/>
      <c r="BW49" s="67" t="n"/>
      <c r="BX49" s="67" t="n"/>
      <c r="BY49" s="67" t="n"/>
      <c r="BZ49" s="67" t="n"/>
      <c r="CA49" s="67" t="n"/>
      <c r="CB49" s="67" t="n"/>
      <c r="CC49" s="67" t="n"/>
      <c r="CD49" s="67" t="n"/>
      <c r="CE49" s="67" t="n"/>
      <c r="CF49" s="67" t="n"/>
      <c r="CG49" s="67" t="n"/>
      <c r="CH49" s="67" t="n"/>
      <c r="CI49" s="67" t="n"/>
      <c r="CJ49" s="67" t="n"/>
      <c r="CK49" s="67" t="n"/>
      <c r="CL49" s="67" t="n"/>
      <c r="CM49" s="67" t="n"/>
      <c r="CN49" s="67" t="n"/>
      <c r="CO49" s="67" t="n"/>
      <c r="CP49" s="67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404" t="n"/>
      <c r="CZ49" s="51" t="n"/>
      <c r="DA49" s="51" t="n"/>
      <c r="DB49" s="51" t="n"/>
      <c r="DC49" s="51" t="n"/>
      <c r="DD49" s="51" t="n"/>
      <c r="DE49" s="51" t="n"/>
      <c r="DF49" s="51" t="n"/>
      <c r="DG49" s="51" t="n"/>
      <c r="DH49" s="51" t="n"/>
      <c r="DI49" s="51" t="n"/>
    </row>
    <row r="50" ht="13.5" customHeight="1" s="338">
      <c r="E50" s="404" t="n"/>
      <c r="F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Q50" s="404" t="n"/>
      <c r="S50" s="302" t="n"/>
      <c r="T50" s="91" t="n"/>
      <c r="U50" s="91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404" t="n"/>
      <c r="AH50" s="67" t="n"/>
      <c r="AI50" s="67" t="n"/>
      <c r="AJ50" s="67" t="n"/>
      <c r="AK50" s="67" t="n"/>
      <c r="AL50" s="67" t="n"/>
      <c r="AM50" s="67" t="n"/>
      <c r="AN50" s="67" t="n"/>
      <c r="AO50" s="67" t="n"/>
      <c r="AP50" s="67" t="n"/>
      <c r="AQ50" s="67" t="n"/>
      <c r="AR50" s="67" t="n"/>
      <c r="AS50" s="67" t="n"/>
      <c r="AT50" s="67" t="n"/>
      <c r="AU50" s="67" t="n"/>
      <c r="AV50" s="67" t="n"/>
      <c r="AW50" s="67" t="n"/>
      <c r="AX50" s="67" t="n"/>
      <c r="AY50" s="67" t="n"/>
      <c r="AZ50" s="67" t="n"/>
      <c r="BA50" s="67" t="n"/>
      <c r="BB50" s="67" t="n"/>
      <c r="BC50" s="67" t="n"/>
      <c r="BD50" s="67" t="n"/>
      <c r="BE50" s="67" t="n"/>
      <c r="BF50" s="67" t="n"/>
      <c r="BG50" s="67" t="n"/>
      <c r="BH50" s="67" t="n"/>
      <c r="BI50" s="67" t="n"/>
      <c r="BJ50" s="67" t="n"/>
      <c r="BK50" s="67" t="n"/>
      <c r="BL50" s="67" t="n"/>
      <c r="BM50" s="67" t="n"/>
      <c r="BN50" s="67" t="n"/>
      <c r="BO50" s="67" t="n"/>
      <c r="BP50" s="67" t="n"/>
      <c r="BQ50" s="67" t="n"/>
      <c r="BR50" s="67" t="n"/>
      <c r="BS50" s="67" t="n"/>
      <c r="BT50" s="67" t="n"/>
      <c r="BU50" s="67" t="n"/>
      <c r="BV50" s="67" t="n"/>
      <c r="BW50" s="67" t="n"/>
      <c r="BX50" s="67" t="n"/>
      <c r="BY50" s="67" t="n"/>
      <c r="BZ50" s="67" t="n"/>
      <c r="CA50" s="67" t="n"/>
      <c r="CB50" s="67" t="n"/>
      <c r="CC50" s="67" t="n"/>
      <c r="CD50" s="67" t="n"/>
      <c r="CE50" s="67" t="n"/>
      <c r="CF50" s="67" t="n"/>
      <c r="CG50" s="67" t="n"/>
      <c r="CH50" s="67" t="n"/>
      <c r="CI50" s="67" t="n"/>
      <c r="CJ50" s="67" t="n"/>
      <c r="CK50" s="67" t="n"/>
      <c r="CL50" s="67" t="n"/>
      <c r="CM50" s="67" t="n"/>
      <c r="CN50" s="67" t="n"/>
      <c r="CO50" s="67" t="n"/>
      <c r="CP50" s="67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404" t="n"/>
      <c r="CZ50" s="51" t="n"/>
      <c r="DA50" s="51" t="n"/>
      <c r="DB50" s="51" t="n"/>
      <c r="DC50" s="51" t="n"/>
      <c r="DD50" s="51" t="n"/>
      <c r="DE50" s="51" t="n"/>
      <c r="DF50" s="51" t="n"/>
      <c r="DG50" s="51" t="n"/>
      <c r="DH50" s="51" t="n"/>
      <c r="DI50" s="51" t="n"/>
    </row>
    <row r="51" ht="13.5" customHeight="1" s="338">
      <c r="E51" s="404" t="n"/>
      <c r="F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Q51" s="404" t="n"/>
      <c r="S51" s="302" t="n"/>
      <c r="T51" s="91" t="n"/>
      <c r="U51" s="91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404" t="n"/>
      <c r="AH51" s="67" t="n"/>
      <c r="AI51" s="67" t="n"/>
      <c r="AJ51" s="67" t="n"/>
      <c r="AK51" s="67" t="n"/>
      <c r="AL51" s="67" t="n"/>
      <c r="AM51" s="67" t="n"/>
      <c r="AN51" s="67" t="n"/>
      <c r="AO51" s="67" t="n"/>
      <c r="AP51" s="67" t="n"/>
      <c r="AQ51" s="67" t="n"/>
      <c r="AR51" s="67" t="n"/>
      <c r="AS51" s="67" t="n"/>
      <c r="AT51" s="67" t="n"/>
      <c r="AU51" s="67" t="n"/>
      <c r="AV51" s="67" t="n"/>
      <c r="AW51" s="67" t="n"/>
      <c r="AX51" s="67" t="n"/>
      <c r="AY51" s="67" t="n"/>
      <c r="AZ51" s="67" t="n"/>
      <c r="BA51" s="67" t="n"/>
      <c r="BB51" s="67" t="n"/>
      <c r="BC51" s="67" t="n"/>
      <c r="BD51" s="67" t="n"/>
      <c r="BE51" s="67" t="n"/>
      <c r="BF51" s="67" t="n"/>
      <c r="BG51" s="67" t="n"/>
      <c r="BH51" s="67" t="n"/>
      <c r="BI51" s="67" t="n"/>
      <c r="BJ51" s="67" t="n"/>
      <c r="BK51" s="67" t="n"/>
      <c r="BL51" s="67" t="n"/>
      <c r="BM51" s="67" t="n"/>
      <c r="BN51" s="67" t="n"/>
      <c r="BO51" s="67" t="n"/>
      <c r="BP51" s="67" t="n"/>
      <c r="BQ51" s="67" t="n"/>
      <c r="BR51" s="67" t="n"/>
      <c r="BS51" s="67" t="n"/>
      <c r="BT51" s="67" t="n"/>
      <c r="BU51" s="67" t="n"/>
      <c r="BV51" s="67" t="n"/>
      <c r="BW51" s="67" t="n"/>
      <c r="BX51" s="67" t="n"/>
      <c r="BY51" s="67" t="n"/>
      <c r="BZ51" s="67" t="n"/>
      <c r="CA51" s="67" t="n"/>
      <c r="CB51" s="67" t="n"/>
      <c r="CC51" s="67" t="n"/>
      <c r="CD51" s="67" t="n"/>
      <c r="CE51" s="67" t="n"/>
      <c r="CF51" s="67" t="n"/>
      <c r="CG51" s="67" t="n"/>
      <c r="CH51" s="67" t="n"/>
      <c r="CI51" s="67" t="n"/>
      <c r="CJ51" s="67" t="n"/>
      <c r="CK51" s="67" t="n"/>
      <c r="CL51" s="67" t="n"/>
      <c r="CM51" s="67" t="n"/>
      <c r="CN51" s="67" t="n"/>
      <c r="CO51" s="67" t="n"/>
      <c r="CP51" s="67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404" t="n"/>
      <c r="CZ51" s="51" t="n"/>
      <c r="DA51" s="51" t="n"/>
      <c r="DB51" s="51" t="n"/>
      <c r="DC51" s="51" t="n"/>
      <c r="DD51" s="51" t="n"/>
      <c r="DE51" s="51" t="n"/>
      <c r="DF51" s="51" t="n"/>
      <c r="DG51" s="51" t="n"/>
      <c r="DH51" s="51" t="n"/>
      <c r="DI51" s="51" t="n"/>
    </row>
    <row r="52" ht="13.5" customHeight="1" s="338">
      <c r="E52" s="404" t="n"/>
      <c r="F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Q52" s="404" t="n"/>
      <c r="S52" s="302" t="n"/>
      <c r="T52" s="91" t="n"/>
      <c r="U52" s="91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404" t="n"/>
      <c r="AH52" s="67" t="n"/>
      <c r="AI52" s="67" t="n"/>
      <c r="AJ52" s="67" t="n"/>
      <c r="AK52" s="67" t="n"/>
      <c r="AL52" s="67" t="n"/>
      <c r="AM52" s="67" t="n"/>
      <c r="AN52" s="67" t="n"/>
      <c r="AO52" s="67" t="n"/>
      <c r="AP52" s="67" t="n"/>
      <c r="AQ52" s="67" t="n"/>
      <c r="AR52" s="67" t="n"/>
      <c r="AS52" s="67" t="n"/>
      <c r="AT52" s="67" t="n"/>
      <c r="AU52" s="67" t="n"/>
      <c r="AV52" s="67" t="n"/>
      <c r="AW52" s="67" t="n"/>
      <c r="AX52" s="67" t="n"/>
      <c r="AY52" s="67" t="n"/>
      <c r="AZ52" s="67" t="n"/>
      <c r="BA52" s="67" t="n"/>
      <c r="BB52" s="67" t="n"/>
      <c r="BC52" s="67" t="n"/>
      <c r="BD52" s="67" t="n"/>
      <c r="BE52" s="67" t="n"/>
      <c r="BF52" s="67" t="n"/>
      <c r="BG52" s="67" t="n"/>
      <c r="BH52" s="67" t="n"/>
      <c r="BI52" s="67" t="n"/>
      <c r="BJ52" s="67" t="n"/>
      <c r="BK52" s="67" t="n"/>
      <c r="BL52" s="67" t="n"/>
      <c r="BM52" s="67" t="n"/>
      <c r="BN52" s="67" t="n"/>
      <c r="BO52" s="67" t="n"/>
      <c r="BP52" s="67" t="n"/>
      <c r="BQ52" s="67" t="n"/>
      <c r="BR52" s="67" t="n"/>
      <c r="BS52" s="67" t="n"/>
      <c r="BT52" s="67" t="n"/>
      <c r="BU52" s="67" t="n"/>
      <c r="BV52" s="67" t="n"/>
      <c r="BW52" s="67" t="n"/>
      <c r="BX52" s="67" t="n"/>
      <c r="BY52" s="67" t="n"/>
      <c r="BZ52" s="67" t="n"/>
      <c r="CA52" s="67" t="n"/>
      <c r="CB52" s="67" t="n"/>
      <c r="CC52" s="67" t="n"/>
      <c r="CD52" s="67" t="n"/>
      <c r="CE52" s="67" t="n"/>
      <c r="CF52" s="67" t="n"/>
      <c r="CG52" s="67" t="n"/>
      <c r="CH52" s="67" t="n"/>
      <c r="CI52" s="67" t="n"/>
      <c r="CJ52" s="67" t="n"/>
      <c r="CK52" s="67" t="n"/>
      <c r="CL52" s="67" t="n"/>
      <c r="CM52" s="67" t="n"/>
      <c r="CN52" s="67" t="n"/>
      <c r="CO52" s="67" t="n"/>
      <c r="CP52" s="67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404" t="n"/>
      <c r="CZ52" s="51" t="n"/>
      <c r="DA52" s="51" t="n"/>
      <c r="DB52" s="51" t="n"/>
      <c r="DC52" s="51" t="n"/>
      <c r="DD52" s="51" t="n"/>
      <c r="DE52" s="51" t="n"/>
      <c r="DF52" s="51" t="n"/>
      <c r="DG52" s="51" t="n"/>
      <c r="DH52" s="51" t="n"/>
      <c r="DI52" s="51" t="n"/>
    </row>
    <row r="53" ht="13.5" customHeight="1" s="338">
      <c r="E53" s="404" t="n"/>
      <c r="F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Q53" s="404" t="n"/>
      <c r="S53" s="302" t="n"/>
      <c r="T53" s="91" t="n"/>
      <c r="U53" s="91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404" t="n"/>
      <c r="AH53" s="67" t="n"/>
      <c r="AI53" s="67" t="n"/>
      <c r="AJ53" s="67" t="n"/>
      <c r="AK53" s="67" t="n"/>
      <c r="AL53" s="67" t="n"/>
      <c r="AM53" s="67" t="n"/>
      <c r="AN53" s="67" t="n"/>
      <c r="AO53" s="67" t="n"/>
      <c r="AP53" s="67" t="n"/>
      <c r="AQ53" s="67" t="n"/>
      <c r="AR53" s="67" t="n"/>
      <c r="AS53" s="67" t="n"/>
      <c r="AT53" s="67" t="n"/>
      <c r="AU53" s="67" t="n"/>
      <c r="AV53" s="67" t="n"/>
      <c r="AW53" s="67" t="n"/>
      <c r="AX53" s="67" t="n"/>
      <c r="AY53" s="67" t="n"/>
      <c r="AZ53" s="67" t="n"/>
      <c r="BA53" s="67" t="n"/>
      <c r="BB53" s="67" t="n"/>
      <c r="BC53" s="67" t="n"/>
      <c r="BD53" s="67" t="n"/>
      <c r="BE53" s="67" t="n"/>
      <c r="BF53" s="67" t="n"/>
      <c r="BG53" s="67" t="n"/>
      <c r="BH53" s="67" t="n"/>
      <c r="BI53" s="67" t="n"/>
      <c r="BJ53" s="67" t="n"/>
      <c r="BK53" s="67" t="n"/>
      <c r="BL53" s="67" t="n"/>
      <c r="BM53" s="67" t="n"/>
      <c r="BN53" s="67" t="n"/>
      <c r="BO53" s="67" t="n"/>
      <c r="BP53" s="67" t="n"/>
      <c r="BQ53" s="67" t="n"/>
      <c r="BR53" s="67" t="n"/>
      <c r="BS53" s="67" t="n"/>
      <c r="BT53" s="67" t="n"/>
      <c r="BU53" s="67" t="n"/>
      <c r="BV53" s="67" t="n"/>
      <c r="BW53" s="67" t="n"/>
      <c r="BX53" s="67" t="n"/>
      <c r="BY53" s="67" t="n"/>
      <c r="BZ53" s="67" t="n"/>
      <c r="CA53" s="67" t="n"/>
      <c r="CB53" s="67" t="n"/>
      <c r="CC53" s="67" t="n"/>
      <c r="CD53" s="67" t="n"/>
      <c r="CE53" s="67" t="n"/>
      <c r="CF53" s="67" t="n"/>
      <c r="CG53" s="67" t="n"/>
      <c r="CH53" s="67" t="n"/>
      <c r="CI53" s="67" t="n"/>
      <c r="CJ53" s="67" t="n"/>
      <c r="CK53" s="67" t="n"/>
      <c r="CL53" s="67" t="n"/>
      <c r="CM53" s="67" t="n"/>
      <c r="CN53" s="67" t="n"/>
      <c r="CO53" s="67" t="n"/>
      <c r="CP53" s="67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404" t="n"/>
      <c r="CZ53" s="51" t="n"/>
      <c r="DA53" s="51" t="n"/>
      <c r="DB53" s="51" t="n"/>
      <c r="DC53" s="51" t="n"/>
      <c r="DD53" s="51" t="n"/>
      <c r="DE53" s="51" t="n"/>
      <c r="DF53" s="51" t="n"/>
      <c r="DG53" s="51" t="n"/>
      <c r="DH53" s="51" t="n"/>
      <c r="DI53" s="51" t="n"/>
    </row>
    <row r="54" ht="13.5" customHeight="1" s="338">
      <c r="E54" s="404" t="n"/>
      <c r="F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404" t="n"/>
      <c r="Q54" s="45" t="n"/>
      <c r="S54" s="302" t="n"/>
      <c r="T54" s="46" t="n"/>
      <c r="U54" s="46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404" t="n"/>
      <c r="AH54" s="67" t="n"/>
      <c r="AI54" s="67" t="n"/>
      <c r="AJ54" s="67" t="n"/>
      <c r="AK54" s="67" t="n"/>
      <c r="AL54" s="67" t="n"/>
      <c r="AM54" s="67" t="n"/>
      <c r="AN54" s="67" t="n"/>
      <c r="AO54" s="67" t="n"/>
      <c r="AP54" s="67" t="n"/>
      <c r="AQ54" s="67" t="n"/>
      <c r="AR54" s="67" t="n"/>
      <c r="AS54" s="67" t="n"/>
      <c r="AT54" s="67" t="n"/>
      <c r="AU54" s="67" t="n"/>
      <c r="AV54" s="67" t="n"/>
      <c r="AW54" s="67" t="n"/>
      <c r="AX54" s="67" t="n"/>
      <c r="AY54" s="67" t="n"/>
      <c r="AZ54" s="67" t="n"/>
      <c r="BA54" s="67" t="n"/>
      <c r="BB54" s="67" t="n"/>
      <c r="BC54" s="67" t="n"/>
      <c r="BD54" s="67" t="n"/>
      <c r="BE54" s="67" t="n"/>
      <c r="BF54" s="67" t="n"/>
      <c r="BG54" s="67" t="n"/>
      <c r="BH54" s="67" t="n"/>
      <c r="BI54" s="67" t="n"/>
      <c r="BJ54" s="67" t="n"/>
      <c r="BK54" s="67" t="n"/>
      <c r="BL54" s="67" t="n"/>
      <c r="BM54" s="67" t="n"/>
      <c r="BN54" s="67" t="n"/>
      <c r="BO54" s="67" t="n"/>
      <c r="BP54" s="67" t="n"/>
      <c r="BQ54" s="67" t="n"/>
      <c r="BR54" s="67" t="n"/>
      <c r="BS54" s="67" t="n"/>
      <c r="BT54" s="67" t="n"/>
      <c r="BU54" s="67" t="n"/>
      <c r="BV54" s="67" t="n"/>
      <c r="BW54" s="67" t="n"/>
      <c r="BX54" s="67" t="n"/>
      <c r="BY54" s="67" t="n"/>
      <c r="BZ54" s="67" t="n"/>
      <c r="CA54" s="67" t="n"/>
      <c r="CB54" s="67" t="n"/>
      <c r="CC54" s="67" t="n"/>
      <c r="CD54" s="67" t="n"/>
      <c r="CE54" s="67" t="n"/>
      <c r="CF54" s="67" t="n"/>
      <c r="CG54" s="67" t="n"/>
      <c r="CH54" s="67" t="n"/>
      <c r="CI54" s="67" t="n"/>
      <c r="CJ54" s="67" t="n"/>
      <c r="CK54" s="67" t="n"/>
      <c r="CL54" s="67" t="n"/>
      <c r="CM54" s="67" t="n"/>
      <c r="CN54" s="67" t="n"/>
      <c r="CO54" s="67" t="n"/>
      <c r="CP54" s="67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404" t="n"/>
      <c r="CZ54" s="51" t="n"/>
      <c r="DA54" s="51" t="n"/>
      <c r="DB54" s="51" t="n"/>
      <c r="DC54" s="51" t="n"/>
      <c r="DD54" s="51" t="n"/>
      <c r="DE54" s="51" t="n"/>
      <c r="DF54" s="51" t="n"/>
      <c r="DG54" s="51" t="n"/>
      <c r="DH54" s="51" t="n"/>
      <c r="DI54" s="51" t="n"/>
    </row>
    <row r="55" ht="13.5" customHeight="1" s="338">
      <c r="E55" s="404" t="n"/>
      <c r="F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4" t="n"/>
      <c r="Q55" s="406" t="n"/>
      <c r="S55" s="302" t="n"/>
      <c r="T55" s="78" t="n"/>
      <c r="U55" s="78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404" t="n"/>
      <c r="AH55" s="67" t="n"/>
      <c r="AI55" s="67" t="n"/>
      <c r="AJ55" s="67" t="n"/>
      <c r="AK55" s="67" t="n"/>
      <c r="AL55" s="67" t="n"/>
      <c r="AM55" s="67" t="n"/>
      <c r="AN55" s="67" t="n"/>
      <c r="AO55" s="67" t="n"/>
      <c r="AP55" s="67" t="n"/>
      <c r="AQ55" s="67" t="n"/>
      <c r="AR55" s="67" t="n"/>
      <c r="AS55" s="67" t="n"/>
      <c r="AT55" s="67" t="n"/>
      <c r="AU55" s="67" t="n"/>
      <c r="AV55" s="67" t="n"/>
      <c r="AW55" s="67" t="n"/>
      <c r="AX55" s="67" t="n"/>
      <c r="AY55" s="67" t="n"/>
      <c r="AZ55" s="67" t="n"/>
      <c r="BA55" s="67" t="n"/>
      <c r="BB55" s="67" t="n"/>
      <c r="BC55" s="67" t="n"/>
      <c r="BD55" s="67" t="n"/>
      <c r="BE55" s="67" t="n"/>
      <c r="BF55" s="67" t="n"/>
      <c r="BG55" s="67" t="n"/>
      <c r="BH55" s="67" t="n"/>
      <c r="BI55" s="67" t="n"/>
      <c r="BJ55" s="67" t="n"/>
      <c r="BK55" s="67" t="n"/>
      <c r="BL55" s="67" t="n"/>
      <c r="BM55" s="67" t="n"/>
      <c r="BN55" s="67" t="n"/>
      <c r="BO55" s="67" t="n"/>
      <c r="BP55" s="67" t="n"/>
      <c r="BQ55" s="67" t="n"/>
      <c r="BR55" s="67" t="n"/>
      <c r="BS55" s="67" t="n"/>
      <c r="BT55" s="67" t="n"/>
      <c r="BU55" s="67" t="n"/>
      <c r="BV55" s="67" t="n"/>
      <c r="BW55" s="67" t="n"/>
      <c r="BX55" s="67" t="n"/>
      <c r="BY55" s="67" t="n"/>
      <c r="BZ55" s="67" t="n"/>
      <c r="CA55" s="67" t="n"/>
      <c r="CB55" s="67" t="n"/>
      <c r="CC55" s="67" t="n"/>
      <c r="CD55" s="67" t="n"/>
      <c r="CE55" s="67" t="n"/>
      <c r="CF55" s="67" t="n"/>
      <c r="CG55" s="67" t="n"/>
      <c r="CH55" s="67" t="n"/>
      <c r="CI55" s="67" t="n"/>
      <c r="CJ55" s="67" t="n"/>
      <c r="CK55" s="67" t="n"/>
      <c r="CL55" s="67" t="n"/>
      <c r="CM55" s="67" t="n"/>
      <c r="CN55" s="67" t="n"/>
      <c r="CO55" s="67" t="n"/>
      <c r="CP55" s="67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404" t="n"/>
      <c r="CZ55" s="51" t="n"/>
      <c r="DA55" s="51" t="n"/>
      <c r="DB55" s="51" t="n"/>
      <c r="DC55" s="51" t="n"/>
      <c r="DD55" s="51" t="n"/>
      <c r="DE55" s="51" t="n"/>
      <c r="DF55" s="51" t="n"/>
      <c r="DG55" s="51" t="n"/>
      <c r="DH55" s="51" t="n"/>
      <c r="DI55" s="51" t="n"/>
    </row>
    <row r="56" ht="13.5" customHeight="1" s="338">
      <c r="E56" s="404" t="n"/>
      <c r="F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P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404" t="n"/>
      <c r="AH56" s="67" t="n"/>
      <c r="AI56" s="67" t="n"/>
      <c r="AJ56" s="67" t="n"/>
      <c r="AK56" s="67" t="n"/>
      <c r="AL56" s="67" t="n"/>
      <c r="AM56" s="67" t="n"/>
      <c r="AN56" s="67" t="n"/>
      <c r="AO56" s="67" t="n"/>
      <c r="AP56" s="67" t="n"/>
      <c r="AQ56" s="67" t="n"/>
      <c r="AR56" s="67" t="n"/>
      <c r="AS56" s="67" t="n"/>
      <c r="AT56" s="67" t="n"/>
      <c r="AU56" s="67" t="n"/>
      <c r="AV56" s="67" t="n"/>
      <c r="AW56" s="67" t="n"/>
      <c r="AX56" s="67" t="n"/>
      <c r="AY56" s="67" t="n"/>
      <c r="AZ56" s="67" t="n"/>
      <c r="BA56" s="67" t="n"/>
      <c r="BB56" s="67" t="n"/>
      <c r="BC56" s="67" t="n"/>
      <c r="BD56" s="67" t="n"/>
      <c r="BE56" s="67" t="n"/>
      <c r="BF56" s="67" t="n"/>
      <c r="BG56" s="67" t="n"/>
      <c r="BH56" s="67" t="n"/>
      <c r="BI56" s="67" t="n"/>
      <c r="BJ56" s="67" t="n"/>
      <c r="BK56" s="67" t="n"/>
      <c r="BL56" s="67" t="n"/>
      <c r="BM56" s="67" t="n"/>
      <c r="BN56" s="67" t="n"/>
      <c r="BO56" s="67" t="n"/>
      <c r="BP56" s="67" t="n"/>
      <c r="BQ56" s="67" t="n"/>
      <c r="BR56" s="67" t="n"/>
      <c r="BS56" s="67" t="n"/>
      <c r="BT56" s="67" t="n"/>
      <c r="BU56" s="67" t="n"/>
      <c r="BV56" s="67" t="n"/>
      <c r="BW56" s="67" t="n"/>
      <c r="BX56" s="67" t="n"/>
      <c r="BY56" s="67" t="n"/>
      <c r="BZ56" s="67" t="n"/>
      <c r="CA56" s="67" t="n"/>
      <c r="CB56" s="67" t="n"/>
      <c r="CC56" s="67" t="n"/>
      <c r="CD56" s="67" t="n"/>
      <c r="CE56" s="67" t="n"/>
      <c r="CF56" s="67" t="n"/>
      <c r="CG56" s="67" t="n"/>
      <c r="CH56" s="67" t="n"/>
      <c r="CI56" s="67" t="n"/>
      <c r="CJ56" s="67" t="n"/>
      <c r="CK56" s="67" t="n"/>
      <c r="CL56" s="67" t="n"/>
      <c r="CM56" s="67" t="n"/>
      <c r="CN56" s="67" t="n"/>
      <c r="CO56" s="67" t="n"/>
      <c r="CP56" s="67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404" t="n"/>
      <c r="CZ56" s="51" t="n"/>
      <c r="DA56" s="51" t="n"/>
      <c r="DB56" s="51" t="n"/>
      <c r="DC56" s="51" t="n"/>
      <c r="DD56" s="51" t="n"/>
      <c r="DE56" s="51" t="n"/>
      <c r="DF56" s="51" t="n"/>
      <c r="DG56" s="51" t="n"/>
      <c r="DH56" s="51" t="n"/>
      <c r="DI56" s="51" t="n"/>
    </row>
    <row r="57" ht="13.5" customHeight="1" s="338">
      <c r="E57" s="404" t="n"/>
      <c r="F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P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67" t="n"/>
      <c r="AI57" s="67" t="n"/>
      <c r="AJ57" s="67" t="n"/>
      <c r="AK57" s="67" t="n"/>
      <c r="AL57" s="67" t="n"/>
      <c r="AM57" s="67" t="n"/>
      <c r="AN57" s="67" t="n"/>
      <c r="AO57" s="67" t="n"/>
      <c r="AP57" s="67" t="n"/>
      <c r="AQ57" s="67" t="n"/>
      <c r="AR57" s="67" t="n"/>
      <c r="AS57" s="67" t="n"/>
      <c r="AT57" s="67" t="n"/>
      <c r="AU57" s="67" t="n"/>
      <c r="AV57" s="67" t="n"/>
      <c r="AW57" s="67" t="n"/>
      <c r="AX57" s="67" t="n"/>
      <c r="AY57" s="67" t="n"/>
      <c r="AZ57" s="67" t="n"/>
      <c r="BA57" s="67" t="n"/>
      <c r="BB57" s="67" t="n"/>
      <c r="BC57" s="67" t="n"/>
      <c r="BD57" s="67" t="n"/>
      <c r="BE57" s="67" t="n"/>
      <c r="BF57" s="67" t="n"/>
      <c r="BG57" s="67" t="n"/>
      <c r="BH57" s="67" t="n"/>
      <c r="BI57" s="67" t="n"/>
      <c r="BJ57" s="67" t="n"/>
      <c r="BK57" s="67" t="n"/>
      <c r="BL57" s="67" t="n"/>
      <c r="BM57" s="67" t="n"/>
      <c r="BN57" s="67" t="n"/>
      <c r="BO57" s="67" t="n"/>
      <c r="BP57" s="67" t="n"/>
      <c r="BQ57" s="67" t="n"/>
      <c r="BR57" s="67" t="n"/>
      <c r="BS57" s="67" t="n"/>
      <c r="BT57" s="67" t="n"/>
      <c r="BU57" s="67" t="n"/>
      <c r="BV57" s="67" t="n"/>
      <c r="BW57" s="67" t="n"/>
      <c r="BX57" s="67" t="n"/>
      <c r="BY57" s="67" t="n"/>
      <c r="BZ57" s="67" t="n"/>
      <c r="CA57" s="67" t="n"/>
      <c r="CB57" s="67" t="n"/>
      <c r="CC57" s="67" t="n"/>
      <c r="CD57" s="67" t="n"/>
      <c r="CE57" s="67" t="n"/>
      <c r="CF57" s="67" t="n"/>
      <c r="CG57" s="67" t="n"/>
      <c r="CH57" s="67" t="n"/>
      <c r="CI57" s="67" t="n"/>
      <c r="CJ57" s="67" t="n"/>
      <c r="CK57" s="67" t="n"/>
      <c r="CL57" s="67" t="n"/>
      <c r="CM57" s="67" t="n"/>
      <c r="CN57" s="67" t="n"/>
      <c r="CO57" s="67" t="n"/>
      <c r="CP57" s="67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404" t="n"/>
      <c r="CZ57" s="51" t="n"/>
      <c r="DA57" s="51" t="n"/>
      <c r="DB57" s="51" t="n"/>
      <c r="DC57" s="51" t="n"/>
      <c r="DD57" s="51" t="n"/>
      <c r="DE57" s="51" t="n"/>
      <c r="DF57" s="51" t="n"/>
      <c r="DG57" s="51" t="n"/>
      <c r="DH57" s="51" t="n"/>
      <c r="DI57" s="51" t="n"/>
    </row>
    <row r="58" ht="13.5" customHeight="1" s="338">
      <c r="E58" s="404" t="n"/>
      <c r="F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P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67" t="n"/>
      <c r="AI58" s="67" t="n"/>
      <c r="AJ58" s="67" t="n"/>
      <c r="AK58" s="67" t="n"/>
      <c r="AL58" s="67" t="n"/>
      <c r="AM58" s="67" t="n"/>
      <c r="AN58" s="67" t="n"/>
      <c r="AO58" s="67" t="n"/>
      <c r="AP58" s="67" t="n"/>
      <c r="AQ58" s="67" t="n"/>
      <c r="AR58" s="67" t="n"/>
      <c r="AS58" s="67" t="n"/>
      <c r="AT58" s="67" t="n"/>
      <c r="AU58" s="67" t="n"/>
      <c r="AV58" s="67" t="n"/>
      <c r="AW58" s="67" t="n"/>
      <c r="AX58" s="67" t="n"/>
      <c r="AY58" s="67" t="n"/>
      <c r="AZ58" s="67" t="n"/>
      <c r="BA58" s="67" t="n"/>
      <c r="BB58" s="67" t="n"/>
      <c r="BC58" s="67" t="n"/>
      <c r="BD58" s="67" t="n"/>
      <c r="BE58" s="67" t="n"/>
      <c r="BF58" s="67" t="n"/>
      <c r="BG58" s="67" t="n"/>
      <c r="BH58" s="67" t="n"/>
      <c r="BI58" s="67" t="n"/>
      <c r="BJ58" s="67" t="n"/>
      <c r="BK58" s="67" t="n"/>
      <c r="BL58" s="67" t="n"/>
      <c r="BM58" s="67" t="n"/>
      <c r="BN58" s="67" t="n"/>
      <c r="BO58" s="67" t="n"/>
      <c r="BP58" s="67" t="n"/>
      <c r="BQ58" s="67" t="n"/>
      <c r="BR58" s="67" t="n"/>
      <c r="BS58" s="67" t="n"/>
      <c r="BT58" s="67" t="n"/>
      <c r="BU58" s="67" t="n"/>
      <c r="BV58" s="67" t="n"/>
      <c r="BW58" s="67" t="n"/>
      <c r="BX58" s="67" t="n"/>
      <c r="BY58" s="67" t="n"/>
      <c r="BZ58" s="67" t="n"/>
      <c r="CA58" s="67" t="n"/>
      <c r="CB58" s="67" t="n"/>
      <c r="CC58" s="67" t="n"/>
      <c r="CD58" s="67" t="n"/>
      <c r="CE58" s="67" t="n"/>
      <c r="CF58" s="67" t="n"/>
      <c r="CG58" s="67" t="n"/>
      <c r="CH58" s="67" t="n"/>
      <c r="CI58" s="67" t="n"/>
      <c r="CJ58" s="67" t="n"/>
      <c r="CK58" s="67" t="n"/>
      <c r="CL58" s="67" t="n"/>
      <c r="CM58" s="67" t="n"/>
      <c r="CN58" s="67" t="n"/>
      <c r="CO58" s="67" t="n"/>
      <c r="CP58" s="67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404" t="n"/>
      <c r="CZ58" s="51" t="n"/>
      <c r="DA58" s="51" t="n"/>
      <c r="DB58" s="51" t="n"/>
      <c r="DC58" s="51" t="n"/>
      <c r="DD58" s="51" t="n"/>
      <c r="DE58" s="51" t="n"/>
      <c r="DF58" s="51" t="n"/>
      <c r="DG58" s="51" t="n"/>
      <c r="DH58" s="51" t="n"/>
      <c r="DI58" s="51" t="n"/>
    </row>
    <row r="59" ht="13.5" customHeight="1" s="338">
      <c r="E59" s="404" t="n"/>
      <c r="F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P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67" t="n"/>
      <c r="AI59" s="67" t="n"/>
      <c r="AJ59" s="67" t="n"/>
      <c r="AK59" s="67" t="n"/>
      <c r="AL59" s="67" t="n"/>
      <c r="AM59" s="67" t="n"/>
      <c r="AN59" s="67" t="n"/>
      <c r="AO59" s="67" t="n"/>
      <c r="AP59" s="67" t="n"/>
      <c r="AQ59" s="67" t="n"/>
      <c r="AR59" s="67" t="n"/>
      <c r="AS59" s="67" t="n"/>
      <c r="AT59" s="67" t="n"/>
      <c r="AU59" s="67" t="n"/>
      <c r="AV59" s="67" t="n"/>
      <c r="AW59" s="67" t="n"/>
      <c r="AX59" s="67" t="n"/>
      <c r="AY59" s="67" t="n"/>
      <c r="AZ59" s="67" t="n"/>
      <c r="BA59" s="67" t="n"/>
      <c r="BB59" s="67" t="n"/>
      <c r="BC59" s="67" t="n"/>
      <c r="BD59" s="67" t="n"/>
      <c r="BE59" s="67" t="n"/>
      <c r="BF59" s="67" t="n"/>
      <c r="BG59" s="67" t="n"/>
      <c r="BH59" s="67" t="n"/>
      <c r="BI59" s="67" t="n"/>
      <c r="BJ59" s="67" t="n"/>
      <c r="BK59" s="67" t="n"/>
      <c r="BL59" s="67" t="n"/>
      <c r="BM59" s="67" t="n"/>
      <c r="BN59" s="67" t="n"/>
      <c r="BO59" s="67" t="n"/>
      <c r="BP59" s="67" t="n"/>
      <c r="BQ59" s="67" t="n"/>
      <c r="BR59" s="67" t="n"/>
      <c r="BS59" s="67" t="n"/>
      <c r="BT59" s="67" t="n"/>
      <c r="BU59" s="67" t="n"/>
      <c r="BV59" s="67" t="n"/>
      <c r="BW59" s="67" t="n"/>
      <c r="BX59" s="67" t="n"/>
      <c r="BY59" s="67" t="n"/>
      <c r="BZ59" s="67" t="n"/>
      <c r="CA59" s="67" t="n"/>
      <c r="CB59" s="67" t="n"/>
      <c r="CC59" s="67" t="n"/>
      <c r="CD59" s="67" t="n"/>
      <c r="CE59" s="67" t="n"/>
      <c r="CF59" s="67" t="n"/>
      <c r="CG59" s="67" t="n"/>
      <c r="CH59" s="67" t="n"/>
      <c r="CI59" s="67" t="n"/>
      <c r="CJ59" s="67" t="n"/>
      <c r="CK59" s="67" t="n"/>
      <c r="CL59" s="67" t="n"/>
      <c r="CM59" s="67" t="n"/>
      <c r="CN59" s="67" t="n"/>
      <c r="CO59" s="67" t="n"/>
      <c r="CP59" s="67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404" t="n"/>
      <c r="CZ59" s="51" t="n"/>
      <c r="DA59" s="51" t="n"/>
      <c r="DB59" s="51" t="n"/>
      <c r="DC59" s="51" t="n"/>
      <c r="DD59" s="51" t="n"/>
      <c r="DE59" s="51" t="n"/>
      <c r="DF59" s="51" t="n"/>
      <c r="DG59" s="51" t="n"/>
      <c r="DH59" s="51" t="n"/>
      <c r="DI59" s="51" t="n"/>
    </row>
    <row r="60" ht="13.5" customHeight="1" s="338">
      <c r="E60" s="404" t="n"/>
      <c r="F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P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67" t="n"/>
      <c r="AI60" s="67" t="n"/>
      <c r="AJ60" s="67" t="n"/>
      <c r="AK60" s="67" t="n"/>
      <c r="AL60" s="67" t="n"/>
      <c r="AM60" s="67" t="n"/>
      <c r="AN60" s="67" t="n"/>
      <c r="AO60" s="67" t="n"/>
      <c r="AP60" s="67" t="n"/>
      <c r="AQ60" s="67" t="n"/>
      <c r="AR60" s="67" t="n"/>
      <c r="AS60" s="67" t="n"/>
      <c r="AT60" s="67" t="n"/>
      <c r="AU60" s="67" t="n"/>
      <c r="AV60" s="67" t="n"/>
      <c r="AW60" s="67" t="n"/>
      <c r="AX60" s="67" t="n"/>
      <c r="AY60" s="67" t="n"/>
      <c r="AZ60" s="67" t="n"/>
      <c r="BA60" s="67" t="n"/>
      <c r="BB60" s="67" t="n"/>
      <c r="BC60" s="67" t="n"/>
      <c r="BD60" s="67" t="n"/>
      <c r="BE60" s="67" t="n"/>
      <c r="BF60" s="67" t="n"/>
      <c r="BG60" s="67" t="n"/>
      <c r="BH60" s="67" t="n"/>
      <c r="BI60" s="67" t="n"/>
      <c r="BJ60" s="67" t="n"/>
      <c r="BK60" s="67" t="n"/>
      <c r="BL60" s="67" t="n"/>
      <c r="BM60" s="67" t="n"/>
      <c r="BN60" s="67" t="n"/>
      <c r="BO60" s="67" t="n"/>
      <c r="BP60" s="67" t="n"/>
      <c r="BQ60" s="67" t="n"/>
      <c r="BR60" s="67" t="n"/>
      <c r="BS60" s="67" t="n"/>
      <c r="BT60" s="67" t="n"/>
      <c r="BU60" s="67" t="n"/>
      <c r="BV60" s="67" t="n"/>
      <c r="BW60" s="67" t="n"/>
      <c r="BX60" s="67" t="n"/>
      <c r="BY60" s="67" t="n"/>
      <c r="BZ60" s="67" t="n"/>
      <c r="CA60" s="67" t="n"/>
      <c r="CB60" s="67" t="n"/>
      <c r="CC60" s="67" t="n"/>
      <c r="CD60" s="67" t="n"/>
      <c r="CE60" s="67" t="n"/>
      <c r="CF60" s="67" t="n"/>
      <c r="CG60" s="67" t="n"/>
      <c r="CH60" s="67" t="n"/>
      <c r="CI60" s="67" t="n"/>
      <c r="CJ60" s="67" t="n"/>
      <c r="CK60" s="67" t="n"/>
      <c r="CL60" s="67" t="n"/>
      <c r="CM60" s="67" t="n"/>
      <c r="CN60" s="67" t="n"/>
      <c r="CO60" s="67" t="n"/>
      <c r="CP60" s="67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404" t="n"/>
      <c r="CZ60" s="51" t="n"/>
      <c r="DA60" s="51" t="n"/>
      <c r="DB60" s="51" t="n"/>
      <c r="DC60" s="51" t="n"/>
      <c r="DD60" s="51" t="n"/>
      <c r="DE60" s="51" t="n"/>
      <c r="DF60" s="51" t="n"/>
      <c r="DG60" s="51" t="n"/>
      <c r="DH60" s="51" t="n"/>
      <c r="DI60" s="51" t="n"/>
    </row>
    <row r="61" ht="13.5" customHeight="1" s="338">
      <c r="E61" s="404" t="n"/>
      <c r="F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P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67" t="n"/>
      <c r="AI61" s="67" t="n"/>
      <c r="AJ61" s="67" t="n"/>
      <c r="AK61" s="67" t="n"/>
      <c r="AL61" s="67" t="n"/>
      <c r="AM61" s="67" t="n"/>
      <c r="AN61" s="67" t="n"/>
      <c r="AO61" s="67" t="n"/>
      <c r="AP61" s="67" t="n"/>
      <c r="AQ61" s="67" t="n"/>
      <c r="AR61" s="67" t="n"/>
      <c r="AS61" s="67" t="n"/>
      <c r="AT61" s="67" t="n"/>
      <c r="AU61" s="67" t="n"/>
      <c r="AV61" s="67" t="n"/>
      <c r="AW61" s="67" t="n"/>
      <c r="AX61" s="67" t="n"/>
      <c r="AY61" s="67" t="n"/>
      <c r="AZ61" s="67" t="n"/>
      <c r="BA61" s="67" t="n"/>
      <c r="BB61" s="67" t="n"/>
      <c r="BC61" s="67" t="n"/>
      <c r="BD61" s="67" t="n"/>
      <c r="BE61" s="67" t="n"/>
      <c r="BF61" s="67" t="n"/>
      <c r="BG61" s="67" t="n"/>
      <c r="BH61" s="67" t="n"/>
      <c r="BI61" s="67" t="n"/>
      <c r="BJ61" s="67" t="n"/>
      <c r="BK61" s="67" t="n"/>
      <c r="BL61" s="67" t="n"/>
      <c r="BM61" s="67" t="n"/>
      <c r="BN61" s="67" t="n"/>
      <c r="BO61" s="67" t="n"/>
      <c r="BP61" s="67" t="n"/>
      <c r="BQ61" s="67" t="n"/>
      <c r="BR61" s="67" t="n"/>
      <c r="BS61" s="67" t="n"/>
      <c r="BT61" s="67" t="n"/>
      <c r="BU61" s="67" t="n"/>
      <c r="BV61" s="67" t="n"/>
      <c r="BW61" s="67" t="n"/>
      <c r="BX61" s="67" t="n"/>
      <c r="BY61" s="67" t="n"/>
      <c r="BZ61" s="67" t="n"/>
      <c r="CA61" s="67" t="n"/>
      <c r="CB61" s="67" t="n"/>
      <c r="CC61" s="67" t="n"/>
      <c r="CD61" s="67" t="n"/>
      <c r="CE61" s="67" t="n"/>
      <c r="CF61" s="67" t="n"/>
      <c r="CG61" s="67" t="n"/>
      <c r="CH61" s="67" t="n"/>
      <c r="CI61" s="67" t="n"/>
      <c r="CJ61" s="67" t="n"/>
      <c r="CK61" s="67" t="n"/>
      <c r="CL61" s="67" t="n"/>
      <c r="CM61" s="67" t="n"/>
      <c r="CN61" s="67" t="n"/>
      <c r="CO61" s="67" t="n"/>
      <c r="CP61" s="67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404" t="n"/>
      <c r="CZ61" s="51" t="n"/>
      <c r="DA61" s="51" t="n"/>
      <c r="DB61" s="51" t="n"/>
      <c r="DC61" s="51" t="n"/>
      <c r="DD61" s="51" t="n"/>
      <c r="DE61" s="51" t="n"/>
      <c r="DF61" s="51" t="n"/>
      <c r="DG61" s="51" t="n"/>
      <c r="DH61" s="51" t="n"/>
      <c r="DI61" s="51" t="n"/>
    </row>
    <row r="62" ht="13.5" customHeight="1" s="338">
      <c r="E62" s="404" t="n"/>
      <c r="F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67" t="n"/>
      <c r="AI62" s="67" t="n"/>
      <c r="AJ62" s="67" t="n"/>
      <c r="AK62" s="67" t="n"/>
      <c r="AL62" s="67" t="n"/>
      <c r="AM62" s="67" t="n"/>
      <c r="AN62" s="67" t="n"/>
      <c r="AO62" s="67" t="n"/>
      <c r="AP62" s="67" t="n"/>
      <c r="AQ62" s="67" t="n"/>
      <c r="AR62" s="67" t="n"/>
      <c r="AS62" s="67" t="n"/>
      <c r="AT62" s="67" t="n"/>
      <c r="AU62" s="67" t="n"/>
      <c r="AV62" s="67" t="n"/>
      <c r="AW62" s="67" t="n"/>
      <c r="AX62" s="67" t="n"/>
      <c r="AY62" s="67" t="n"/>
      <c r="AZ62" s="67" t="n"/>
      <c r="BA62" s="67" t="n"/>
      <c r="BB62" s="67" t="n"/>
      <c r="BC62" s="67" t="n"/>
      <c r="BD62" s="67" t="n"/>
      <c r="BE62" s="67" t="n"/>
      <c r="BF62" s="67" t="n"/>
      <c r="BG62" s="67" t="n"/>
      <c r="BH62" s="67" t="n"/>
      <c r="BI62" s="67" t="n"/>
      <c r="BJ62" s="67" t="n"/>
      <c r="BK62" s="67" t="n"/>
      <c r="BL62" s="67" t="n"/>
      <c r="BM62" s="67" t="n"/>
      <c r="BN62" s="67" t="n"/>
      <c r="BO62" s="67" t="n"/>
      <c r="BP62" s="67" t="n"/>
      <c r="BQ62" s="67" t="n"/>
      <c r="BR62" s="67" t="n"/>
      <c r="BS62" s="67" t="n"/>
      <c r="BT62" s="67" t="n"/>
      <c r="BU62" s="67" t="n"/>
      <c r="BV62" s="67" t="n"/>
      <c r="BW62" s="67" t="n"/>
      <c r="BX62" s="67" t="n"/>
      <c r="BY62" s="67" t="n"/>
      <c r="BZ62" s="67" t="n"/>
      <c r="CA62" s="67" t="n"/>
      <c r="CB62" s="67" t="n"/>
      <c r="CC62" s="67" t="n"/>
      <c r="CD62" s="67" t="n"/>
      <c r="CE62" s="67" t="n"/>
      <c r="CF62" s="67" t="n"/>
      <c r="CG62" s="67" t="n"/>
      <c r="CH62" s="67" t="n"/>
      <c r="CI62" s="67" t="n"/>
      <c r="CJ62" s="67" t="n"/>
      <c r="CK62" s="67" t="n"/>
      <c r="CL62" s="67" t="n"/>
      <c r="CM62" s="67" t="n"/>
      <c r="CN62" s="67" t="n"/>
      <c r="CO62" s="67" t="n"/>
      <c r="CP62" s="67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404" t="n"/>
      <c r="CZ62" s="51" t="n"/>
      <c r="DA62" s="51" t="n"/>
      <c r="DB62" s="51" t="n"/>
      <c r="DC62" s="51" t="n"/>
      <c r="DD62" s="51" t="n"/>
      <c r="DE62" s="51" t="n"/>
      <c r="DF62" s="51" t="n"/>
      <c r="DG62" s="51" t="n"/>
      <c r="DH62" s="51" t="n"/>
      <c r="DI62" s="51" t="n"/>
    </row>
    <row r="63" ht="13.5" customHeight="1" s="338">
      <c r="E63" s="404" t="n"/>
      <c r="F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67" t="n"/>
      <c r="AI63" s="67" t="n"/>
      <c r="AJ63" s="67" t="n"/>
      <c r="AK63" s="67" t="n"/>
      <c r="AL63" s="67" t="n"/>
      <c r="AM63" s="67" t="n"/>
      <c r="AN63" s="67" t="n"/>
      <c r="AO63" s="67" t="n"/>
      <c r="AP63" s="67" t="n"/>
      <c r="AQ63" s="67" t="n"/>
      <c r="AR63" s="67" t="n"/>
      <c r="AS63" s="67" t="n"/>
      <c r="AT63" s="67" t="n"/>
      <c r="AU63" s="67" t="n"/>
      <c r="AV63" s="67" t="n"/>
      <c r="AW63" s="67" t="n"/>
      <c r="AX63" s="67" t="n"/>
      <c r="AY63" s="67" t="n"/>
      <c r="AZ63" s="67" t="n"/>
      <c r="BA63" s="67" t="n"/>
      <c r="BB63" s="67" t="n"/>
      <c r="BC63" s="67" t="n"/>
      <c r="BD63" s="67" t="n"/>
      <c r="BE63" s="67" t="n"/>
      <c r="BF63" s="67" t="n"/>
      <c r="BG63" s="67" t="n"/>
      <c r="BH63" s="67" t="n"/>
      <c r="BI63" s="67" t="n"/>
      <c r="BJ63" s="67" t="n"/>
      <c r="BK63" s="67" t="n"/>
      <c r="BL63" s="67" t="n"/>
      <c r="BM63" s="67" t="n"/>
      <c r="BN63" s="67" t="n"/>
      <c r="BO63" s="67" t="n"/>
      <c r="BP63" s="67" t="n"/>
      <c r="BQ63" s="67" t="n"/>
      <c r="BR63" s="67" t="n"/>
      <c r="BS63" s="67" t="n"/>
      <c r="BT63" s="67" t="n"/>
      <c r="BU63" s="67" t="n"/>
      <c r="BV63" s="67" t="n"/>
      <c r="BW63" s="67" t="n"/>
      <c r="BX63" s="67" t="n"/>
      <c r="BY63" s="67" t="n"/>
      <c r="BZ63" s="67" t="n"/>
      <c r="CA63" s="67" t="n"/>
      <c r="CB63" s="67" t="n"/>
      <c r="CC63" s="67" t="n"/>
      <c r="CD63" s="67" t="n"/>
      <c r="CE63" s="67" t="n"/>
      <c r="CF63" s="67" t="n"/>
      <c r="CG63" s="67" t="n"/>
      <c r="CH63" s="67" t="n"/>
      <c r="CI63" s="67" t="n"/>
      <c r="CJ63" s="67" t="n"/>
      <c r="CK63" s="67" t="n"/>
      <c r="CL63" s="67" t="n"/>
      <c r="CM63" s="67" t="n"/>
      <c r="CN63" s="67" t="n"/>
      <c r="CO63" s="67" t="n"/>
      <c r="CP63" s="67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404" t="n"/>
      <c r="CZ63" s="51" t="n"/>
      <c r="DA63" s="51" t="n"/>
      <c r="DB63" s="51" t="n"/>
      <c r="DC63" s="51" t="n"/>
      <c r="DD63" s="51" t="n"/>
      <c r="DE63" s="51" t="n"/>
      <c r="DF63" s="51" t="n"/>
      <c r="DG63" s="51" t="n"/>
      <c r="DH63" s="51" t="n"/>
      <c r="DI63" s="51" t="n"/>
    </row>
    <row r="64" ht="13.5" customHeight="1" s="338">
      <c r="E64" s="404" t="n"/>
      <c r="F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67" t="n"/>
      <c r="AI64" s="67" t="n"/>
      <c r="AJ64" s="67" t="n"/>
      <c r="AK64" s="67" t="n"/>
      <c r="AL64" s="67" t="n"/>
      <c r="AM64" s="67" t="n"/>
      <c r="AN64" s="67" t="n"/>
      <c r="AO64" s="67" t="n"/>
      <c r="AP64" s="67" t="n"/>
      <c r="AQ64" s="67" t="n"/>
      <c r="AR64" s="67" t="n"/>
      <c r="AS64" s="67" t="n"/>
      <c r="AT64" s="67" t="n"/>
      <c r="AU64" s="67" t="n"/>
      <c r="AV64" s="67" t="n"/>
      <c r="AW64" s="67" t="n"/>
      <c r="AX64" s="67" t="n"/>
      <c r="AY64" s="67" t="n"/>
      <c r="AZ64" s="67" t="n"/>
      <c r="BA64" s="67" t="n"/>
      <c r="BB64" s="67" t="n"/>
      <c r="BC64" s="67" t="n"/>
      <c r="BD64" s="67" t="n"/>
      <c r="BE64" s="67" t="n"/>
      <c r="BF64" s="67" t="n"/>
      <c r="BG64" s="67" t="n"/>
      <c r="BH64" s="67" t="n"/>
      <c r="BI64" s="67" t="n"/>
      <c r="BJ64" s="67" t="n"/>
      <c r="BK64" s="67" t="n"/>
      <c r="BL64" s="67" t="n"/>
      <c r="BM64" s="67" t="n"/>
      <c r="BN64" s="67" t="n"/>
      <c r="BO64" s="67" t="n"/>
      <c r="BP64" s="67" t="n"/>
      <c r="BQ64" s="67" t="n"/>
      <c r="BR64" s="67" t="n"/>
      <c r="BS64" s="67" t="n"/>
      <c r="BT64" s="67" t="n"/>
      <c r="BU64" s="67" t="n"/>
      <c r="BV64" s="67" t="n"/>
      <c r="BW64" s="67" t="n"/>
      <c r="BX64" s="67" t="n"/>
      <c r="BY64" s="67" t="n"/>
      <c r="BZ64" s="67" t="n"/>
      <c r="CA64" s="67" t="n"/>
      <c r="CB64" s="67" t="n"/>
      <c r="CC64" s="67" t="n"/>
      <c r="CD64" s="67" t="n"/>
      <c r="CE64" s="67" t="n"/>
      <c r="CF64" s="67" t="n"/>
      <c r="CG64" s="67" t="n"/>
      <c r="CH64" s="67" t="n"/>
      <c r="CI64" s="67" t="n"/>
      <c r="CJ64" s="67" t="n"/>
      <c r="CK64" s="67" t="n"/>
      <c r="CL64" s="67" t="n"/>
      <c r="CM64" s="67" t="n"/>
      <c r="CN64" s="67" t="n"/>
      <c r="CO64" s="67" t="n"/>
      <c r="CP64" s="67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404" t="n"/>
      <c r="CZ64" s="51" t="n"/>
      <c r="DA64" s="51" t="n"/>
      <c r="DB64" s="51" t="n"/>
      <c r="DC64" s="51" t="n"/>
      <c r="DD64" s="51" t="n"/>
      <c r="DE64" s="51" t="n"/>
      <c r="DF64" s="51" t="n"/>
      <c r="DG64" s="51" t="n"/>
      <c r="DH64" s="51" t="n"/>
      <c r="DI64" s="51" t="n"/>
    </row>
    <row r="65" ht="13.5" customHeight="1" s="338">
      <c r="E65" s="404" t="n"/>
      <c r="F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P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67" t="n"/>
      <c r="AI65" s="67" t="n"/>
      <c r="AJ65" s="67" t="n"/>
      <c r="AK65" s="67" t="n"/>
      <c r="AL65" s="67" t="n"/>
      <c r="AM65" s="67" t="n"/>
      <c r="AN65" s="67" t="n"/>
      <c r="AO65" s="67" t="n"/>
      <c r="AP65" s="67" t="n"/>
      <c r="AQ65" s="67" t="n"/>
      <c r="AR65" s="67" t="n"/>
      <c r="AS65" s="67" t="n"/>
      <c r="AT65" s="67" t="n"/>
      <c r="AU65" s="67" t="n"/>
      <c r="AV65" s="67" t="n"/>
      <c r="AW65" s="67" t="n"/>
      <c r="AX65" s="67" t="n"/>
      <c r="AY65" s="67" t="n"/>
      <c r="AZ65" s="67" t="n"/>
      <c r="BA65" s="67" t="n"/>
      <c r="BB65" s="67" t="n"/>
      <c r="BC65" s="67" t="n"/>
      <c r="BD65" s="67" t="n"/>
      <c r="BE65" s="67" t="n"/>
      <c r="BF65" s="67" t="n"/>
      <c r="BG65" s="67" t="n"/>
      <c r="BH65" s="67" t="n"/>
      <c r="BI65" s="67" t="n"/>
      <c r="BJ65" s="67" t="n"/>
      <c r="BK65" s="67" t="n"/>
      <c r="BL65" s="67" t="n"/>
      <c r="BM65" s="67" t="n"/>
      <c r="BN65" s="67" t="n"/>
      <c r="BO65" s="67" t="n"/>
      <c r="BP65" s="67" t="n"/>
      <c r="BQ65" s="67" t="n"/>
      <c r="BR65" s="67" t="n"/>
      <c r="BS65" s="67" t="n"/>
      <c r="BT65" s="67" t="n"/>
      <c r="BU65" s="67" t="n"/>
      <c r="BV65" s="67" t="n"/>
      <c r="BW65" s="67" t="n"/>
      <c r="BX65" s="67" t="n"/>
      <c r="BY65" s="67" t="n"/>
      <c r="BZ65" s="67" t="n"/>
      <c r="CA65" s="67" t="n"/>
      <c r="CB65" s="67" t="n"/>
      <c r="CC65" s="67" t="n"/>
      <c r="CD65" s="67" t="n"/>
      <c r="CE65" s="67" t="n"/>
      <c r="CF65" s="67" t="n"/>
      <c r="CG65" s="67" t="n"/>
      <c r="CH65" s="67" t="n"/>
      <c r="CI65" s="67" t="n"/>
      <c r="CJ65" s="67" t="n"/>
      <c r="CK65" s="67" t="n"/>
      <c r="CL65" s="67" t="n"/>
      <c r="CM65" s="67" t="n"/>
      <c r="CN65" s="67" t="n"/>
      <c r="CO65" s="67" t="n"/>
      <c r="CP65" s="67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404" t="n"/>
      <c r="CZ65" s="51" t="n"/>
      <c r="DA65" s="51" t="n"/>
      <c r="DB65" s="51" t="n"/>
      <c r="DC65" s="51" t="n"/>
      <c r="DD65" s="51" t="n"/>
      <c r="DE65" s="51" t="n"/>
      <c r="DF65" s="51" t="n"/>
      <c r="DG65" s="51" t="n"/>
      <c r="DH65" s="51" t="n"/>
      <c r="DI65" s="51" t="n"/>
    </row>
    <row r="66" ht="13.5" customHeight="1" s="338">
      <c r="E66" s="404" t="n"/>
      <c r="F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P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67" t="n"/>
      <c r="AI66" s="67" t="n"/>
      <c r="AJ66" s="67" t="n"/>
      <c r="AK66" s="67" t="n"/>
      <c r="AL66" s="67" t="n"/>
      <c r="AM66" s="67" t="n"/>
      <c r="AN66" s="67" t="n"/>
      <c r="AO66" s="67" t="n"/>
      <c r="AP66" s="67" t="n"/>
      <c r="AQ66" s="67" t="n"/>
      <c r="AR66" s="67" t="n"/>
      <c r="AS66" s="67" t="n"/>
      <c r="AT66" s="67" t="n"/>
      <c r="AU66" s="67" t="n"/>
      <c r="AV66" s="67" t="n"/>
      <c r="AW66" s="67" t="n"/>
      <c r="AX66" s="67" t="n"/>
      <c r="AY66" s="67" t="n"/>
      <c r="AZ66" s="67" t="n"/>
      <c r="BA66" s="67" t="n"/>
      <c r="BB66" s="67" t="n"/>
      <c r="BC66" s="67" t="n"/>
      <c r="BD66" s="67" t="n"/>
      <c r="BE66" s="67" t="n"/>
      <c r="BF66" s="67" t="n"/>
      <c r="BG66" s="67" t="n"/>
      <c r="BH66" s="67" t="n"/>
      <c r="BI66" s="67" t="n"/>
      <c r="BJ66" s="67" t="n"/>
      <c r="BK66" s="67" t="n"/>
      <c r="BL66" s="67" t="n"/>
      <c r="BM66" s="67" t="n"/>
      <c r="BN66" s="67" t="n"/>
      <c r="BO66" s="67" t="n"/>
      <c r="BP66" s="67" t="n"/>
      <c r="BQ66" s="67" t="n"/>
      <c r="BR66" s="67" t="n"/>
      <c r="BS66" s="67" t="n"/>
      <c r="BT66" s="67" t="n"/>
      <c r="BU66" s="67" t="n"/>
      <c r="BV66" s="67" t="n"/>
      <c r="BW66" s="67" t="n"/>
      <c r="BX66" s="67" t="n"/>
      <c r="BY66" s="67" t="n"/>
      <c r="BZ66" s="67" t="n"/>
      <c r="CA66" s="67" t="n"/>
      <c r="CB66" s="67" t="n"/>
      <c r="CC66" s="67" t="n"/>
      <c r="CD66" s="67" t="n"/>
      <c r="CE66" s="67" t="n"/>
      <c r="CF66" s="67" t="n"/>
      <c r="CG66" s="67" t="n"/>
      <c r="CH66" s="67" t="n"/>
      <c r="CI66" s="67" t="n"/>
      <c r="CJ66" s="67" t="n"/>
      <c r="CK66" s="67" t="n"/>
      <c r="CL66" s="67" t="n"/>
      <c r="CM66" s="67" t="n"/>
      <c r="CN66" s="67" t="n"/>
      <c r="CO66" s="67" t="n"/>
      <c r="CP66" s="67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404" t="n"/>
      <c r="CZ66" s="51" t="n"/>
      <c r="DA66" s="51" t="n"/>
      <c r="DB66" s="51" t="n"/>
      <c r="DC66" s="51" t="n"/>
      <c r="DD66" s="51" t="n"/>
      <c r="DE66" s="51" t="n"/>
      <c r="DF66" s="51" t="n"/>
      <c r="DG66" s="51" t="n"/>
      <c r="DH66" s="51" t="n"/>
      <c r="DI66" s="51" t="n"/>
    </row>
    <row r="67" ht="13.5" customHeight="1" s="338">
      <c r="E67" s="404" t="n"/>
      <c r="F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P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67" t="n"/>
      <c r="AI67" s="67" t="n"/>
      <c r="AJ67" s="67" t="n"/>
      <c r="AK67" s="67" t="n"/>
      <c r="AL67" s="67" t="n"/>
      <c r="AM67" s="67" t="n"/>
      <c r="AN67" s="67" t="n"/>
      <c r="AO67" s="67" t="n"/>
      <c r="AP67" s="67" t="n"/>
      <c r="AQ67" s="67" t="n"/>
      <c r="AR67" s="67" t="n"/>
      <c r="AS67" s="67" t="n"/>
      <c r="AT67" s="67" t="n"/>
      <c r="AU67" s="67" t="n"/>
      <c r="AV67" s="67" t="n"/>
      <c r="AW67" s="67" t="n"/>
      <c r="AX67" s="67" t="n"/>
      <c r="AY67" s="67" t="n"/>
      <c r="AZ67" s="67" t="n"/>
      <c r="BA67" s="67" t="n"/>
      <c r="BB67" s="67" t="n"/>
      <c r="BC67" s="67" t="n"/>
      <c r="BD67" s="67" t="n"/>
      <c r="BE67" s="67" t="n"/>
      <c r="BF67" s="67" t="n"/>
      <c r="BG67" s="67" t="n"/>
      <c r="BH67" s="67" t="n"/>
      <c r="BI67" s="67" t="n"/>
      <c r="BJ67" s="67" t="n"/>
      <c r="BK67" s="67" t="n"/>
      <c r="BL67" s="67" t="n"/>
      <c r="BM67" s="67" t="n"/>
      <c r="BN67" s="67" t="n"/>
      <c r="BO67" s="67" t="n"/>
      <c r="BP67" s="67" t="n"/>
      <c r="BQ67" s="67" t="n"/>
      <c r="BR67" s="67" t="n"/>
      <c r="BS67" s="67" t="n"/>
      <c r="BT67" s="67" t="n"/>
      <c r="BU67" s="67" t="n"/>
      <c r="BV67" s="67" t="n"/>
      <c r="BW67" s="67" t="n"/>
      <c r="BX67" s="67" t="n"/>
      <c r="BY67" s="67" t="n"/>
      <c r="BZ67" s="67" t="n"/>
      <c r="CA67" s="67" t="n"/>
      <c r="CB67" s="67" t="n"/>
      <c r="CC67" s="67" t="n"/>
      <c r="CD67" s="67" t="n"/>
      <c r="CE67" s="67" t="n"/>
      <c r="CF67" s="67" t="n"/>
      <c r="CG67" s="67" t="n"/>
      <c r="CH67" s="67" t="n"/>
      <c r="CI67" s="67" t="n"/>
      <c r="CJ67" s="67" t="n"/>
      <c r="CK67" s="67" t="n"/>
      <c r="CL67" s="67" t="n"/>
      <c r="CM67" s="67" t="n"/>
      <c r="CN67" s="67" t="n"/>
      <c r="CO67" s="67" t="n"/>
      <c r="CP67" s="67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404" t="n"/>
      <c r="CZ67" s="51" t="n"/>
      <c r="DA67" s="51" t="n"/>
      <c r="DB67" s="51" t="n"/>
      <c r="DC67" s="51" t="n"/>
      <c r="DD67" s="51" t="n"/>
      <c r="DE67" s="51" t="n"/>
      <c r="DF67" s="51" t="n"/>
      <c r="DG67" s="51" t="n"/>
      <c r="DH67" s="51" t="n"/>
      <c r="DI67" s="51" t="n"/>
    </row>
    <row r="68" ht="13.5" customHeight="1" s="338">
      <c r="E68" s="404" t="n"/>
      <c r="F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P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67" t="n"/>
      <c r="AI68" s="67" t="n"/>
      <c r="AJ68" s="67" t="n"/>
      <c r="AK68" s="67" t="n"/>
      <c r="AL68" s="67" t="n"/>
      <c r="AM68" s="67" t="n"/>
      <c r="AN68" s="67" t="n"/>
      <c r="AO68" s="67" t="n"/>
      <c r="AP68" s="67" t="n"/>
      <c r="AQ68" s="67" t="n"/>
      <c r="AR68" s="67" t="n"/>
      <c r="AS68" s="67" t="n"/>
      <c r="AT68" s="67" t="n"/>
      <c r="AU68" s="67" t="n"/>
      <c r="AV68" s="67" t="n"/>
      <c r="AW68" s="67" t="n"/>
      <c r="AX68" s="67" t="n"/>
      <c r="AY68" s="67" t="n"/>
      <c r="AZ68" s="67" t="n"/>
      <c r="BA68" s="67" t="n"/>
      <c r="BB68" s="67" t="n"/>
      <c r="BC68" s="67" t="n"/>
      <c r="BD68" s="67" t="n"/>
      <c r="BE68" s="67" t="n"/>
      <c r="BF68" s="67" t="n"/>
      <c r="BG68" s="67" t="n"/>
      <c r="BH68" s="67" t="n"/>
      <c r="BI68" s="67" t="n"/>
      <c r="BJ68" s="67" t="n"/>
      <c r="BK68" s="67" t="n"/>
      <c r="BL68" s="67" t="n"/>
      <c r="BM68" s="67" t="n"/>
      <c r="BN68" s="67" t="n"/>
      <c r="BO68" s="67" t="n"/>
      <c r="BP68" s="67" t="n"/>
      <c r="BQ68" s="67" t="n"/>
      <c r="BR68" s="67" t="n"/>
      <c r="BS68" s="67" t="n"/>
      <c r="BT68" s="67" t="n"/>
      <c r="BU68" s="67" t="n"/>
      <c r="BV68" s="67" t="n"/>
      <c r="BW68" s="67" t="n"/>
      <c r="BX68" s="67" t="n"/>
      <c r="BY68" s="67" t="n"/>
      <c r="BZ68" s="67" t="n"/>
      <c r="CA68" s="67" t="n"/>
      <c r="CB68" s="67" t="n"/>
      <c r="CC68" s="67" t="n"/>
      <c r="CD68" s="67" t="n"/>
      <c r="CE68" s="67" t="n"/>
      <c r="CF68" s="67" t="n"/>
      <c r="CG68" s="67" t="n"/>
      <c r="CH68" s="67" t="n"/>
      <c r="CI68" s="67" t="n"/>
      <c r="CJ68" s="67" t="n"/>
      <c r="CK68" s="67" t="n"/>
      <c r="CL68" s="67" t="n"/>
      <c r="CM68" s="67" t="n"/>
      <c r="CN68" s="67" t="n"/>
      <c r="CO68" s="67" t="n"/>
      <c r="CP68" s="67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404" t="n"/>
      <c r="CZ68" s="51" t="n"/>
      <c r="DA68" s="51" t="n"/>
      <c r="DB68" s="51" t="n"/>
      <c r="DC68" s="51" t="n"/>
      <c r="DD68" s="51" t="n"/>
      <c r="DE68" s="51" t="n"/>
      <c r="DF68" s="51" t="n"/>
      <c r="DG68" s="51" t="n"/>
      <c r="DH68" s="51" t="n"/>
      <c r="DI68" s="51" t="n"/>
    </row>
    <row r="69" ht="13.5" customHeight="1" s="338">
      <c r="E69" s="404" t="n"/>
      <c r="F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P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67" t="n"/>
      <c r="AI69" s="67" t="n"/>
      <c r="AJ69" s="67" t="n"/>
      <c r="AK69" s="67" t="n"/>
      <c r="AL69" s="67" t="n"/>
      <c r="AM69" s="67" t="n"/>
      <c r="AN69" s="67" t="n"/>
      <c r="AO69" s="67" t="n"/>
      <c r="AP69" s="67" t="n"/>
      <c r="AQ69" s="67" t="n"/>
      <c r="AR69" s="67" t="n"/>
      <c r="AS69" s="67" t="n"/>
      <c r="AT69" s="67" t="n"/>
      <c r="AU69" s="67" t="n"/>
      <c r="AV69" s="67" t="n"/>
      <c r="AW69" s="67" t="n"/>
      <c r="AX69" s="67" t="n"/>
      <c r="AY69" s="67" t="n"/>
      <c r="AZ69" s="67" t="n"/>
      <c r="BA69" s="67" t="n"/>
      <c r="BB69" s="67" t="n"/>
      <c r="BC69" s="67" t="n"/>
      <c r="BD69" s="67" t="n"/>
      <c r="BE69" s="67" t="n"/>
      <c r="BF69" s="67" t="n"/>
      <c r="BG69" s="67" t="n"/>
      <c r="BH69" s="67" t="n"/>
      <c r="BI69" s="67" t="n"/>
      <c r="BJ69" s="67" t="n"/>
      <c r="BK69" s="67" t="n"/>
      <c r="BL69" s="67" t="n"/>
      <c r="BM69" s="67" t="n"/>
      <c r="BN69" s="67" t="n"/>
      <c r="BO69" s="67" t="n"/>
      <c r="BP69" s="67" t="n"/>
      <c r="BQ69" s="67" t="n"/>
      <c r="BR69" s="67" t="n"/>
      <c r="BS69" s="67" t="n"/>
      <c r="BT69" s="67" t="n"/>
      <c r="BU69" s="67" t="n"/>
      <c r="BV69" s="67" t="n"/>
      <c r="BW69" s="67" t="n"/>
      <c r="BX69" s="67" t="n"/>
      <c r="BY69" s="67" t="n"/>
      <c r="BZ69" s="67" t="n"/>
      <c r="CA69" s="67" t="n"/>
      <c r="CB69" s="67" t="n"/>
      <c r="CC69" s="67" t="n"/>
      <c r="CD69" s="67" t="n"/>
      <c r="CE69" s="67" t="n"/>
      <c r="CF69" s="67" t="n"/>
      <c r="CG69" s="67" t="n"/>
      <c r="CH69" s="67" t="n"/>
      <c r="CI69" s="67" t="n"/>
      <c r="CJ69" s="67" t="n"/>
      <c r="CK69" s="67" t="n"/>
      <c r="CL69" s="67" t="n"/>
      <c r="CM69" s="67" t="n"/>
      <c r="CN69" s="67" t="n"/>
      <c r="CO69" s="67" t="n"/>
      <c r="CP69" s="67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404" t="n"/>
      <c r="CZ69" s="51" t="n"/>
      <c r="DA69" s="51" t="n"/>
      <c r="DB69" s="51" t="n"/>
      <c r="DC69" s="51" t="n"/>
      <c r="DD69" s="51" t="n"/>
      <c r="DE69" s="51" t="n"/>
      <c r="DF69" s="51" t="n"/>
      <c r="DG69" s="51" t="n"/>
      <c r="DH69" s="51" t="n"/>
      <c r="DI69" s="51" t="n"/>
    </row>
    <row r="70" ht="13.5" customHeight="1" s="338">
      <c r="E70" s="404" t="n"/>
      <c r="F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P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67" t="n"/>
      <c r="AI70" s="67" t="n"/>
      <c r="AJ70" s="67" t="n"/>
      <c r="AK70" s="67" t="n"/>
      <c r="AL70" s="67" t="n"/>
      <c r="AM70" s="67" t="n"/>
      <c r="AN70" s="67" t="n"/>
      <c r="AO70" s="67" t="n"/>
      <c r="AP70" s="67" t="n"/>
      <c r="AQ70" s="67" t="n"/>
      <c r="AR70" s="67" t="n"/>
      <c r="AS70" s="67" t="n"/>
      <c r="AT70" s="67" t="n"/>
      <c r="AU70" s="67" t="n"/>
      <c r="AV70" s="67" t="n"/>
      <c r="AW70" s="67" t="n"/>
      <c r="AX70" s="67" t="n"/>
      <c r="AY70" s="67" t="n"/>
      <c r="AZ70" s="67" t="n"/>
      <c r="BA70" s="67" t="n"/>
      <c r="BB70" s="67" t="n"/>
      <c r="BC70" s="67" t="n"/>
      <c r="BD70" s="67" t="n"/>
      <c r="BE70" s="67" t="n"/>
      <c r="BF70" s="67" t="n"/>
      <c r="BG70" s="67" t="n"/>
      <c r="BH70" s="67" t="n"/>
      <c r="BI70" s="67" t="n"/>
      <c r="BJ70" s="67" t="n"/>
      <c r="BK70" s="67" t="n"/>
      <c r="BL70" s="67" t="n"/>
      <c r="BM70" s="67" t="n"/>
      <c r="BN70" s="67" t="n"/>
      <c r="BO70" s="67" t="n"/>
      <c r="BP70" s="67" t="n"/>
      <c r="BQ70" s="67" t="n"/>
      <c r="BR70" s="67" t="n"/>
      <c r="BS70" s="67" t="n"/>
      <c r="BT70" s="67" t="n"/>
      <c r="BU70" s="67" t="n"/>
      <c r="BV70" s="67" t="n"/>
      <c r="BW70" s="67" t="n"/>
      <c r="BX70" s="67" t="n"/>
      <c r="BY70" s="67" t="n"/>
      <c r="BZ70" s="67" t="n"/>
      <c r="CA70" s="67" t="n"/>
      <c r="CB70" s="67" t="n"/>
      <c r="CC70" s="67" t="n"/>
      <c r="CD70" s="67" t="n"/>
      <c r="CE70" s="67" t="n"/>
      <c r="CF70" s="67" t="n"/>
      <c r="CG70" s="67" t="n"/>
      <c r="CH70" s="67" t="n"/>
      <c r="CI70" s="67" t="n"/>
      <c r="CJ70" s="67" t="n"/>
      <c r="CK70" s="67" t="n"/>
      <c r="CL70" s="67" t="n"/>
      <c r="CM70" s="67" t="n"/>
      <c r="CN70" s="67" t="n"/>
      <c r="CO70" s="67" t="n"/>
      <c r="CP70" s="67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404" t="n"/>
      <c r="CZ70" s="51" t="n"/>
      <c r="DA70" s="51" t="n"/>
      <c r="DB70" s="51" t="n"/>
      <c r="DC70" s="51" t="n"/>
      <c r="DD70" s="51" t="n"/>
      <c r="DE70" s="51" t="n"/>
      <c r="DF70" s="51" t="n"/>
      <c r="DG70" s="51" t="n"/>
      <c r="DH70" s="51" t="n"/>
      <c r="DI70" s="51" t="n"/>
    </row>
    <row r="71" ht="13.5" customHeight="1" s="338">
      <c r="E71" s="404" t="n"/>
      <c r="F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P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67" t="n"/>
      <c r="AI71" s="67" t="n"/>
      <c r="AJ71" s="67" t="n"/>
      <c r="AK71" s="67" t="n"/>
      <c r="AL71" s="67" t="n"/>
      <c r="AM71" s="67" t="n"/>
      <c r="AN71" s="67" t="n"/>
      <c r="AO71" s="67" t="n"/>
      <c r="AP71" s="67" t="n"/>
      <c r="AQ71" s="67" t="n"/>
      <c r="AR71" s="67" t="n"/>
      <c r="AS71" s="67" t="n"/>
      <c r="AT71" s="67" t="n"/>
      <c r="AU71" s="67" t="n"/>
      <c r="AV71" s="67" t="n"/>
      <c r="AW71" s="67" t="n"/>
      <c r="AX71" s="67" t="n"/>
      <c r="AY71" s="67" t="n"/>
      <c r="AZ71" s="67" t="n"/>
      <c r="BA71" s="67" t="n"/>
      <c r="BB71" s="67" t="n"/>
      <c r="BC71" s="67" t="n"/>
      <c r="BD71" s="67" t="n"/>
      <c r="BE71" s="67" t="n"/>
      <c r="BF71" s="67" t="n"/>
      <c r="BG71" s="67" t="n"/>
      <c r="BH71" s="67" t="n"/>
      <c r="BI71" s="67" t="n"/>
      <c r="BJ71" s="67" t="n"/>
      <c r="BK71" s="67" t="n"/>
      <c r="BL71" s="67" t="n"/>
      <c r="BM71" s="67" t="n"/>
      <c r="BN71" s="67" t="n"/>
      <c r="BO71" s="67" t="n"/>
      <c r="BP71" s="67" t="n"/>
      <c r="BQ71" s="67" t="n"/>
      <c r="BR71" s="67" t="n"/>
      <c r="BS71" s="67" t="n"/>
      <c r="BT71" s="67" t="n"/>
      <c r="BU71" s="67" t="n"/>
      <c r="BV71" s="67" t="n"/>
      <c r="BW71" s="67" t="n"/>
      <c r="BX71" s="67" t="n"/>
      <c r="BY71" s="67" t="n"/>
      <c r="BZ71" s="67" t="n"/>
      <c r="CA71" s="67" t="n"/>
      <c r="CB71" s="67" t="n"/>
      <c r="CC71" s="67" t="n"/>
      <c r="CD71" s="67" t="n"/>
      <c r="CE71" s="67" t="n"/>
      <c r="CF71" s="67" t="n"/>
      <c r="CG71" s="67" t="n"/>
      <c r="CH71" s="67" t="n"/>
      <c r="CI71" s="67" t="n"/>
      <c r="CJ71" s="67" t="n"/>
      <c r="CK71" s="67" t="n"/>
      <c r="CL71" s="67" t="n"/>
      <c r="CM71" s="67" t="n"/>
      <c r="CN71" s="67" t="n"/>
      <c r="CO71" s="67" t="n"/>
      <c r="CP71" s="67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404" t="n"/>
      <c r="CZ71" s="51" t="n"/>
      <c r="DA71" s="51" t="n"/>
      <c r="DB71" s="51" t="n"/>
      <c r="DC71" s="51" t="n"/>
      <c r="DD71" s="51" t="n"/>
      <c r="DE71" s="51" t="n"/>
      <c r="DF71" s="51" t="n"/>
      <c r="DG71" s="51" t="n"/>
      <c r="DH71" s="51" t="n"/>
      <c r="DI71" s="51" t="n"/>
    </row>
    <row r="72" ht="13.5" customHeight="1" s="338">
      <c r="E72" s="404" t="n"/>
      <c r="F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P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67" t="n"/>
      <c r="AI72" s="67" t="n"/>
      <c r="AJ72" s="67" t="n"/>
      <c r="AK72" s="67" t="n"/>
      <c r="AL72" s="67" t="n"/>
      <c r="AM72" s="67" t="n"/>
      <c r="AN72" s="67" t="n"/>
      <c r="AO72" s="67" t="n"/>
      <c r="AP72" s="67" t="n"/>
      <c r="AQ72" s="67" t="n"/>
      <c r="AR72" s="67" t="n"/>
      <c r="AS72" s="67" t="n"/>
      <c r="AT72" s="67" t="n"/>
      <c r="AU72" s="67" t="n"/>
      <c r="AV72" s="67" t="n"/>
      <c r="AW72" s="67" t="n"/>
      <c r="AX72" s="67" t="n"/>
      <c r="AY72" s="67" t="n"/>
      <c r="AZ72" s="67" t="n"/>
      <c r="BA72" s="67" t="n"/>
      <c r="BB72" s="67" t="n"/>
      <c r="BC72" s="67" t="n"/>
      <c r="BD72" s="67" t="n"/>
      <c r="BE72" s="67" t="n"/>
      <c r="BF72" s="67" t="n"/>
      <c r="BG72" s="67" t="n"/>
      <c r="BH72" s="67" t="n"/>
      <c r="BI72" s="67" t="n"/>
      <c r="BJ72" s="67" t="n"/>
      <c r="BK72" s="67" t="n"/>
      <c r="BL72" s="67" t="n"/>
      <c r="BM72" s="67" t="n"/>
      <c r="BN72" s="67" t="n"/>
      <c r="BO72" s="67" t="n"/>
      <c r="BP72" s="67" t="n"/>
      <c r="BQ72" s="67" t="n"/>
      <c r="BR72" s="67" t="n"/>
      <c r="BS72" s="67" t="n"/>
      <c r="BT72" s="67" t="n"/>
      <c r="BU72" s="67" t="n"/>
      <c r="BV72" s="67" t="n"/>
      <c r="BW72" s="67" t="n"/>
      <c r="BX72" s="67" t="n"/>
      <c r="BY72" s="67" t="n"/>
      <c r="BZ72" s="67" t="n"/>
      <c r="CA72" s="67" t="n"/>
      <c r="CB72" s="67" t="n"/>
      <c r="CC72" s="67" t="n"/>
      <c r="CD72" s="67" t="n"/>
      <c r="CE72" s="67" t="n"/>
      <c r="CF72" s="67" t="n"/>
      <c r="CG72" s="67" t="n"/>
      <c r="CH72" s="67" t="n"/>
      <c r="CI72" s="67" t="n"/>
      <c r="CJ72" s="67" t="n"/>
      <c r="CK72" s="67" t="n"/>
      <c r="CL72" s="67" t="n"/>
      <c r="CM72" s="67" t="n"/>
      <c r="CN72" s="67" t="n"/>
      <c r="CO72" s="67" t="n"/>
      <c r="CP72" s="67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404" t="n"/>
      <c r="CZ72" s="51" t="n"/>
      <c r="DA72" s="51" t="n"/>
      <c r="DB72" s="51" t="n"/>
      <c r="DC72" s="51" t="n"/>
      <c r="DD72" s="51" t="n"/>
      <c r="DE72" s="51" t="n"/>
      <c r="DF72" s="51" t="n"/>
      <c r="DG72" s="51" t="n"/>
      <c r="DH72" s="51" t="n"/>
      <c r="DI72" s="51" t="n"/>
    </row>
    <row r="73" ht="13.5" customHeight="1" s="338">
      <c r="E73" s="404" t="n"/>
      <c r="F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67" t="n"/>
      <c r="AI73" s="67" t="n"/>
      <c r="AJ73" s="67" t="n"/>
      <c r="AK73" s="67" t="n"/>
      <c r="AL73" s="67" t="n"/>
      <c r="AM73" s="67" t="n"/>
      <c r="AN73" s="67" t="n"/>
      <c r="AO73" s="67" t="n"/>
      <c r="AP73" s="67" t="n"/>
      <c r="AQ73" s="67" t="n"/>
      <c r="AR73" s="67" t="n"/>
      <c r="AS73" s="67" t="n"/>
      <c r="AT73" s="67" t="n"/>
      <c r="AU73" s="67" t="n"/>
      <c r="AV73" s="67" t="n"/>
      <c r="AW73" s="67" t="n"/>
      <c r="AX73" s="67" t="n"/>
      <c r="AY73" s="67" t="n"/>
      <c r="AZ73" s="67" t="n"/>
      <c r="BA73" s="67" t="n"/>
      <c r="BB73" s="67" t="n"/>
      <c r="BC73" s="67" t="n"/>
      <c r="BD73" s="67" t="n"/>
      <c r="BE73" s="67" t="n"/>
      <c r="BF73" s="67" t="n"/>
      <c r="BG73" s="67" t="n"/>
      <c r="BH73" s="67" t="n"/>
      <c r="BI73" s="67" t="n"/>
      <c r="BJ73" s="67" t="n"/>
      <c r="BK73" s="67" t="n"/>
      <c r="BL73" s="67" t="n"/>
      <c r="BM73" s="67" t="n"/>
      <c r="BN73" s="67" t="n"/>
      <c r="BO73" s="67" t="n"/>
      <c r="BP73" s="67" t="n"/>
      <c r="BQ73" s="67" t="n"/>
      <c r="BR73" s="67" t="n"/>
      <c r="BS73" s="67" t="n"/>
      <c r="BT73" s="67" t="n"/>
      <c r="BU73" s="67" t="n"/>
      <c r="BV73" s="67" t="n"/>
      <c r="BW73" s="67" t="n"/>
      <c r="BX73" s="67" t="n"/>
      <c r="BY73" s="67" t="n"/>
      <c r="BZ73" s="67" t="n"/>
      <c r="CA73" s="67" t="n"/>
      <c r="CB73" s="67" t="n"/>
      <c r="CC73" s="67" t="n"/>
      <c r="CD73" s="67" t="n"/>
      <c r="CE73" s="67" t="n"/>
      <c r="CF73" s="67" t="n"/>
      <c r="CG73" s="67" t="n"/>
      <c r="CH73" s="67" t="n"/>
      <c r="CI73" s="67" t="n"/>
      <c r="CJ73" s="67" t="n"/>
      <c r="CK73" s="67" t="n"/>
      <c r="CL73" s="67" t="n"/>
      <c r="CM73" s="67" t="n"/>
      <c r="CN73" s="67" t="n"/>
      <c r="CO73" s="67" t="n"/>
      <c r="CP73" s="67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404" t="n"/>
      <c r="CZ73" s="51" t="n"/>
      <c r="DA73" s="51" t="n"/>
      <c r="DB73" s="51" t="n"/>
      <c r="DC73" s="51" t="n"/>
      <c r="DD73" s="51" t="n"/>
      <c r="DE73" s="51" t="n"/>
      <c r="DF73" s="51" t="n"/>
      <c r="DG73" s="51" t="n"/>
      <c r="DH73" s="51" t="n"/>
      <c r="DI73" s="51" t="n"/>
    </row>
    <row r="74" ht="13.5" customHeight="1" s="338">
      <c r="E74" s="404" t="n"/>
      <c r="F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67" t="n"/>
      <c r="AI74" s="67" t="n"/>
      <c r="AJ74" s="67" t="n"/>
      <c r="AK74" s="67" t="n"/>
      <c r="AL74" s="67" t="n"/>
      <c r="AM74" s="67" t="n"/>
      <c r="AN74" s="67" t="n"/>
      <c r="AO74" s="67" t="n"/>
      <c r="AP74" s="67" t="n"/>
      <c r="AQ74" s="67" t="n"/>
      <c r="AR74" s="67" t="n"/>
      <c r="AS74" s="67" t="n"/>
      <c r="AT74" s="67" t="n"/>
      <c r="AU74" s="67" t="n"/>
      <c r="AV74" s="67" t="n"/>
      <c r="AW74" s="67" t="n"/>
      <c r="AX74" s="67" t="n"/>
      <c r="AY74" s="67" t="n"/>
      <c r="AZ74" s="67" t="n"/>
      <c r="BA74" s="67" t="n"/>
      <c r="BB74" s="67" t="n"/>
      <c r="BC74" s="67" t="n"/>
      <c r="BD74" s="67" t="n"/>
      <c r="BE74" s="67" t="n"/>
      <c r="BF74" s="67" t="n"/>
      <c r="BG74" s="67" t="n"/>
      <c r="BH74" s="67" t="n"/>
      <c r="BI74" s="67" t="n"/>
      <c r="BJ74" s="67" t="n"/>
      <c r="BK74" s="67" t="n"/>
      <c r="BL74" s="67" t="n"/>
      <c r="BM74" s="67" t="n"/>
      <c r="BN74" s="67" t="n"/>
      <c r="BO74" s="67" t="n"/>
      <c r="BP74" s="67" t="n"/>
      <c r="BQ74" s="67" t="n"/>
      <c r="BR74" s="67" t="n"/>
      <c r="BS74" s="67" t="n"/>
      <c r="BT74" s="67" t="n"/>
      <c r="BU74" s="67" t="n"/>
      <c r="BV74" s="67" t="n"/>
      <c r="BW74" s="67" t="n"/>
      <c r="BX74" s="67" t="n"/>
      <c r="BY74" s="67" t="n"/>
      <c r="BZ74" s="67" t="n"/>
      <c r="CA74" s="67" t="n"/>
      <c r="CB74" s="67" t="n"/>
      <c r="CC74" s="67" t="n"/>
      <c r="CD74" s="67" t="n"/>
      <c r="CE74" s="67" t="n"/>
      <c r="CF74" s="67" t="n"/>
      <c r="CG74" s="67" t="n"/>
      <c r="CH74" s="67" t="n"/>
      <c r="CI74" s="67" t="n"/>
      <c r="CJ74" s="67" t="n"/>
      <c r="CK74" s="67" t="n"/>
      <c r="CL74" s="67" t="n"/>
      <c r="CM74" s="67" t="n"/>
      <c r="CN74" s="67" t="n"/>
      <c r="CO74" s="67" t="n"/>
      <c r="CP74" s="67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404" t="n"/>
      <c r="CZ74" s="51" t="n"/>
      <c r="DA74" s="51" t="n"/>
      <c r="DB74" s="51" t="n"/>
      <c r="DC74" s="51" t="n"/>
      <c r="DD74" s="51" t="n"/>
      <c r="DE74" s="51" t="n"/>
      <c r="DF74" s="51" t="n"/>
      <c r="DG74" s="51" t="n"/>
      <c r="DH74" s="51" t="n"/>
      <c r="DI74" s="51" t="n"/>
    </row>
    <row r="75" ht="13.5" customHeight="1" s="338">
      <c r="E75" s="404" t="n"/>
      <c r="F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67" t="n"/>
      <c r="AI75" s="67" t="n"/>
      <c r="AJ75" s="67" t="n"/>
      <c r="AK75" s="67" t="n"/>
      <c r="AL75" s="67" t="n"/>
      <c r="AM75" s="67" t="n"/>
      <c r="AN75" s="67" t="n"/>
      <c r="AO75" s="67" t="n"/>
      <c r="AP75" s="67" t="n"/>
      <c r="AQ75" s="67" t="n"/>
      <c r="AR75" s="67" t="n"/>
      <c r="AS75" s="67" t="n"/>
      <c r="AT75" s="67" t="n"/>
      <c r="AU75" s="67" t="n"/>
      <c r="AV75" s="67" t="n"/>
      <c r="AW75" s="67" t="n"/>
      <c r="AX75" s="67" t="n"/>
      <c r="AY75" s="67" t="n"/>
      <c r="AZ75" s="67" t="n"/>
      <c r="BA75" s="67" t="n"/>
      <c r="BB75" s="67" t="n"/>
      <c r="BC75" s="67" t="n"/>
      <c r="BD75" s="67" t="n"/>
      <c r="BE75" s="67" t="n"/>
      <c r="BF75" s="67" t="n"/>
      <c r="BG75" s="67" t="n"/>
      <c r="BH75" s="67" t="n"/>
      <c r="BI75" s="67" t="n"/>
      <c r="BJ75" s="67" t="n"/>
      <c r="BK75" s="67" t="n"/>
      <c r="BL75" s="67" t="n"/>
      <c r="BM75" s="67" t="n"/>
      <c r="BN75" s="67" t="n"/>
      <c r="BO75" s="67" t="n"/>
      <c r="BP75" s="67" t="n"/>
      <c r="BQ75" s="67" t="n"/>
      <c r="BR75" s="67" t="n"/>
      <c r="BS75" s="67" t="n"/>
      <c r="BT75" s="67" t="n"/>
      <c r="BU75" s="67" t="n"/>
      <c r="BV75" s="67" t="n"/>
      <c r="BW75" s="67" t="n"/>
      <c r="BX75" s="67" t="n"/>
      <c r="BY75" s="67" t="n"/>
      <c r="BZ75" s="67" t="n"/>
      <c r="CA75" s="67" t="n"/>
      <c r="CB75" s="67" t="n"/>
      <c r="CC75" s="67" t="n"/>
      <c r="CD75" s="67" t="n"/>
      <c r="CE75" s="67" t="n"/>
      <c r="CF75" s="67" t="n"/>
      <c r="CG75" s="67" t="n"/>
      <c r="CH75" s="67" t="n"/>
      <c r="CI75" s="67" t="n"/>
      <c r="CJ75" s="67" t="n"/>
      <c r="CK75" s="67" t="n"/>
      <c r="CL75" s="67" t="n"/>
      <c r="CM75" s="67" t="n"/>
      <c r="CN75" s="67" t="n"/>
      <c r="CO75" s="67" t="n"/>
      <c r="CP75" s="67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404" t="n"/>
      <c r="CZ75" s="51" t="n"/>
      <c r="DA75" s="51" t="n"/>
      <c r="DB75" s="51" t="n"/>
      <c r="DC75" s="51" t="n"/>
      <c r="DD75" s="51" t="n"/>
      <c r="DE75" s="51" t="n"/>
      <c r="DF75" s="51" t="n"/>
      <c r="DG75" s="51" t="n"/>
      <c r="DH75" s="51" t="n"/>
      <c r="DI75" s="51" t="n"/>
    </row>
    <row r="76" ht="13.5" customHeight="1" s="338">
      <c r="E76" s="404" t="n"/>
      <c r="F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67" t="n"/>
      <c r="AI76" s="67" t="n"/>
      <c r="AJ76" s="67" t="n"/>
      <c r="AK76" s="67" t="n"/>
      <c r="AL76" s="67" t="n"/>
      <c r="AM76" s="67" t="n"/>
      <c r="AN76" s="67" t="n"/>
      <c r="AO76" s="67" t="n"/>
      <c r="AP76" s="67" t="n"/>
      <c r="AQ76" s="67" t="n"/>
      <c r="AR76" s="67" t="n"/>
      <c r="AS76" s="67" t="n"/>
      <c r="AT76" s="67" t="n"/>
      <c r="AU76" s="67" t="n"/>
      <c r="AV76" s="67" t="n"/>
      <c r="AW76" s="67" t="n"/>
      <c r="AX76" s="67" t="n"/>
      <c r="AY76" s="67" t="n"/>
      <c r="AZ76" s="67" t="n"/>
      <c r="BA76" s="67" t="n"/>
      <c r="BB76" s="67" t="n"/>
      <c r="BC76" s="67" t="n"/>
      <c r="BD76" s="67" t="n"/>
      <c r="BE76" s="67" t="n"/>
      <c r="BF76" s="67" t="n"/>
      <c r="BG76" s="67" t="n"/>
      <c r="BH76" s="67" t="n"/>
      <c r="BI76" s="67" t="n"/>
      <c r="BJ76" s="67" t="n"/>
      <c r="BK76" s="67" t="n"/>
      <c r="BL76" s="67" t="n"/>
      <c r="BM76" s="67" t="n"/>
      <c r="BN76" s="67" t="n"/>
      <c r="BO76" s="67" t="n"/>
      <c r="BP76" s="67" t="n"/>
      <c r="BQ76" s="67" t="n"/>
      <c r="BR76" s="67" t="n"/>
      <c r="BS76" s="67" t="n"/>
      <c r="BT76" s="67" t="n"/>
      <c r="BU76" s="67" t="n"/>
      <c r="BV76" s="67" t="n"/>
      <c r="BW76" s="67" t="n"/>
      <c r="BX76" s="67" t="n"/>
      <c r="BY76" s="67" t="n"/>
      <c r="BZ76" s="67" t="n"/>
      <c r="CA76" s="67" t="n"/>
      <c r="CB76" s="67" t="n"/>
      <c r="CC76" s="67" t="n"/>
      <c r="CD76" s="67" t="n"/>
      <c r="CE76" s="67" t="n"/>
      <c r="CF76" s="67" t="n"/>
      <c r="CG76" s="67" t="n"/>
      <c r="CH76" s="67" t="n"/>
      <c r="CI76" s="67" t="n"/>
      <c r="CJ76" s="67" t="n"/>
      <c r="CK76" s="67" t="n"/>
      <c r="CL76" s="67" t="n"/>
      <c r="CM76" s="67" t="n"/>
      <c r="CN76" s="67" t="n"/>
      <c r="CO76" s="67" t="n"/>
      <c r="CP76" s="67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404" t="n"/>
      <c r="CZ76" s="51" t="n"/>
      <c r="DA76" s="51" t="n"/>
      <c r="DB76" s="51" t="n"/>
      <c r="DC76" s="51" t="n"/>
      <c r="DD76" s="51" t="n"/>
      <c r="DE76" s="51" t="n"/>
      <c r="DF76" s="51" t="n"/>
      <c r="DG76" s="51" t="n"/>
      <c r="DH76" s="51" t="n"/>
      <c r="DI76" s="51" t="n"/>
    </row>
    <row r="77" ht="13.5" customHeight="1" s="338">
      <c r="E77" s="404" t="n"/>
      <c r="F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67" t="n"/>
      <c r="AI77" s="67" t="n"/>
      <c r="AJ77" s="67" t="n"/>
      <c r="AK77" s="67" t="n"/>
      <c r="AL77" s="67" t="n"/>
      <c r="AM77" s="67" t="n"/>
      <c r="AN77" s="67" t="n"/>
      <c r="AO77" s="67" t="n"/>
      <c r="AP77" s="67" t="n"/>
      <c r="AQ77" s="67" t="n"/>
      <c r="AR77" s="67" t="n"/>
      <c r="AS77" s="67" t="n"/>
      <c r="AT77" s="67" t="n"/>
      <c r="AU77" s="67" t="n"/>
      <c r="AV77" s="67" t="n"/>
      <c r="AW77" s="67" t="n"/>
      <c r="AX77" s="67" t="n"/>
      <c r="AY77" s="67" t="n"/>
      <c r="AZ77" s="67" t="n"/>
      <c r="BA77" s="67" t="n"/>
      <c r="BB77" s="67" t="n"/>
      <c r="BC77" s="67" t="n"/>
      <c r="BD77" s="67" t="n"/>
      <c r="BE77" s="67" t="n"/>
      <c r="BF77" s="67" t="n"/>
      <c r="BG77" s="67" t="n"/>
      <c r="BH77" s="67" t="n"/>
      <c r="BI77" s="67" t="n"/>
      <c r="BJ77" s="67" t="n"/>
      <c r="BK77" s="67" t="n"/>
      <c r="BL77" s="67" t="n"/>
      <c r="BM77" s="67" t="n"/>
      <c r="BN77" s="67" t="n"/>
      <c r="BO77" s="67" t="n"/>
      <c r="BP77" s="67" t="n"/>
      <c r="BQ77" s="67" t="n"/>
      <c r="BR77" s="67" t="n"/>
      <c r="BS77" s="67" t="n"/>
      <c r="BT77" s="67" t="n"/>
      <c r="BU77" s="67" t="n"/>
      <c r="BV77" s="67" t="n"/>
      <c r="BW77" s="67" t="n"/>
      <c r="BX77" s="67" t="n"/>
      <c r="BY77" s="67" t="n"/>
      <c r="BZ77" s="67" t="n"/>
      <c r="CA77" s="67" t="n"/>
      <c r="CB77" s="67" t="n"/>
      <c r="CC77" s="67" t="n"/>
      <c r="CD77" s="67" t="n"/>
      <c r="CE77" s="67" t="n"/>
      <c r="CF77" s="67" t="n"/>
      <c r="CG77" s="67" t="n"/>
      <c r="CH77" s="67" t="n"/>
      <c r="CI77" s="67" t="n"/>
      <c r="CJ77" s="67" t="n"/>
      <c r="CK77" s="67" t="n"/>
      <c r="CL77" s="67" t="n"/>
      <c r="CM77" s="67" t="n"/>
      <c r="CN77" s="67" t="n"/>
      <c r="CO77" s="67" t="n"/>
      <c r="CP77" s="67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404" t="n"/>
      <c r="CZ77" s="51" t="n"/>
      <c r="DA77" s="51" t="n"/>
      <c r="DB77" s="51" t="n"/>
      <c r="DC77" s="51" t="n"/>
      <c r="DD77" s="51" t="n"/>
      <c r="DE77" s="51" t="n"/>
      <c r="DF77" s="51" t="n"/>
      <c r="DG77" s="51" t="n"/>
      <c r="DH77" s="51" t="n"/>
      <c r="DI77" s="51" t="n"/>
    </row>
    <row r="78" ht="13.5" customHeight="1" s="338">
      <c r="E78" s="404" t="n"/>
      <c r="F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67" t="n"/>
      <c r="AI78" s="67" t="n"/>
      <c r="AJ78" s="67" t="n"/>
      <c r="AK78" s="67" t="n"/>
      <c r="AL78" s="67" t="n"/>
      <c r="AM78" s="67" t="n"/>
      <c r="AN78" s="67" t="n"/>
      <c r="AO78" s="67" t="n"/>
      <c r="AP78" s="67" t="n"/>
      <c r="AQ78" s="67" t="n"/>
      <c r="AR78" s="67" t="n"/>
      <c r="AS78" s="67" t="n"/>
      <c r="AT78" s="67" t="n"/>
      <c r="AU78" s="67" t="n"/>
      <c r="AV78" s="67" t="n"/>
      <c r="AW78" s="67" t="n"/>
      <c r="AX78" s="67" t="n"/>
      <c r="AY78" s="67" t="n"/>
      <c r="AZ78" s="67" t="n"/>
      <c r="BA78" s="67" t="n"/>
      <c r="BB78" s="67" t="n"/>
      <c r="BC78" s="67" t="n"/>
      <c r="BD78" s="67" t="n"/>
      <c r="BE78" s="67" t="n"/>
      <c r="BF78" s="67" t="n"/>
      <c r="BG78" s="67" t="n"/>
      <c r="BH78" s="67" t="n"/>
      <c r="BI78" s="67" t="n"/>
      <c r="BJ78" s="67" t="n"/>
      <c r="BK78" s="67" t="n"/>
      <c r="BL78" s="67" t="n"/>
      <c r="BM78" s="67" t="n"/>
      <c r="BN78" s="67" t="n"/>
      <c r="BO78" s="67" t="n"/>
      <c r="BP78" s="67" t="n"/>
      <c r="BQ78" s="67" t="n"/>
      <c r="BR78" s="67" t="n"/>
      <c r="BS78" s="67" t="n"/>
      <c r="BT78" s="67" t="n"/>
      <c r="BU78" s="67" t="n"/>
      <c r="BV78" s="67" t="n"/>
      <c r="BW78" s="67" t="n"/>
      <c r="BX78" s="67" t="n"/>
      <c r="BY78" s="67" t="n"/>
      <c r="BZ78" s="67" t="n"/>
      <c r="CA78" s="67" t="n"/>
      <c r="CB78" s="67" t="n"/>
      <c r="CC78" s="67" t="n"/>
      <c r="CD78" s="67" t="n"/>
      <c r="CE78" s="67" t="n"/>
      <c r="CF78" s="67" t="n"/>
      <c r="CG78" s="67" t="n"/>
      <c r="CH78" s="67" t="n"/>
      <c r="CI78" s="67" t="n"/>
      <c r="CJ78" s="67" t="n"/>
      <c r="CK78" s="67" t="n"/>
      <c r="CL78" s="67" t="n"/>
      <c r="CM78" s="67" t="n"/>
      <c r="CN78" s="67" t="n"/>
      <c r="CO78" s="67" t="n"/>
      <c r="CP78" s="67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404" t="n"/>
      <c r="CZ78" s="51" t="n"/>
      <c r="DA78" s="51" t="n"/>
      <c r="DB78" s="51" t="n"/>
      <c r="DC78" s="51" t="n"/>
      <c r="DD78" s="51" t="n"/>
      <c r="DE78" s="51" t="n"/>
      <c r="DF78" s="51" t="n"/>
      <c r="DG78" s="51" t="n"/>
      <c r="DH78" s="51" t="n"/>
      <c r="DI78" s="51" t="n"/>
    </row>
    <row r="79" ht="13.5" customHeight="1" s="338">
      <c r="E79" s="404" t="n"/>
      <c r="F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67" t="n"/>
      <c r="AI79" s="67" t="n"/>
      <c r="AJ79" s="67" t="n"/>
      <c r="AK79" s="67" t="n"/>
      <c r="AL79" s="67" t="n"/>
      <c r="AM79" s="67" t="n"/>
      <c r="AN79" s="67" t="n"/>
      <c r="AO79" s="67" t="n"/>
      <c r="AP79" s="67" t="n"/>
      <c r="AQ79" s="67" t="n"/>
      <c r="AR79" s="67" t="n"/>
      <c r="AS79" s="67" t="n"/>
      <c r="AT79" s="67" t="n"/>
      <c r="AU79" s="67" t="n"/>
      <c r="AV79" s="67" t="n"/>
      <c r="AW79" s="67" t="n"/>
      <c r="AX79" s="67" t="n"/>
      <c r="AY79" s="67" t="n"/>
      <c r="AZ79" s="67" t="n"/>
      <c r="BA79" s="67" t="n"/>
      <c r="BB79" s="67" t="n"/>
      <c r="BC79" s="67" t="n"/>
      <c r="BD79" s="67" t="n"/>
      <c r="BE79" s="67" t="n"/>
      <c r="BF79" s="67" t="n"/>
      <c r="BG79" s="67" t="n"/>
      <c r="BH79" s="67" t="n"/>
      <c r="BI79" s="67" t="n"/>
      <c r="BJ79" s="67" t="n"/>
      <c r="BK79" s="67" t="n"/>
      <c r="BL79" s="67" t="n"/>
      <c r="BM79" s="67" t="n"/>
      <c r="BN79" s="67" t="n"/>
      <c r="BO79" s="67" t="n"/>
      <c r="BP79" s="67" t="n"/>
      <c r="BQ79" s="67" t="n"/>
      <c r="BR79" s="67" t="n"/>
      <c r="BS79" s="67" t="n"/>
      <c r="BT79" s="67" t="n"/>
      <c r="BU79" s="67" t="n"/>
      <c r="BV79" s="67" t="n"/>
      <c r="BW79" s="67" t="n"/>
      <c r="BX79" s="67" t="n"/>
      <c r="BY79" s="67" t="n"/>
      <c r="BZ79" s="67" t="n"/>
      <c r="CA79" s="67" t="n"/>
      <c r="CB79" s="67" t="n"/>
      <c r="CC79" s="67" t="n"/>
      <c r="CD79" s="67" t="n"/>
      <c r="CE79" s="67" t="n"/>
      <c r="CF79" s="67" t="n"/>
      <c r="CG79" s="67" t="n"/>
      <c r="CH79" s="67" t="n"/>
      <c r="CI79" s="67" t="n"/>
      <c r="CJ79" s="67" t="n"/>
      <c r="CK79" s="67" t="n"/>
      <c r="CL79" s="67" t="n"/>
      <c r="CM79" s="67" t="n"/>
      <c r="CN79" s="67" t="n"/>
      <c r="CO79" s="67" t="n"/>
      <c r="CP79" s="67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404" t="n"/>
      <c r="CZ79" s="51" t="n"/>
      <c r="DA79" s="51" t="n"/>
      <c r="DB79" s="51" t="n"/>
      <c r="DC79" s="51" t="n"/>
      <c r="DD79" s="51" t="n"/>
      <c r="DE79" s="51" t="n"/>
      <c r="DF79" s="51" t="n"/>
      <c r="DG79" s="51" t="n"/>
      <c r="DH79" s="51" t="n"/>
      <c r="DI79" s="51" t="n"/>
    </row>
    <row r="80" ht="13.5" customHeight="1" s="338">
      <c r="E80" s="404" t="n"/>
      <c r="F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404" t="n"/>
      <c r="AH80" s="67" t="n"/>
      <c r="AI80" s="67" t="n"/>
      <c r="AJ80" s="67" t="n"/>
      <c r="AK80" s="67" t="n"/>
      <c r="AL80" s="67" t="n"/>
      <c r="AM80" s="67" t="n"/>
      <c r="AN80" s="67" t="n"/>
      <c r="AO80" s="67" t="n"/>
      <c r="AP80" s="67" t="n"/>
      <c r="AQ80" s="67" t="n"/>
      <c r="AR80" s="67" t="n"/>
      <c r="AS80" s="67" t="n"/>
      <c r="AT80" s="67" t="n"/>
      <c r="AU80" s="67" t="n"/>
      <c r="AV80" s="67" t="n"/>
      <c r="AW80" s="67" t="n"/>
      <c r="AX80" s="67" t="n"/>
      <c r="AY80" s="67" t="n"/>
      <c r="AZ80" s="67" t="n"/>
      <c r="BA80" s="67" t="n"/>
      <c r="BB80" s="67" t="n"/>
      <c r="BC80" s="67" t="n"/>
      <c r="BD80" s="67" t="n"/>
      <c r="BE80" s="67" t="n"/>
      <c r="BF80" s="67" t="n"/>
      <c r="BG80" s="67" t="n"/>
      <c r="BH80" s="67" t="n"/>
      <c r="BI80" s="67" t="n"/>
      <c r="BJ80" s="67" t="n"/>
      <c r="BK80" s="67" t="n"/>
      <c r="BL80" s="67" t="n"/>
      <c r="BM80" s="67" t="n"/>
      <c r="BN80" s="67" t="n"/>
      <c r="BO80" s="67" t="n"/>
      <c r="BP80" s="67" t="n"/>
      <c r="BQ80" s="67" t="n"/>
      <c r="BR80" s="67" t="n"/>
      <c r="BS80" s="67" t="n"/>
      <c r="BT80" s="67" t="n"/>
      <c r="BU80" s="67" t="n"/>
      <c r="BV80" s="67" t="n"/>
      <c r="BW80" s="67" t="n"/>
      <c r="BX80" s="67" t="n"/>
      <c r="BY80" s="67" t="n"/>
      <c r="BZ80" s="67" t="n"/>
      <c r="CA80" s="67" t="n"/>
      <c r="CB80" s="67" t="n"/>
      <c r="CC80" s="67" t="n"/>
      <c r="CD80" s="67" t="n"/>
      <c r="CE80" s="67" t="n"/>
      <c r="CF80" s="67" t="n"/>
      <c r="CG80" s="67" t="n"/>
      <c r="CH80" s="67" t="n"/>
      <c r="CI80" s="67" t="n"/>
      <c r="CJ80" s="67" t="n"/>
      <c r="CK80" s="67" t="n"/>
      <c r="CL80" s="67" t="n"/>
      <c r="CM80" s="67" t="n"/>
      <c r="CN80" s="67" t="n"/>
      <c r="CO80" s="67" t="n"/>
      <c r="CP80" s="67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404" t="n"/>
      <c r="CZ80" s="51" t="n"/>
      <c r="DA80" s="51" t="n"/>
      <c r="DB80" s="51" t="n"/>
      <c r="DC80" s="51" t="n"/>
      <c r="DD80" s="51" t="n"/>
      <c r="DE80" s="51" t="n"/>
      <c r="DF80" s="51" t="n"/>
      <c r="DG80" s="51" t="n"/>
      <c r="DH80" s="51" t="n"/>
      <c r="DI80" s="51" t="n"/>
    </row>
    <row r="81" ht="13.5" customHeight="1" s="338">
      <c r="E81" s="404" t="n"/>
      <c r="F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404" t="n"/>
      <c r="AH81" s="67" t="n"/>
      <c r="AI81" s="67" t="n"/>
      <c r="AJ81" s="67" t="n"/>
      <c r="AK81" s="67" t="n"/>
      <c r="AL81" s="67" t="n"/>
      <c r="AM81" s="67" t="n"/>
      <c r="AN81" s="67" t="n"/>
      <c r="AO81" s="67" t="n"/>
      <c r="AP81" s="67" t="n"/>
      <c r="AQ81" s="67" t="n"/>
      <c r="AR81" s="67" t="n"/>
      <c r="AS81" s="67" t="n"/>
      <c r="AT81" s="67" t="n"/>
      <c r="AU81" s="67" t="n"/>
      <c r="AV81" s="67" t="n"/>
      <c r="AW81" s="67" t="n"/>
      <c r="AX81" s="67" t="n"/>
      <c r="AY81" s="67" t="n"/>
      <c r="AZ81" s="67" t="n"/>
      <c r="BA81" s="67" t="n"/>
      <c r="BB81" s="67" t="n"/>
      <c r="BC81" s="67" t="n"/>
      <c r="BD81" s="67" t="n"/>
      <c r="BE81" s="67" t="n"/>
      <c r="BF81" s="67" t="n"/>
      <c r="BG81" s="67" t="n"/>
      <c r="BH81" s="67" t="n"/>
      <c r="BI81" s="67" t="n"/>
      <c r="BJ81" s="67" t="n"/>
      <c r="BK81" s="67" t="n"/>
      <c r="BL81" s="67" t="n"/>
      <c r="BM81" s="67" t="n"/>
      <c r="BN81" s="67" t="n"/>
      <c r="BO81" s="67" t="n"/>
      <c r="BP81" s="67" t="n"/>
      <c r="BQ81" s="67" t="n"/>
      <c r="BR81" s="67" t="n"/>
      <c r="BS81" s="67" t="n"/>
      <c r="BT81" s="67" t="n"/>
      <c r="BU81" s="67" t="n"/>
      <c r="BV81" s="67" t="n"/>
      <c r="BW81" s="67" t="n"/>
      <c r="BX81" s="67" t="n"/>
      <c r="BY81" s="67" t="n"/>
      <c r="BZ81" s="67" t="n"/>
      <c r="CA81" s="67" t="n"/>
      <c r="CB81" s="67" t="n"/>
      <c r="CC81" s="67" t="n"/>
      <c r="CD81" s="67" t="n"/>
      <c r="CE81" s="67" t="n"/>
      <c r="CF81" s="67" t="n"/>
      <c r="CG81" s="67" t="n"/>
      <c r="CH81" s="67" t="n"/>
      <c r="CI81" s="67" t="n"/>
      <c r="CJ81" s="67" t="n"/>
      <c r="CK81" s="67" t="n"/>
      <c r="CL81" s="67" t="n"/>
      <c r="CM81" s="67" t="n"/>
      <c r="CN81" s="67" t="n"/>
      <c r="CO81" s="67" t="n"/>
      <c r="CP81" s="67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404" t="n"/>
      <c r="CZ81" s="51" t="n"/>
      <c r="DA81" s="51" t="n"/>
      <c r="DB81" s="51" t="n"/>
      <c r="DC81" s="51" t="n"/>
      <c r="DD81" s="51" t="n"/>
      <c r="DE81" s="51" t="n"/>
      <c r="DF81" s="51" t="n"/>
      <c r="DG81" s="51" t="n"/>
      <c r="DH81" s="51" t="n"/>
      <c r="DI81" s="51" t="n"/>
    </row>
    <row r="82" ht="13.5" customHeight="1" s="338">
      <c r="E82" s="404" t="n"/>
      <c r="F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404" t="n"/>
      <c r="AH82" s="67" t="n"/>
      <c r="AI82" s="67" t="n"/>
      <c r="AJ82" s="67" t="n"/>
      <c r="AK82" s="67" t="n"/>
      <c r="AL82" s="67" t="n"/>
      <c r="AM82" s="67" t="n"/>
      <c r="AN82" s="67" t="n"/>
      <c r="AO82" s="67" t="n"/>
      <c r="AP82" s="67" t="n"/>
      <c r="AQ82" s="67" t="n"/>
      <c r="AR82" s="67" t="n"/>
      <c r="AS82" s="67" t="n"/>
      <c r="AT82" s="67" t="n"/>
      <c r="AU82" s="67" t="n"/>
      <c r="AV82" s="67" t="n"/>
      <c r="AW82" s="67" t="n"/>
      <c r="AX82" s="67" t="n"/>
      <c r="AY82" s="67" t="n"/>
      <c r="AZ82" s="67" t="n"/>
      <c r="BA82" s="67" t="n"/>
      <c r="BB82" s="67" t="n"/>
      <c r="BC82" s="67" t="n"/>
      <c r="BD82" s="67" t="n"/>
      <c r="BE82" s="67" t="n"/>
      <c r="BF82" s="67" t="n"/>
      <c r="BG82" s="67" t="n"/>
      <c r="BH82" s="67" t="n"/>
      <c r="BI82" s="67" t="n"/>
      <c r="BJ82" s="67" t="n"/>
      <c r="BK82" s="67" t="n"/>
      <c r="BL82" s="67" t="n"/>
      <c r="BM82" s="67" t="n"/>
      <c r="BN82" s="67" t="n"/>
      <c r="BO82" s="67" t="n"/>
      <c r="BP82" s="67" t="n"/>
      <c r="BQ82" s="67" t="n"/>
      <c r="BR82" s="67" t="n"/>
      <c r="BS82" s="67" t="n"/>
      <c r="BT82" s="67" t="n"/>
      <c r="BU82" s="67" t="n"/>
      <c r="BV82" s="67" t="n"/>
      <c r="BW82" s="67" t="n"/>
      <c r="BX82" s="67" t="n"/>
      <c r="BY82" s="67" t="n"/>
      <c r="BZ82" s="67" t="n"/>
      <c r="CA82" s="67" t="n"/>
      <c r="CB82" s="67" t="n"/>
      <c r="CC82" s="67" t="n"/>
      <c r="CD82" s="67" t="n"/>
      <c r="CE82" s="67" t="n"/>
      <c r="CF82" s="67" t="n"/>
      <c r="CG82" s="67" t="n"/>
      <c r="CH82" s="67" t="n"/>
      <c r="CI82" s="67" t="n"/>
      <c r="CJ82" s="67" t="n"/>
      <c r="CK82" s="67" t="n"/>
      <c r="CL82" s="67" t="n"/>
      <c r="CM82" s="67" t="n"/>
      <c r="CN82" s="67" t="n"/>
      <c r="CO82" s="67" t="n"/>
      <c r="CP82" s="67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404" t="n"/>
      <c r="CZ82" s="51" t="n"/>
      <c r="DA82" s="51" t="n"/>
      <c r="DB82" s="51" t="n"/>
      <c r="DC82" s="51" t="n"/>
      <c r="DD82" s="51" t="n"/>
      <c r="DE82" s="51" t="n"/>
      <c r="DF82" s="51" t="n"/>
      <c r="DG82" s="51" t="n"/>
      <c r="DH82" s="51" t="n"/>
      <c r="DI82" s="51" t="n"/>
    </row>
    <row r="83" ht="13.5" customHeight="1" s="338">
      <c r="E83" s="404" t="n"/>
      <c r="F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404" t="n"/>
      <c r="AH83" s="67" t="n"/>
      <c r="AI83" s="67" t="n"/>
      <c r="AJ83" s="67" t="n"/>
      <c r="AK83" s="67" t="n"/>
      <c r="AL83" s="67" t="n"/>
      <c r="AM83" s="67" t="n"/>
      <c r="AN83" s="67" t="n"/>
      <c r="AO83" s="67" t="n"/>
      <c r="AP83" s="67" t="n"/>
      <c r="AQ83" s="67" t="n"/>
      <c r="AR83" s="67" t="n"/>
      <c r="AS83" s="67" t="n"/>
      <c r="AT83" s="67" t="n"/>
      <c r="AU83" s="67" t="n"/>
      <c r="AV83" s="67" t="n"/>
      <c r="AW83" s="67" t="n"/>
      <c r="AX83" s="67" t="n"/>
      <c r="AY83" s="67" t="n"/>
      <c r="AZ83" s="67" t="n"/>
      <c r="BA83" s="67" t="n"/>
      <c r="BB83" s="67" t="n"/>
      <c r="BC83" s="67" t="n"/>
      <c r="BD83" s="67" t="n"/>
      <c r="BE83" s="67" t="n"/>
      <c r="BF83" s="67" t="n"/>
      <c r="BG83" s="67" t="n"/>
      <c r="BH83" s="67" t="n"/>
      <c r="BI83" s="67" t="n"/>
      <c r="BJ83" s="67" t="n"/>
      <c r="BK83" s="67" t="n"/>
      <c r="BL83" s="67" t="n"/>
      <c r="BM83" s="67" t="n"/>
      <c r="BN83" s="67" t="n"/>
      <c r="BO83" s="67" t="n"/>
      <c r="BP83" s="67" t="n"/>
      <c r="BQ83" s="67" t="n"/>
      <c r="BR83" s="67" t="n"/>
      <c r="BS83" s="67" t="n"/>
      <c r="BT83" s="67" t="n"/>
      <c r="BU83" s="67" t="n"/>
      <c r="BV83" s="67" t="n"/>
      <c r="BW83" s="67" t="n"/>
      <c r="BX83" s="67" t="n"/>
      <c r="BY83" s="67" t="n"/>
      <c r="BZ83" s="67" t="n"/>
      <c r="CA83" s="67" t="n"/>
      <c r="CB83" s="67" t="n"/>
      <c r="CC83" s="67" t="n"/>
      <c r="CD83" s="67" t="n"/>
      <c r="CE83" s="67" t="n"/>
      <c r="CF83" s="67" t="n"/>
      <c r="CG83" s="67" t="n"/>
      <c r="CH83" s="67" t="n"/>
      <c r="CI83" s="67" t="n"/>
      <c r="CJ83" s="67" t="n"/>
      <c r="CK83" s="67" t="n"/>
      <c r="CL83" s="67" t="n"/>
      <c r="CM83" s="67" t="n"/>
      <c r="CN83" s="67" t="n"/>
      <c r="CO83" s="67" t="n"/>
      <c r="CP83" s="67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404" t="n"/>
      <c r="CZ83" s="51" t="n"/>
      <c r="DA83" s="51" t="n"/>
      <c r="DB83" s="51" t="n"/>
      <c r="DC83" s="51" t="n"/>
      <c r="DD83" s="51" t="n"/>
      <c r="DE83" s="51" t="n"/>
      <c r="DF83" s="51" t="n"/>
      <c r="DG83" s="51" t="n"/>
      <c r="DH83" s="51" t="n"/>
      <c r="DI83" s="51" t="n"/>
    </row>
    <row r="84" ht="13.5" customHeight="1" s="338">
      <c r="E84" s="404" t="n"/>
      <c r="F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404" t="n"/>
      <c r="AH84" s="67" t="n"/>
      <c r="AI84" s="67" t="n"/>
      <c r="AJ84" s="67" t="n"/>
      <c r="AK84" s="67" t="n"/>
      <c r="AL84" s="67" t="n"/>
      <c r="AM84" s="67" t="n"/>
      <c r="AN84" s="67" t="n"/>
      <c r="AO84" s="67" t="n"/>
      <c r="AP84" s="67" t="n"/>
      <c r="AQ84" s="67" t="n"/>
      <c r="AR84" s="67" t="n"/>
      <c r="AS84" s="67" t="n"/>
      <c r="AT84" s="67" t="n"/>
      <c r="AU84" s="67" t="n"/>
      <c r="AV84" s="67" t="n"/>
      <c r="AW84" s="67" t="n"/>
      <c r="AX84" s="67" t="n"/>
      <c r="AY84" s="67" t="n"/>
      <c r="AZ84" s="67" t="n"/>
      <c r="BA84" s="67" t="n"/>
      <c r="BB84" s="67" t="n"/>
      <c r="BC84" s="67" t="n"/>
      <c r="BD84" s="67" t="n"/>
      <c r="BE84" s="67" t="n"/>
      <c r="BF84" s="67" t="n"/>
      <c r="BG84" s="67" t="n"/>
      <c r="BH84" s="67" t="n"/>
      <c r="BI84" s="67" t="n"/>
      <c r="BJ84" s="67" t="n"/>
      <c r="BK84" s="67" t="n"/>
      <c r="BL84" s="67" t="n"/>
      <c r="BM84" s="67" t="n"/>
      <c r="BN84" s="67" t="n"/>
      <c r="BO84" s="67" t="n"/>
      <c r="BP84" s="67" t="n"/>
      <c r="BQ84" s="67" t="n"/>
      <c r="BR84" s="67" t="n"/>
      <c r="BS84" s="67" t="n"/>
      <c r="BT84" s="67" t="n"/>
      <c r="BU84" s="67" t="n"/>
      <c r="BV84" s="67" t="n"/>
      <c r="BW84" s="67" t="n"/>
      <c r="BX84" s="67" t="n"/>
      <c r="BY84" s="67" t="n"/>
      <c r="BZ84" s="67" t="n"/>
      <c r="CA84" s="67" t="n"/>
      <c r="CB84" s="67" t="n"/>
      <c r="CC84" s="67" t="n"/>
      <c r="CD84" s="67" t="n"/>
      <c r="CE84" s="67" t="n"/>
      <c r="CF84" s="67" t="n"/>
      <c r="CG84" s="67" t="n"/>
      <c r="CH84" s="67" t="n"/>
      <c r="CI84" s="67" t="n"/>
      <c r="CJ84" s="67" t="n"/>
      <c r="CK84" s="67" t="n"/>
      <c r="CL84" s="67" t="n"/>
      <c r="CM84" s="67" t="n"/>
      <c r="CN84" s="67" t="n"/>
      <c r="CO84" s="67" t="n"/>
      <c r="CP84" s="67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404" t="n"/>
      <c r="CZ84" s="51" t="n"/>
      <c r="DA84" s="51" t="n"/>
      <c r="DB84" s="51" t="n"/>
      <c r="DC84" s="51" t="n"/>
      <c r="DD84" s="51" t="n"/>
      <c r="DE84" s="51" t="n"/>
      <c r="DF84" s="51" t="n"/>
      <c r="DG84" s="51" t="n"/>
      <c r="DH84" s="51" t="n"/>
      <c r="DI84" s="51" t="n"/>
    </row>
    <row r="85" ht="13.5" customHeight="1" s="338">
      <c r="E85" s="404" t="n"/>
      <c r="F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404" t="n"/>
      <c r="AH85" s="67" t="n"/>
      <c r="AI85" s="67" t="n"/>
      <c r="AJ85" s="67" t="n"/>
      <c r="AK85" s="67" t="n"/>
      <c r="AL85" s="67" t="n"/>
      <c r="AM85" s="67" t="n"/>
      <c r="AN85" s="67" t="n"/>
      <c r="AO85" s="67" t="n"/>
      <c r="AP85" s="67" t="n"/>
      <c r="AQ85" s="67" t="n"/>
      <c r="AR85" s="67" t="n"/>
      <c r="AS85" s="67" t="n"/>
      <c r="AT85" s="67" t="n"/>
      <c r="AU85" s="67" t="n"/>
      <c r="AV85" s="67" t="n"/>
      <c r="AW85" s="67" t="n"/>
      <c r="AX85" s="67" t="n"/>
      <c r="AY85" s="67" t="n"/>
      <c r="AZ85" s="67" t="n"/>
      <c r="BA85" s="67" t="n"/>
      <c r="BB85" s="67" t="n"/>
      <c r="BC85" s="67" t="n"/>
      <c r="BD85" s="67" t="n"/>
      <c r="BE85" s="67" t="n"/>
      <c r="BF85" s="67" t="n"/>
      <c r="BG85" s="67" t="n"/>
      <c r="BH85" s="67" t="n"/>
      <c r="BI85" s="67" t="n"/>
      <c r="BJ85" s="67" t="n"/>
      <c r="BK85" s="67" t="n"/>
      <c r="BL85" s="67" t="n"/>
      <c r="BM85" s="67" t="n"/>
      <c r="BN85" s="67" t="n"/>
      <c r="BO85" s="67" t="n"/>
      <c r="BP85" s="67" t="n"/>
      <c r="BQ85" s="67" t="n"/>
      <c r="BR85" s="67" t="n"/>
      <c r="BS85" s="67" t="n"/>
      <c r="BT85" s="67" t="n"/>
      <c r="BU85" s="67" t="n"/>
      <c r="BV85" s="67" t="n"/>
      <c r="BW85" s="67" t="n"/>
      <c r="BX85" s="67" t="n"/>
      <c r="BY85" s="67" t="n"/>
      <c r="BZ85" s="67" t="n"/>
      <c r="CA85" s="67" t="n"/>
      <c r="CB85" s="67" t="n"/>
      <c r="CC85" s="67" t="n"/>
      <c r="CD85" s="67" t="n"/>
      <c r="CE85" s="67" t="n"/>
      <c r="CF85" s="67" t="n"/>
      <c r="CG85" s="67" t="n"/>
      <c r="CH85" s="67" t="n"/>
      <c r="CI85" s="67" t="n"/>
      <c r="CJ85" s="67" t="n"/>
      <c r="CK85" s="67" t="n"/>
      <c r="CL85" s="67" t="n"/>
      <c r="CM85" s="67" t="n"/>
      <c r="CN85" s="67" t="n"/>
      <c r="CO85" s="67" t="n"/>
      <c r="CP85" s="67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404" t="n"/>
      <c r="CZ85" s="51" t="n"/>
      <c r="DA85" s="51" t="n"/>
      <c r="DB85" s="51" t="n"/>
      <c r="DC85" s="51" t="n"/>
      <c r="DD85" s="51" t="n"/>
      <c r="DE85" s="51" t="n"/>
      <c r="DF85" s="51" t="n"/>
      <c r="DG85" s="51" t="n"/>
      <c r="DH85" s="51" t="n"/>
      <c r="DI85" s="51" t="n"/>
    </row>
    <row r="86" ht="13.5" customHeight="1" s="338">
      <c r="E86" s="404" t="n"/>
      <c r="F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404" t="n"/>
      <c r="AH86" s="67" t="n"/>
      <c r="AI86" s="67" t="n"/>
      <c r="AJ86" s="67" t="n"/>
      <c r="AK86" s="67" t="n"/>
      <c r="AL86" s="67" t="n"/>
      <c r="AM86" s="67" t="n"/>
      <c r="AN86" s="67" t="n"/>
      <c r="AO86" s="67" t="n"/>
      <c r="AP86" s="67" t="n"/>
      <c r="AQ86" s="67" t="n"/>
      <c r="AR86" s="67" t="n"/>
      <c r="AS86" s="67" t="n"/>
      <c r="AT86" s="67" t="n"/>
      <c r="AU86" s="67" t="n"/>
      <c r="AV86" s="67" t="n"/>
      <c r="AW86" s="67" t="n"/>
      <c r="AX86" s="67" t="n"/>
      <c r="AY86" s="67" t="n"/>
      <c r="AZ86" s="67" t="n"/>
      <c r="BA86" s="67" t="n"/>
      <c r="BB86" s="67" t="n"/>
      <c r="BC86" s="67" t="n"/>
      <c r="BD86" s="67" t="n"/>
      <c r="BE86" s="67" t="n"/>
      <c r="BF86" s="67" t="n"/>
      <c r="BG86" s="67" t="n"/>
      <c r="BH86" s="67" t="n"/>
      <c r="BI86" s="67" t="n"/>
      <c r="BJ86" s="67" t="n"/>
      <c r="BK86" s="67" t="n"/>
      <c r="BL86" s="67" t="n"/>
      <c r="BM86" s="67" t="n"/>
      <c r="BN86" s="67" t="n"/>
      <c r="BO86" s="67" t="n"/>
      <c r="BP86" s="67" t="n"/>
      <c r="BQ86" s="67" t="n"/>
      <c r="BR86" s="67" t="n"/>
      <c r="BS86" s="67" t="n"/>
      <c r="BT86" s="67" t="n"/>
      <c r="BU86" s="67" t="n"/>
      <c r="BV86" s="67" t="n"/>
      <c r="BW86" s="67" t="n"/>
      <c r="BX86" s="67" t="n"/>
      <c r="BY86" s="67" t="n"/>
      <c r="BZ86" s="67" t="n"/>
      <c r="CA86" s="67" t="n"/>
      <c r="CB86" s="67" t="n"/>
      <c r="CC86" s="67" t="n"/>
      <c r="CD86" s="67" t="n"/>
      <c r="CE86" s="67" t="n"/>
      <c r="CF86" s="67" t="n"/>
      <c r="CG86" s="67" t="n"/>
      <c r="CH86" s="67" t="n"/>
      <c r="CI86" s="67" t="n"/>
      <c r="CJ86" s="67" t="n"/>
      <c r="CK86" s="67" t="n"/>
      <c r="CL86" s="67" t="n"/>
      <c r="CM86" s="67" t="n"/>
      <c r="CN86" s="67" t="n"/>
      <c r="CO86" s="67" t="n"/>
      <c r="CP86" s="67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404" t="n"/>
      <c r="CZ86" s="51" t="n"/>
      <c r="DA86" s="51" t="n"/>
      <c r="DB86" s="51" t="n"/>
      <c r="DC86" s="51" t="n"/>
      <c r="DD86" s="51" t="n"/>
      <c r="DE86" s="51" t="n"/>
      <c r="DF86" s="51" t="n"/>
      <c r="DG86" s="51" t="n"/>
      <c r="DH86" s="51" t="n"/>
      <c r="DI86" s="51" t="n"/>
    </row>
    <row r="87" ht="13.5" customHeight="1" s="338">
      <c r="E87" s="404" t="n"/>
      <c r="F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404" t="n"/>
      <c r="AH87" s="67" t="n"/>
      <c r="AI87" s="67" t="n"/>
      <c r="AJ87" s="67" t="n"/>
      <c r="AK87" s="67" t="n"/>
      <c r="AL87" s="67" t="n"/>
      <c r="AM87" s="67" t="n"/>
      <c r="AN87" s="67" t="n"/>
      <c r="AO87" s="67" t="n"/>
      <c r="AP87" s="67" t="n"/>
      <c r="AQ87" s="67" t="n"/>
      <c r="AR87" s="67" t="n"/>
      <c r="AS87" s="67" t="n"/>
      <c r="AT87" s="67" t="n"/>
      <c r="AU87" s="67" t="n"/>
      <c r="AV87" s="67" t="n"/>
      <c r="AW87" s="67" t="n"/>
      <c r="AX87" s="67" t="n"/>
      <c r="AY87" s="67" t="n"/>
      <c r="AZ87" s="67" t="n"/>
      <c r="BA87" s="67" t="n"/>
      <c r="BB87" s="67" t="n"/>
      <c r="BC87" s="67" t="n"/>
      <c r="BD87" s="67" t="n"/>
      <c r="BE87" s="67" t="n"/>
      <c r="BF87" s="67" t="n"/>
      <c r="BG87" s="67" t="n"/>
      <c r="BH87" s="67" t="n"/>
      <c r="BI87" s="67" t="n"/>
      <c r="BJ87" s="67" t="n"/>
      <c r="BK87" s="67" t="n"/>
      <c r="BL87" s="67" t="n"/>
      <c r="BM87" s="67" t="n"/>
      <c r="BN87" s="67" t="n"/>
      <c r="BO87" s="67" t="n"/>
      <c r="BP87" s="67" t="n"/>
      <c r="BQ87" s="67" t="n"/>
      <c r="BR87" s="67" t="n"/>
      <c r="BS87" s="67" t="n"/>
      <c r="BT87" s="67" t="n"/>
      <c r="BU87" s="67" t="n"/>
      <c r="BV87" s="67" t="n"/>
      <c r="BW87" s="67" t="n"/>
      <c r="BX87" s="67" t="n"/>
      <c r="BY87" s="67" t="n"/>
      <c r="BZ87" s="67" t="n"/>
      <c r="CA87" s="67" t="n"/>
      <c r="CB87" s="67" t="n"/>
      <c r="CC87" s="67" t="n"/>
      <c r="CD87" s="67" t="n"/>
      <c r="CE87" s="67" t="n"/>
      <c r="CF87" s="67" t="n"/>
      <c r="CG87" s="67" t="n"/>
      <c r="CH87" s="67" t="n"/>
      <c r="CI87" s="67" t="n"/>
      <c r="CJ87" s="67" t="n"/>
      <c r="CK87" s="67" t="n"/>
      <c r="CL87" s="67" t="n"/>
      <c r="CM87" s="67" t="n"/>
      <c r="CN87" s="67" t="n"/>
      <c r="CO87" s="67" t="n"/>
      <c r="CP87" s="67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404" t="n"/>
      <c r="CZ87" s="51" t="n"/>
      <c r="DA87" s="51" t="n"/>
      <c r="DB87" s="51" t="n"/>
      <c r="DC87" s="51" t="n"/>
      <c r="DD87" s="51" t="n"/>
      <c r="DE87" s="51" t="n"/>
      <c r="DF87" s="51" t="n"/>
      <c r="DG87" s="51" t="n"/>
      <c r="DH87" s="51" t="n"/>
      <c r="DI87" s="51" t="n"/>
    </row>
    <row r="88" ht="13.5" customHeight="1" s="338">
      <c r="E88" s="404" t="n"/>
      <c r="F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404" t="n"/>
      <c r="AH88" s="67" t="n"/>
      <c r="AI88" s="67" t="n"/>
      <c r="AJ88" s="67" t="n"/>
      <c r="AK88" s="67" t="n"/>
      <c r="AL88" s="67" t="n"/>
      <c r="AM88" s="67" t="n"/>
      <c r="AN88" s="67" t="n"/>
      <c r="AO88" s="67" t="n"/>
      <c r="AP88" s="67" t="n"/>
      <c r="AQ88" s="67" t="n"/>
      <c r="AR88" s="67" t="n"/>
      <c r="AS88" s="67" t="n"/>
      <c r="AT88" s="67" t="n"/>
      <c r="AU88" s="67" t="n"/>
      <c r="AV88" s="67" t="n"/>
      <c r="AW88" s="67" t="n"/>
      <c r="AX88" s="67" t="n"/>
      <c r="AY88" s="67" t="n"/>
      <c r="AZ88" s="67" t="n"/>
      <c r="BA88" s="67" t="n"/>
      <c r="BB88" s="67" t="n"/>
      <c r="BC88" s="67" t="n"/>
      <c r="BD88" s="67" t="n"/>
      <c r="BE88" s="67" t="n"/>
      <c r="BF88" s="67" t="n"/>
      <c r="BG88" s="67" t="n"/>
      <c r="BH88" s="67" t="n"/>
      <c r="BI88" s="67" t="n"/>
      <c r="BJ88" s="67" t="n"/>
      <c r="BK88" s="67" t="n"/>
      <c r="BL88" s="67" t="n"/>
      <c r="BM88" s="67" t="n"/>
      <c r="BN88" s="67" t="n"/>
      <c r="BO88" s="67" t="n"/>
      <c r="BP88" s="67" t="n"/>
      <c r="BQ88" s="67" t="n"/>
      <c r="BR88" s="67" t="n"/>
      <c r="BS88" s="67" t="n"/>
      <c r="BT88" s="67" t="n"/>
      <c r="BU88" s="67" t="n"/>
      <c r="BV88" s="67" t="n"/>
      <c r="BW88" s="67" t="n"/>
      <c r="BX88" s="67" t="n"/>
      <c r="BY88" s="67" t="n"/>
      <c r="BZ88" s="67" t="n"/>
      <c r="CA88" s="67" t="n"/>
      <c r="CB88" s="67" t="n"/>
      <c r="CC88" s="67" t="n"/>
      <c r="CD88" s="67" t="n"/>
      <c r="CE88" s="67" t="n"/>
      <c r="CF88" s="67" t="n"/>
      <c r="CG88" s="67" t="n"/>
      <c r="CH88" s="67" t="n"/>
      <c r="CI88" s="67" t="n"/>
      <c r="CJ88" s="67" t="n"/>
      <c r="CK88" s="67" t="n"/>
      <c r="CL88" s="67" t="n"/>
      <c r="CM88" s="67" t="n"/>
      <c r="CN88" s="67" t="n"/>
      <c r="CO88" s="67" t="n"/>
      <c r="CP88" s="67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404" t="n"/>
      <c r="CZ88" s="51" t="n"/>
      <c r="DA88" s="51" t="n"/>
      <c r="DB88" s="51" t="n"/>
      <c r="DC88" s="51" t="n"/>
      <c r="DD88" s="51" t="n"/>
      <c r="DE88" s="51" t="n"/>
      <c r="DF88" s="51" t="n"/>
      <c r="DG88" s="51" t="n"/>
      <c r="DH88" s="51" t="n"/>
      <c r="DI88" s="51" t="n"/>
    </row>
    <row r="89" ht="13.5" customHeight="1" s="338">
      <c r="E89" s="404" t="n"/>
      <c r="F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404" t="n"/>
      <c r="AH89" s="67" t="n"/>
      <c r="AI89" s="67" t="n"/>
      <c r="AJ89" s="67" t="n"/>
      <c r="AK89" s="67" t="n"/>
      <c r="AL89" s="67" t="n"/>
      <c r="AM89" s="67" t="n"/>
      <c r="AN89" s="67" t="n"/>
      <c r="AO89" s="67" t="n"/>
      <c r="AP89" s="67" t="n"/>
      <c r="AQ89" s="67" t="n"/>
      <c r="AR89" s="67" t="n"/>
      <c r="AS89" s="67" t="n"/>
      <c r="AT89" s="67" t="n"/>
      <c r="AU89" s="67" t="n"/>
      <c r="AV89" s="67" t="n"/>
      <c r="AW89" s="67" t="n"/>
      <c r="AX89" s="67" t="n"/>
      <c r="AY89" s="67" t="n"/>
      <c r="AZ89" s="67" t="n"/>
      <c r="BA89" s="67" t="n"/>
      <c r="BB89" s="67" t="n"/>
      <c r="BC89" s="67" t="n"/>
      <c r="BD89" s="67" t="n"/>
      <c r="BE89" s="67" t="n"/>
      <c r="BF89" s="67" t="n"/>
      <c r="BG89" s="67" t="n"/>
      <c r="BH89" s="67" t="n"/>
      <c r="BI89" s="67" t="n"/>
      <c r="BJ89" s="67" t="n"/>
      <c r="BK89" s="67" t="n"/>
      <c r="BL89" s="67" t="n"/>
      <c r="BM89" s="67" t="n"/>
      <c r="BN89" s="67" t="n"/>
      <c r="BO89" s="67" t="n"/>
      <c r="BP89" s="67" t="n"/>
      <c r="BQ89" s="67" t="n"/>
      <c r="BR89" s="67" t="n"/>
      <c r="BS89" s="67" t="n"/>
      <c r="BT89" s="67" t="n"/>
      <c r="BU89" s="67" t="n"/>
      <c r="BV89" s="67" t="n"/>
      <c r="BW89" s="67" t="n"/>
      <c r="BX89" s="67" t="n"/>
      <c r="BY89" s="67" t="n"/>
      <c r="BZ89" s="67" t="n"/>
      <c r="CA89" s="67" t="n"/>
      <c r="CB89" s="67" t="n"/>
      <c r="CC89" s="67" t="n"/>
      <c r="CD89" s="67" t="n"/>
      <c r="CE89" s="67" t="n"/>
      <c r="CF89" s="67" t="n"/>
      <c r="CG89" s="67" t="n"/>
      <c r="CH89" s="67" t="n"/>
      <c r="CI89" s="67" t="n"/>
      <c r="CJ89" s="67" t="n"/>
      <c r="CK89" s="67" t="n"/>
      <c r="CL89" s="67" t="n"/>
      <c r="CM89" s="67" t="n"/>
      <c r="CN89" s="67" t="n"/>
      <c r="CO89" s="67" t="n"/>
      <c r="CP89" s="67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404" t="n"/>
      <c r="CZ89" s="51" t="n"/>
      <c r="DA89" s="51" t="n"/>
      <c r="DB89" s="51" t="n"/>
      <c r="DC89" s="51" t="n"/>
      <c r="DD89" s="51" t="n"/>
      <c r="DE89" s="51" t="n"/>
      <c r="DF89" s="51" t="n"/>
      <c r="DG89" s="51" t="n"/>
      <c r="DH89" s="51" t="n"/>
      <c r="DI89" s="51" t="n"/>
    </row>
    <row r="90" ht="13.5" customHeight="1" s="338">
      <c r="E90" s="404" t="n"/>
      <c r="F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404" t="n"/>
      <c r="AH90" s="67" t="n"/>
      <c r="AI90" s="67" t="n"/>
      <c r="AJ90" s="67" t="n"/>
      <c r="AK90" s="67" t="n"/>
      <c r="AL90" s="67" t="n"/>
      <c r="AM90" s="67" t="n"/>
      <c r="AN90" s="67" t="n"/>
      <c r="AO90" s="67" t="n"/>
      <c r="AP90" s="67" t="n"/>
      <c r="AQ90" s="67" t="n"/>
      <c r="AR90" s="67" t="n"/>
      <c r="AS90" s="67" t="n"/>
      <c r="AT90" s="67" t="n"/>
      <c r="AU90" s="67" t="n"/>
      <c r="AV90" s="67" t="n"/>
      <c r="AW90" s="67" t="n"/>
      <c r="AX90" s="67" t="n"/>
      <c r="AY90" s="67" t="n"/>
      <c r="AZ90" s="67" t="n"/>
      <c r="BA90" s="67" t="n"/>
      <c r="BB90" s="67" t="n"/>
      <c r="BC90" s="67" t="n"/>
      <c r="BD90" s="67" t="n"/>
      <c r="BE90" s="67" t="n"/>
      <c r="BF90" s="67" t="n"/>
      <c r="BG90" s="67" t="n"/>
      <c r="BH90" s="67" t="n"/>
      <c r="BI90" s="67" t="n"/>
      <c r="BJ90" s="67" t="n"/>
      <c r="BK90" s="67" t="n"/>
      <c r="BL90" s="67" t="n"/>
      <c r="BM90" s="67" t="n"/>
      <c r="BN90" s="67" t="n"/>
      <c r="BO90" s="67" t="n"/>
      <c r="BP90" s="67" t="n"/>
      <c r="BQ90" s="67" t="n"/>
      <c r="BR90" s="67" t="n"/>
      <c r="BS90" s="67" t="n"/>
      <c r="BT90" s="67" t="n"/>
      <c r="BU90" s="67" t="n"/>
      <c r="BV90" s="67" t="n"/>
      <c r="BW90" s="67" t="n"/>
      <c r="BX90" s="67" t="n"/>
      <c r="BY90" s="67" t="n"/>
      <c r="BZ90" s="67" t="n"/>
      <c r="CA90" s="67" t="n"/>
      <c r="CB90" s="67" t="n"/>
      <c r="CC90" s="67" t="n"/>
      <c r="CD90" s="67" t="n"/>
      <c r="CE90" s="67" t="n"/>
      <c r="CF90" s="67" t="n"/>
      <c r="CG90" s="67" t="n"/>
      <c r="CH90" s="67" t="n"/>
      <c r="CI90" s="67" t="n"/>
      <c r="CJ90" s="67" t="n"/>
      <c r="CK90" s="67" t="n"/>
      <c r="CL90" s="67" t="n"/>
      <c r="CM90" s="67" t="n"/>
      <c r="CN90" s="67" t="n"/>
      <c r="CO90" s="67" t="n"/>
      <c r="CP90" s="67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404" t="n"/>
      <c r="CZ90" s="51" t="n"/>
      <c r="DA90" s="51" t="n"/>
      <c r="DB90" s="51" t="n"/>
      <c r="DC90" s="51" t="n"/>
      <c r="DD90" s="51" t="n"/>
      <c r="DE90" s="51" t="n"/>
      <c r="DF90" s="51" t="n"/>
      <c r="DG90" s="51" t="n"/>
      <c r="DH90" s="51" t="n"/>
      <c r="DI90" s="51" t="n"/>
    </row>
    <row r="91" ht="13.5" customHeight="1" s="338">
      <c r="E91" s="404" t="n"/>
      <c r="F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404" t="n"/>
      <c r="AH91" s="67" t="n"/>
      <c r="AI91" s="67" t="n"/>
      <c r="AJ91" s="67" t="n"/>
      <c r="AK91" s="67" t="n"/>
      <c r="AL91" s="67" t="n"/>
      <c r="AM91" s="67" t="n"/>
      <c r="AN91" s="67" t="n"/>
      <c r="AO91" s="67" t="n"/>
      <c r="AP91" s="67" t="n"/>
      <c r="AQ91" s="67" t="n"/>
      <c r="AR91" s="67" t="n"/>
      <c r="AS91" s="67" t="n"/>
      <c r="AT91" s="67" t="n"/>
      <c r="AU91" s="67" t="n"/>
      <c r="AV91" s="67" t="n"/>
      <c r="AW91" s="67" t="n"/>
      <c r="AX91" s="67" t="n"/>
      <c r="AY91" s="67" t="n"/>
      <c r="AZ91" s="67" t="n"/>
      <c r="BA91" s="67" t="n"/>
      <c r="BB91" s="67" t="n"/>
      <c r="BC91" s="67" t="n"/>
      <c r="BD91" s="67" t="n"/>
      <c r="BE91" s="67" t="n"/>
      <c r="BF91" s="67" t="n"/>
      <c r="BG91" s="67" t="n"/>
      <c r="BH91" s="67" t="n"/>
      <c r="BI91" s="67" t="n"/>
      <c r="BJ91" s="67" t="n"/>
      <c r="BK91" s="67" t="n"/>
      <c r="BL91" s="67" t="n"/>
      <c r="BM91" s="67" t="n"/>
      <c r="BN91" s="67" t="n"/>
      <c r="BO91" s="67" t="n"/>
      <c r="BP91" s="67" t="n"/>
      <c r="BQ91" s="67" t="n"/>
      <c r="BR91" s="67" t="n"/>
      <c r="BS91" s="67" t="n"/>
      <c r="BT91" s="67" t="n"/>
      <c r="BU91" s="67" t="n"/>
      <c r="BV91" s="67" t="n"/>
      <c r="BW91" s="67" t="n"/>
      <c r="BX91" s="67" t="n"/>
      <c r="BY91" s="67" t="n"/>
      <c r="BZ91" s="67" t="n"/>
      <c r="CA91" s="67" t="n"/>
      <c r="CB91" s="67" t="n"/>
      <c r="CC91" s="67" t="n"/>
      <c r="CD91" s="67" t="n"/>
      <c r="CE91" s="67" t="n"/>
      <c r="CF91" s="67" t="n"/>
      <c r="CG91" s="67" t="n"/>
      <c r="CH91" s="67" t="n"/>
      <c r="CI91" s="67" t="n"/>
      <c r="CJ91" s="67" t="n"/>
      <c r="CK91" s="67" t="n"/>
      <c r="CL91" s="67" t="n"/>
      <c r="CM91" s="67" t="n"/>
      <c r="CN91" s="67" t="n"/>
      <c r="CO91" s="67" t="n"/>
      <c r="CP91" s="67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404" t="n"/>
      <c r="CZ91" s="51" t="n"/>
      <c r="DA91" s="51" t="n"/>
      <c r="DB91" s="51" t="n"/>
      <c r="DC91" s="51" t="n"/>
      <c r="DD91" s="51" t="n"/>
      <c r="DE91" s="51" t="n"/>
      <c r="DF91" s="51" t="n"/>
      <c r="DG91" s="51" t="n"/>
      <c r="DH91" s="51" t="n"/>
      <c r="DI91" s="51" t="n"/>
    </row>
    <row r="92" ht="13.5" customHeight="1" s="338">
      <c r="E92" s="404" t="n"/>
      <c r="F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404" t="n"/>
      <c r="AH92" s="67" t="n"/>
      <c r="AI92" s="67" t="n"/>
      <c r="AJ92" s="67" t="n"/>
      <c r="AK92" s="67" t="n"/>
      <c r="AL92" s="67" t="n"/>
      <c r="AM92" s="67" t="n"/>
      <c r="AN92" s="67" t="n"/>
      <c r="AO92" s="67" t="n"/>
      <c r="AP92" s="67" t="n"/>
      <c r="AQ92" s="67" t="n"/>
      <c r="AR92" s="67" t="n"/>
      <c r="AS92" s="67" t="n"/>
      <c r="AT92" s="67" t="n"/>
      <c r="AU92" s="67" t="n"/>
      <c r="AV92" s="67" t="n"/>
      <c r="AW92" s="67" t="n"/>
      <c r="AX92" s="67" t="n"/>
      <c r="AY92" s="67" t="n"/>
      <c r="AZ92" s="67" t="n"/>
      <c r="BA92" s="67" t="n"/>
      <c r="BB92" s="67" t="n"/>
      <c r="BC92" s="67" t="n"/>
      <c r="BD92" s="67" t="n"/>
      <c r="BE92" s="67" t="n"/>
      <c r="BF92" s="67" t="n"/>
      <c r="BG92" s="67" t="n"/>
      <c r="BH92" s="67" t="n"/>
      <c r="BI92" s="67" t="n"/>
      <c r="BJ92" s="67" t="n"/>
      <c r="BK92" s="67" t="n"/>
      <c r="BL92" s="67" t="n"/>
      <c r="BM92" s="67" t="n"/>
      <c r="BN92" s="67" t="n"/>
      <c r="BO92" s="67" t="n"/>
      <c r="BP92" s="67" t="n"/>
      <c r="BQ92" s="67" t="n"/>
      <c r="BR92" s="67" t="n"/>
      <c r="BS92" s="67" t="n"/>
      <c r="BT92" s="67" t="n"/>
      <c r="BU92" s="67" t="n"/>
      <c r="BV92" s="67" t="n"/>
      <c r="BW92" s="67" t="n"/>
      <c r="BX92" s="67" t="n"/>
      <c r="BY92" s="67" t="n"/>
      <c r="BZ92" s="67" t="n"/>
      <c r="CA92" s="67" t="n"/>
      <c r="CB92" s="67" t="n"/>
      <c r="CC92" s="67" t="n"/>
      <c r="CD92" s="67" t="n"/>
      <c r="CE92" s="67" t="n"/>
      <c r="CF92" s="67" t="n"/>
      <c r="CG92" s="67" t="n"/>
      <c r="CH92" s="67" t="n"/>
      <c r="CI92" s="67" t="n"/>
      <c r="CJ92" s="67" t="n"/>
      <c r="CK92" s="67" t="n"/>
      <c r="CL92" s="67" t="n"/>
      <c r="CM92" s="67" t="n"/>
      <c r="CN92" s="67" t="n"/>
      <c r="CO92" s="67" t="n"/>
      <c r="CP92" s="67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404" t="n"/>
      <c r="CZ92" s="51" t="n"/>
      <c r="DA92" s="51" t="n"/>
      <c r="DB92" s="51" t="n"/>
      <c r="DC92" s="51" t="n"/>
      <c r="DD92" s="51" t="n"/>
      <c r="DE92" s="51" t="n"/>
      <c r="DF92" s="51" t="n"/>
      <c r="DG92" s="51" t="n"/>
      <c r="DH92" s="51" t="n"/>
      <c r="DI92" s="51" t="n"/>
    </row>
    <row r="93" ht="13.5" customHeight="1" s="338">
      <c r="E93" s="404" t="n"/>
      <c r="F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404" t="n"/>
      <c r="AH93" s="67" t="n"/>
      <c r="AI93" s="67" t="n"/>
      <c r="AJ93" s="67" t="n"/>
      <c r="AK93" s="67" t="n"/>
      <c r="AL93" s="67" t="n"/>
      <c r="AM93" s="67" t="n"/>
      <c r="AN93" s="67" t="n"/>
      <c r="AO93" s="67" t="n"/>
      <c r="AP93" s="67" t="n"/>
      <c r="AQ93" s="67" t="n"/>
      <c r="AR93" s="67" t="n"/>
      <c r="AS93" s="67" t="n"/>
      <c r="AT93" s="67" t="n"/>
      <c r="AU93" s="67" t="n"/>
      <c r="AV93" s="67" t="n"/>
      <c r="AW93" s="67" t="n"/>
      <c r="AX93" s="67" t="n"/>
      <c r="AY93" s="67" t="n"/>
      <c r="AZ93" s="67" t="n"/>
      <c r="BA93" s="67" t="n"/>
      <c r="BB93" s="67" t="n"/>
      <c r="BC93" s="67" t="n"/>
      <c r="BD93" s="67" t="n"/>
      <c r="BE93" s="67" t="n"/>
      <c r="BF93" s="67" t="n"/>
      <c r="BG93" s="67" t="n"/>
      <c r="BH93" s="67" t="n"/>
      <c r="BI93" s="67" t="n"/>
      <c r="BJ93" s="67" t="n"/>
      <c r="BK93" s="67" t="n"/>
      <c r="BL93" s="67" t="n"/>
      <c r="BM93" s="67" t="n"/>
      <c r="BN93" s="67" t="n"/>
      <c r="BO93" s="67" t="n"/>
      <c r="BP93" s="67" t="n"/>
      <c r="BQ93" s="67" t="n"/>
      <c r="BR93" s="67" t="n"/>
      <c r="BS93" s="67" t="n"/>
      <c r="BT93" s="67" t="n"/>
      <c r="BU93" s="67" t="n"/>
      <c r="BV93" s="67" t="n"/>
      <c r="BW93" s="67" t="n"/>
      <c r="BX93" s="67" t="n"/>
      <c r="BY93" s="67" t="n"/>
      <c r="BZ93" s="67" t="n"/>
      <c r="CA93" s="67" t="n"/>
      <c r="CB93" s="67" t="n"/>
      <c r="CC93" s="67" t="n"/>
      <c r="CD93" s="67" t="n"/>
      <c r="CE93" s="67" t="n"/>
      <c r="CF93" s="67" t="n"/>
      <c r="CG93" s="67" t="n"/>
      <c r="CH93" s="67" t="n"/>
      <c r="CI93" s="67" t="n"/>
      <c r="CJ93" s="67" t="n"/>
      <c r="CK93" s="67" t="n"/>
      <c r="CL93" s="67" t="n"/>
      <c r="CM93" s="67" t="n"/>
      <c r="CN93" s="67" t="n"/>
      <c r="CO93" s="67" t="n"/>
      <c r="CP93" s="67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404" t="n"/>
      <c r="CZ93" s="51" t="n"/>
      <c r="DA93" s="51" t="n"/>
      <c r="DB93" s="51" t="n"/>
      <c r="DC93" s="51" t="n"/>
      <c r="DD93" s="51" t="n"/>
      <c r="DE93" s="51" t="n"/>
      <c r="DF93" s="51" t="n"/>
      <c r="DG93" s="51" t="n"/>
      <c r="DH93" s="51" t="n"/>
      <c r="DI93" s="51" t="n"/>
    </row>
    <row r="94" ht="13.5" customHeight="1" s="338">
      <c r="E94" s="404" t="n"/>
      <c r="F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404" t="n"/>
      <c r="AH94" s="67" t="n"/>
      <c r="AI94" s="67" t="n"/>
      <c r="AJ94" s="67" t="n"/>
      <c r="AK94" s="67" t="n"/>
      <c r="AL94" s="67" t="n"/>
      <c r="AM94" s="67" t="n"/>
      <c r="AN94" s="67" t="n"/>
      <c r="AO94" s="67" t="n"/>
      <c r="AP94" s="67" t="n"/>
      <c r="AQ94" s="67" t="n"/>
      <c r="AR94" s="67" t="n"/>
      <c r="AS94" s="67" t="n"/>
      <c r="AT94" s="67" t="n"/>
      <c r="AU94" s="67" t="n"/>
      <c r="AV94" s="67" t="n"/>
      <c r="AW94" s="67" t="n"/>
      <c r="AX94" s="67" t="n"/>
      <c r="AY94" s="67" t="n"/>
      <c r="AZ94" s="67" t="n"/>
      <c r="BA94" s="67" t="n"/>
      <c r="BB94" s="67" t="n"/>
      <c r="BC94" s="67" t="n"/>
      <c r="BD94" s="67" t="n"/>
      <c r="BE94" s="67" t="n"/>
      <c r="BF94" s="67" t="n"/>
      <c r="BG94" s="67" t="n"/>
      <c r="BH94" s="67" t="n"/>
      <c r="BI94" s="67" t="n"/>
      <c r="BJ94" s="67" t="n"/>
      <c r="BK94" s="67" t="n"/>
      <c r="BL94" s="67" t="n"/>
      <c r="BM94" s="67" t="n"/>
      <c r="BN94" s="67" t="n"/>
      <c r="BO94" s="67" t="n"/>
      <c r="BP94" s="67" t="n"/>
      <c r="BQ94" s="67" t="n"/>
      <c r="BR94" s="67" t="n"/>
      <c r="BS94" s="67" t="n"/>
      <c r="BT94" s="67" t="n"/>
      <c r="BU94" s="67" t="n"/>
      <c r="BV94" s="67" t="n"/>
      <c r="BW94" s="67" t="n"/>
      <c r="BX94" s="67" t="n"/>
      <c r="BY94" s="67" t="n"/>
      <c r="BZ94" s="67" t="n"/>
      <c r="CA94" s="67" t="n"/>
      <c r="CB94" s="67" t="n"/>
      <c r="CC94" s="67" t="n"/>
      <c r="CD94" s="67" t="n"/>
      <c r="CE94" s="67" t="n"/>
      <c r="CF94" s="67" t="n"/>
      <c r="CG94" s="67" t="n"/>
      <c r="CH94" s="67" t="n"/>
      <c r="CI94" s="67" t="n"/>
      <c r="CJ94" s="67" t="n"/>
      <c r="CK94" s="67" t="n"/>
      <c r="CL94" s="67" t="n"/>
      <c r="CM94" s="67" t="n"/>
      <c r="CN94" s="67" t="n"/>
      <c r="CO94" s="67" t="n"/>
      <c r="CP94" s="67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404" t="n"/>
      <c r="CZ94" s="51" t="n"/>
      <c r="DA94" s="51" t="n"/>
      <c r="DB94" s="51" t="n"/>
      <c r="DC94" s="51" t="n"/>
      <c r="DD94" s="51" t="n"/>
      <c r="DE94" s="51" t="n"/>
      <c r="DF94" s="51" t="n"/>
      <c r="DG94" s="51" t="n"/>
      <c r="DH94" s="51" t="n"/>
      <c r="DI94" s="51" t="n"/>
    </row>
    <row r="95" ht="13.5" customHeight="1" s="338">
      <c r="E95" s="404" t="n"/>
      <c r="F95" s="404" t="n"/>
      <c r="H95" s="404" t="n"/>
      <c r="I95" s="404" t="n"/>
      <c r="J95" s="404" t="n"/>
      <c r="K95" s="404" t="n"/>
      <c r="L95" s="404" t="n"/>
      <c r="M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404" t="n"/>
      <c r="AH95" s="67" t="n"/>
      <c r="AI95" s="67" t="n"/>
      <c r="AJ95" s="67" t="n"/>
      <c r="AK95" s="67" t="n"/>
      <c r="AL95" s="67" t="n"/>
      <c r="AM95" s="67" t="n"/>
      <c r="AN95" s="67" t="n"/>
      <c r="AO95" s="67" t="n"/>
      <c r="AP95" s="67" t="n"/>
      <c r="AQ95" s="67" t="n"/>
      <c r="AR95" s="67" t="n"/>
      <c r="AS95" s="67" t="n"/>
      <c r="AT95" s="67" t="n"/>
      <c r="AU95" s="67" t="n"/>
      <c r="AV95" s="67" t="n"/>
      <c r="AW95" s="67" t="n"/>
      <c r="AX95" s="67" t="n"/>
      <c r="AY95" s="67" t="n"/>
      <c r="AZ95" s="67" t="n"/>
      <c r="BA95" s="67" t="n"/>
      <c r="BB95" s="67" t="n"/>
      <c r="BC95" s="67" t="n"/>
      <c r="BD95" s="67" t="n"/>
      <c r="BE95" s="67" t="n"/>
      <c r="BF95" s="67" t="n"/>
      <c r="BG95" s="67" t="n"/>
      <c r="BH95" s="67" t="n"/>
      <c r="BI95" s="67" t="n"/>
      <c r="BJ95" s="67" t="n"/>
      <c r="BK95" s="67" t="n"/>
      <c r="BL95" s="67" t="n"/>
      <c r="BM95" s="67" t="n"/>
      <c r="BN95" s="67" t="n"/>
      <c r="BO95" s="67" t="n"/>
      <c r="BP95" s="67" t="n"/>
      <c r="BQ95" s="67" t="n"/>
      <c r="BR95" s="67" t="n"/>
      <c r="BS95" s="67" t="n"/>
      <c r="BT95" s="67" t="n"/>
      <c r="BU95" s="67" t="n"/>
      <c r="BV95" s="67" t="n"/>
      <c r="BW95" s="67" t="n"/>
      <c r="BX95" s="67" t="n"/>
      <c r="BY95" s="67" t="n"/>
      <c r="BZ95" s="67" t="n"/>
      <c r="CA95" s="67" t="n"/>
      <c r="CB95" s="67" t="n"/>
      <c r="CC95" s="67" t="n"/>
      <c r="CD95" s="67" t="n"/>
      <c r="CE95" s="67" t="n"/>
      <c r="CF95" s="67" t="n"/>
      <c r="CG95" s="67" t="n"/>
      <c r="CH95" s="67" t="n"/>
      <c r="CI95" s="67" t="n"/>
      <c r="CJ95" s="67" t="n"/>
      <c r="CK95" s="67" t="n"/>
      <c r="CL95" s="67" t="n"/>
      <c r="CM95" s="67" t="n"/>
      <c r="CN95" s="67" t="n"/>
      <c r="CO95" s="67" t="n"/>
      <c r="CP95" s="67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404" t="n"/>
      <c r="CZ95" s="51" t="n"/>
      <c r="DA95" s="51" t="n"/>
      <c r="DB95" s="51" t="n"/>
      <c r="DC95" s="51" t="n"/>
      <c r="DD95" s="51" t="n"/>
      <c r="DE95" s="51" t="n"/>
      <c r="DF95" s="51" t="n"/>
      <c r="DG95" s="51" t="n"/>
      <c r="DH95" s="51" t="n"/>
      <c r="DI95" s="51" t="n"/>
    </row>
    <row r="96" ht="13.5" customHeight="1" s="338">
      <c r="C96" s="405" t="n"/>
      <c r="D96" s="405" t="n"/>
      <c r="G96" s="405" t="n"/>
      <c r="CZ96" s="51" t="n"/>
      <c r="DA96" s="51" t="n"/>
      <c r="DB96" s="51" t="n"/>
      <c r="DC96" s="51" t="n"/>
      <c r="DD96" s="51" t="n"/>
      <c r="DE96" s="51" t="n"/>
      <c r="DF96" s="51" t="n"/>
      <c r="DG96" s="51" t="n"/>
      <c r="DH96" s="51" t="n"/>
      <c r="DI96" s="51" t="n"/>
    </row>
    <row r="97" ht="13.5" customHeight="1" s="338">
      <c r="C97" s="405" t="n"/>
      <c r="D97" s="405" t="n"/>
      <c r="G97" s="405" t="n"/>
      <c r="CZ97" s="51" t="n"/>
      <c r="DA97" s="51" t="n"/>
      <c r="DB97" s="51" t="n"/>
      <c r="DC97" s="51" t="n"/>
      <c r="DD97" s="51" t="n"/>
      <c r="DE97" s="51" t="n"/>
      <c r="DF97" s="51" t="n"/>
      <c r="DG97" s="51" t="n"/>
      <c r="DH97" s="51" t="n"/>
      <c r="DI97" s="51" t="n"/>
    </row>
    <row r="98" ht="13.5" customHeight="1" s="338">
      <c r="C98" s="405" t="n"/>
      <c r="D98" s="405" t="n"/>
      <c r="G98" s="405" t="n"/>
      <c r="CZ98" s="51" t="n"/>
      <c r="DA98" s="51" t="n"/>
      <c r="DB98" s="51" t="n"/>
      <c r="DC98" s="51" t="n"/>
      <c r="DD98" s="51" t="n"/>
      <c r="DE98" s="51" t="n"/>
      <c r="DF98" s="51" t="n"/>
      <c r="DG98" s="51" t="n"/>
      <c r="DH98" s="51" t="n"/>
      <c r="DI98" s="51" t="n"/>
    </row>
    <row r="99" ht="13.5" customHeight="1" s="338">
      <c r="C99" s="405" t="n"/>
      <c r="D99" s="405" t="n"/>
      <c r="G99" s="405" t="n"/>
      <c r="CZ99" s="51" t="n"/>
      <c r="DA99" s="51" t="n"/>
      <c r="DB99" s="51" t="n"/>
      <c r="DC99" s="51" t="n"/>
      <c r="DD99" s="51" t="n"/>
      <c r="DE99" s="51" t="n"/>
      <c r="DF99" s="51" t="n"/>
      <c r="DG99" s="51" t="n"/>
      <c r="DH99" s="51" t="n"/>
      <c r="DI99" s="51" t="n"/>
    </row>
    <row r="100" ht="13.5" customHeight="1" s="338">
      <c r="C100" s="405" t="n"/>
      <c r="D100" s="405" t="n"/>
      <c r="G100" s="405" t="n"/>
      <c r="CZ100" s="51" t="n"/>
      <c r="DA100" s="51" t="n"/>
      <c r="DB100" s="51" t="n"/>
      <c r="DC100" s="51" t="n"/>
      <c r="DD100" s="51" t="n"/>
      <c r="DE100" s="51" t="n"/>
      <c r="DF100" s="51" t="n"/>
      <c r="DG100" s="51" t="n"/>
      <c r="DH100" s="51" t="n"/>
      <c r="DI100" s="51" t="n"/>
    </row>
    <row r="101" ht="13.5" customHeight="1" s="338">
      <c r="C101" s="405" t="n"/>
      <c r="D101" s="405" t="n"/>
      <c r="G101" s="405" t="n"/>
      <c r="CZ101" s="51" t="n"/>
      <c r="DA101" s="51" t="n"/>
      <c r="DB101" s="51" t="n"/>
      <c r="DC101" s="51" t="n"/>
      <c r="DD101" s="51" t="n"/>
      <c r="DE101" s="51" t="n"/>
      <c r="DF101" s="51" t="n"/>
      <c r="DG101" s="51" t="n"/>
      <c r="DH101" s="51" t="n"/>
      <c r="DI101" s="51" t="n"/>
    </row>
    <row r="102" ht="13.5" customHeight="1" s="338">
      <c r="C102" s="405" t="n"/>
      <c r="D102" s="405" t="n"/>
      <c r="G102" s="405" t="n"/>
      <c r="CZ102" s="51" t="n"/>
      <c r="DA102" s="51" t="n"/>
      <c r="DB102" s="51" t="n"/>
      <c r="DC102" s="51" t="n"/>
      <c r="DD102" s="51" t="n"/>
      <c r="DE102" s="51" t="n"/>
      <c r="DF102" s="51" t="n"/>
      <c r="DG102" s="51" t="n"/>
      <c r="DH102" s="51" t="n"/>
      <c r="DI102" s="51" t="n"/>
    </row>
    <row r="103" ht="13.5" customHeight="1" s="338">
      <c r="C103" s="405" t="n"/>
      <c r="D103" s="405" t="n"/>
      <c r="G103" s="405" t="n"/>
      <c r="CZ103" s="51" t="n"/>
      <c r="DA103" s="51" t="n"/>
      <c r="DB103" s="51" t="n"/>
      <c r="DC103" s="51" t="n"/>
      <c r="DD103" s="51" t="n"/>
      <c r="DE103" s="51" t="n"/>
      <c r="DF103" s="51" t="n"/>
      <c r="DG103" s="51" t="n"/>
      <c r="DH103" s="51" t="n"/>
      <c r="DI103" s="51" t="n"/>
    </row>
    <row r="104" ht="13.5" customHeight="1" s="338">
      <c r="C104" s="405" t="n"/>
      <c r="D104" s="405" t="n"/>
      <c r="G104" s="405" t="n"/>
      <c r="CZ104" s="51" t="n"/>
      <c r="DA104" s="51" t="n"/>
      <c r="DB104" s="51" t="n"/>
      <c r="DC104" s="51" t="n"/>
      <c r="DD104" s="51" t="n"/>
      <c r="DE104" s="51" t="n"/>
      <c r="DF104" s="51" t="n"/>
      <c r="DG104" s="51" t="n"/>
      <c r="DH104" s="51" t="n"/>
      <c r="DI104" s="51" t="n"/>
    </row>
    <row r="105" ht="13.5" customHeight="1" s="338">
      <c r="C105" s="405" t="n"/>
      <c r="D105" s="405" t="n"/>
      <c r="G105" s="405" t="n"/>
      <c r="CZ105" s="51" t="n"/>
      <c r="DA105" s="51" t="n"/>
      <c r="DB105" s="51" t="n"/>
      <c r="DC105" s="51" t="n"/>
      <c r="DD105" s="51" t="n"/>
      <c r="DE105" s="51" t="n"/>
      <c r="DF105" s="51" t="n"/>
      <c r="DG105" s="51" t="n"/>
      <c r="DH105" s="51" t="n"/>
      <c r="DI105" s="51" t="n"/>
    </row>
    <row r="106" ht="13.5" customHeight="1" s="338">
      <c r="C106" s="405" t="n"/>
      <c r="D106" s="405" t="n"/>
      <c r="G106" s="405" t="n"/>
      <c r="CZ106" s="51" t="n"/>
      <c r="DA106" s="51" t="n"/>
      <c r="DB106" s="51" t="n"/>
      <c r="DC106" s="51" t="n"/>
      <c r="DD106" s="51" t="n"/>
      <c r="DE106" s="51" t="n"/>
      <c r="DF106" s="51" t="n"/>
      <c r="DG106" s="51" t="n"/>
      <c r="DH106" s="51" t="n"/>
      <c r="DI106" s="51" t="n"/>
    </row>
    <row r="107" ht="13.5" customHeight="1" s="338">
      <c r="C107" s="405" t="n"/>
      <c r="D107" s="405" t="n"/>
      <c r="G107" s="405" t="n"/>
      <c r="CZ107" s="51" t="n"/>
      <c r="DA107" s="51" t="n"/>
      <c r="DB107" s="51" t="n"/>
      <c r="DC107" s="51" t="n"/>
      <c r="DD107" s="51" t="n"/>
      <c r="DE107" s="51" t="n"/>
      <c r="DF107" s="51" t="n"/>
      <c r="DG107" s="51" t="n"/>
      <c r="DH107" s="51" t="n"/>
      <c r="DI107" s="51" t="n"/>
    </row>
    <row r="108" ht="13.5" customHeight="1" s="338">
      <c r="C108" s="405" t="n"/>
      <c r="D108" s="405" t="n"/>
      <c r="G108" s="405" t="n"/>
      <c r="CZ108" s="51" t="n"/>
      <c r="DA108" s="51" t="n"/>
      <c r="DB108" s="51" t="n"/>
      <c r="DC108" s="51" t="n"/>
      <c r="DD108" s="51" t="n"/>
      <c r="DE108" s="51" t="n"/>
      <c r="DF108" s="51" t="n"/>
      <c r="DG108" s="51" t="n"/>
      <c r="DH108" s="51" t="n"/>
      <c r="DI108" s="51" t="n"/>
    </row>
    <row r="109" ht="13.5" customHeight="1" s="338">
      <c r="CZ109" s="51" t="n"/>
      <c r="DA109" s="51" t="n"/>
      <c r="DB109" s="51" t="n"/>
      <c r="DC109" s="51" t="n"/>
      <c r="DD109" s="51" t="n"/>
      <c r="DE109" s="51" t="n"/>
      <c r="DF109" s="51" t="n"/>
      <c r="DG109" s="51" t="n"/>
      <c r="DH109" s="51" t="n"/>
      <c r="DI109" s="51" t="n"/>
    </row>
    <row r="110" ht="13.5" customHeight="1" s="338">
      <c r="CZ110" s="51" t="n"/>
      <c r="DA110" s="51" t="n"/>
      <c r="DB110" s="51" t="n"/>
      <c r="DC110" s="51" t="n"/>
      <c r="DD110" s="51" t="n"/>
      <c r="DE110" s="51" t="n"/>
      <c r="DF110" s="51" t="n"/>
      <c r="DG110" s="51" t="n"/>
      <c r="DH110" s="51" t="n"/>
      <c r="DI110" s="51" t="n"/>
    </row>
    <row r="111" ht="13.5" customHeight="1" s="338">
      <c r="CZ111" s="51" t="n"/>
      <c r="DA111" s="51" t="n"/>
      <c r="DB111" s="51" t="n"/>
      <c r="DC111" s="51" t="n"/>
      <c r="DD111" s="51" t="n"/>
      <c r="DE111" s="51" t="n"/>
      <c r="DF111" s="51" t="n"/>
      <c r="DG111" s="51" t="n"/>
      <c r="DH111" s="51" t="n"/>
      <c r="DI111" s="51" t="n"/>
    </row>
    <row r="112" ht="13.5" customHeight="1" s="338">
      <c r="CZ112" s="51" t="n"/>
      <c r="DA112" s="51" t="n"/>
      <c r="DB112" s="51" t="n"/>
      <c r="DC112" s="51" t="n"/>
      <c r="DD112" s="51" t="n"/>
      <c r="DE112" s="51" t="n"/>
      <c r="DF112" s="51" t="n"/>
      <c r="DG112" s="51" t="n"/>
      <c r="DH112" s="51" t="n"/>
      <c r="DI112" s="51" t="n"/>
    </row>
    <row r="113" ht="13.5" customHeight="1" s="338">
      <c r="CZ113" s="51" t="n"/>
      <c r="DA113" s="51" t="n"/>
      <c r="DB113" s="51" t="n"/>
      <c r="DC113" s="51" t="n"/>
      <c r="DD113" s="51" t="n"/>
      <c r="DE113" s="51" t="n"/>
      <c r="DF113" s="51" t="n"/>
      <c r="DG113" s="51" t="n"/>
      <c r="DH113" s="51" t="n"/>
      <c r="DI113" s="51" t="n"/>
    </row>
  </sheetData>
  <autoFilter ref="E1:E113"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priority="8" operator="lessThan" dxfId="52">
      <formula>0</formula>
    </cfRule>
    <cfRule type="cellIs" priority="9" operator="greaterThan" dxfId="51">
      <formula>0</formula>
    </cfRule>
  </conditionalFormatting>
  <conditionalFormatting sqref="AH19:AH20">
    <cfRule type="cellIs" priority="6" operator="lessThan" dxfId="52">
      <formula>0</formula>
    </cfRule>
    <cfRule type="cellIs" priority="7" operator="greaterThan" dxfId="51">
      <formula>0</formula>
    </cfRule>
  </conditionalFormatting>
  <conditionalFormatting sqref="AH17">
    <cfRule type="cellIs" priority="4" operator="lessThan" dxfId="52">
      <formula>0</formula>
    </cfRule>
    <cfRule type="cellIs" priority="5" operator="greaterThan" dxfId="51">
      <formula>0</formula>
    </cfRule>
  </conditionalFormatting>
  <conditionalFormatting sqref="AH18">
    <cfRule type="cellIs" priority="2" operator="lessThan" dxfId="52">
      <formula>0</formula>
    </cfRule>
    <cfRule type="cellIs" priority="3" operator="greaterThan" dxfId="51">
      <formula>0</formula>
    </cfRule>
  </conditionalFormatting>
  <conditionalFormatting sqref="AH12:AQ16">
    <cfRule type="cellIs" priority="1" operator="greaterThan" dxfId="50">
      <formula>0</formula>
    </cfRule>
  </conditionalFormatting>
  <dataValidations count="2">
    <dataValidation sqref="I12:I16" showErrorMessage="1" showInputMessage="1" allowBlank="0" type="list">
      <formula1>"1000 показов,клики,пакет,просмотры,engagement,вовлечение,неделя,месяц,единица,единиц,день"</formula1>
    </dataValidation>
    <dataValidation sqref="K12:K16" showErrorMessage="1" showInputMessage="1" allowBlank="0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r:id="rId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35"/>
  <sheetViews>
    <sheetView showGridLines="0" topLeftCell="A4" zoomScale="70" zoomScaleNormal="70" workbookViewId="0">
      <selection activeCell="C5" sqref="C5"/>
    </sheetView>
  </sheetViews>
  <sheetFormatPr baseColWidth="8" defaultColWidth="8.85546875" defaultRowHeight="15"/>
  <cols>
    <col width="8.85546875" customWidth="1" style="141" min="1" max="1"/>
    <col hidden="1" width="8.42578125" customWidth="1" style="141" min="2" max="2"/>
    <col width="65" bestFit="1" customWidth="1" style="141" min="3" max="3"/>
    <col width="54.5703125" customWidth="1" style="141" min="4" max="4"/>
    <col width="56.42578125" customWidth="1" style="141" min="5" max="5"/>
    <col width="8.85546875" customWidth="1" style="141" min="6" max="8"/>
    <col width="8.85546875" customWidth="1" style="141" min="9" max="16384"/>
  </cols>
  <sheetData>
    <row r="1" ht="30" customHeight="1" s="338">
      <c r="D1" s="142" t="n"/>
    </row>
    <row r="4">
      <c r="B4" s="197" t="inlineStr">
        <is>
          <t>Код</t>
        </is>
      </c>
      <c r="C4" s="197" t="inlineStr">
        <is>
          <t>Категория</t>
        </is>
      </c>
      <c r="D4" s="197" t="inlineStr">
        <is>
          <t>Подкатегория</t>
        </is>
      </c>
      <c r="E4" s="197" t="inlineStr">
        <is>
          <t>Параметр сегментации</t>
        </is>
      </c>
    </row>
    <row r="5">
      <c r="B5" s="198" t="inlineStr">
        <is>
          <t>SF-0220</t>
        </is>
      </c>
      <c r="C5" s="198" t="inlineStr">
        <is>
          <t>Поведение в интернете</t>
        </is>
      </c>
      <c r="D5" s="198" t="inlineStr">
        <is>
          <t>Медицина, здоровье</t>
        </is>
      </c>
      <c r="E5" s="198" t="inlineStr">
        <is>
          <t>Детское здоровье</t>
        </is>
      </c>
    </row>
    <row r="6">
      <c r="B6" s="198" t="inlineStr">
        <is>
          <t>SF-0209</t>
        </is>
      </c>
      <c r="C6" s="198" t="inlineStr">
        <is>
          <t>Поведение в интернете</t>
        </is>
      </c>
      <c r="D6" s="198" t="inlineStr">
        <is>
          <t>Образование</t>
        </is>
      </c>
      <c r="E6" s="198" t="inlineStr">
        <is>
          <t>Дополнительное образование для детей</t>
        </is>
      </c>
    </row>
    <row r="7">
      <c r="B7" s="198" t="inlineStr">
        <is>
          <t>SF-0200</t>
        </is>
      </c>
      <c r="C7" s="198" t="inlineStr">
        <is>
          <t>Поведение в интернете</t>
        </is>
      </c>
      <c r="D7" s="198" t="inlineStr">
        <is>
          <t>Образование</t>
        </is>
      </c>
      <c r="E7" s="198" t="inlineStr">
        <is>
          <t>Дошкольное образование</t>
        </is>
      </c>
    </row>
    <row r="8">
      <c r="B8" s="198" t="inlineStr">
        <is>
          <t>SF-0296</t>
        </is>
      </c>
      <c r="C8" s="198" t="inlineStr">
        <is>
          <t>Поведение в интернете</t>
        </is>
      </c>
      <c r="D8" s="198" t="inlineStr">
        <is>
          <t>Развлечения, хобби, услуги</t>
        </is>
      </c>
      <c r="E8" s="198" t="inlineStr">
        <is>
          <t>Детские игры</t>
        </is>
      </c>
    </row>
    <row r="9">
      <c r="B9" s="198" t="inlineStr">
        <is>
          <t>SF-0369</t>
        </is>
      </c>
      <c r="C9" s="198" t="inlineStr">
        <is>
          <t>Поведение в интернете</t>
        </is>
      </c>
      <c r="D9" s="198" t="inlineStr">
        <is>
          <t>Семья, товары и услуги для детей</t>
        </is>
      </c>
      <c r="E9" s="198" t="inlineStr">
        <is>
          <t>Детское питание</t>
        </is>
      </c>
    </row>
    <row r="10">
      <c r="B10" s="198" t="inlineStr">
        <is>
          <t>SF-0175</t>
        </is>
      </c>
      <c r="C10" s="198" t="inlineStr">
        <is>
          <t>Поведение в интернете</t>
        </is>
      </c>
      <c r="D10" s="198" t="inlineStr">
        <is>
          <t>Семья, товары и услуги для детей</t>
        </is>
      </c>
      <c r="E10" s="198" t="inlineStr">
        <is>
          <t>Родители</t>
        </is>
      </c>
    </row>
    <row r="11">
      <c r="B11" s="198" t="inlineStr">
        <is>
          <t>SF-0177</t>
        </is>
      </c>
      <c r="C11" s="198" t="inlineStr">
        <is>
          <t>Поведение в интернете</t>
        </is>
      </c>
      <c r="D11" s="198" t="inlineStr">
        <is>
          <t>Семья, товары и услуги для детей</t>
        </is>
      </c>
      <c r="E11" s="198" t="inlineStr">
        <is>
          <t>Родители детей от 3 до 7 лет</t>
        </is>
      </c>
    </row>
    <row r="12">
      <c r="B12" s="198" t="inlineStr">
        <is>
          <t>SF-0178</t>
        </is>
      </c>
      <c r="C12" s="198" t="inlineStr">
        <is>
          <t>Поведение в интернете</t>
        </is>
      </c>
      <c r="D12" s="198" t="inlineStr">
        <is>
          <t>Семья, товары и услуги для детей</t>
        </is>
      </c>
      <c r="E12" s="198" t="inlineStr">
        <is>
          <t>Родители детей от 7 до 14 лет</t>
        </is>
      </c>
    </row>
    <row r="13">
      <c r="B13" s="198" t="inlineStr">
        <is>
          <t>SF-0179</t>
        </is>
      </c>
      <c r="C13" s="198" t="inlineStr">
        <is>
          <t>Поведение в интернете</t>
        </is>
      </c>
      <c r="D13" s="198" t="inlineStr">
        <is>
          <t>Семья, товары и услуги для детей</t>
        </is>
      </c>
      <c r="E13" s="198" t="inlineStr">
        <is>
          <t>Товары и услуги для детей</t>
        </is>
      </c>
    </row>
    <row r="14" ht="25.5" customHeight="1" s="338">
      <c r="B14" s="198" t="inlineStr">
        <is>
          <t>T-089</t>
        </is>
      </c>
      <c r="C14" s="198" t="inlineStr">
        <is>
          <t>Покупательское поведение (Классификация торговых предприятий по МСС)</t>
        </is>
      </c>
      <c r="D14" s="198" t="inlineStr">
        <is>
          <t>Магазины товаров разных категорий</t>
        </is>
      </c>
      <c r="E14" s="198" t="inlineStr">
        <is>
          <t>Магазины игрушек</t>
        </is>
      </c>
    </row>
    <row r="15" ht="25.5" customHeight="1" s="338">
      <c r="B15" s="198" t="inlineStr">
        <is>
          <t>T-135</t>
        </is>
      </c>
      <c r="C15" s="198" t="inlineStr">
        <is>
          <t>Покупательское поведение (Классификация торговых предприятий по МСС)</t>
        </is>
      </c>
      <c r="D15" s="198" t="inlineStr">
        <is>
          <t>Образование</t>
        </is>
      </c>
      <c r="E15" s="198" t="inlineStr">
        <is>
          <t>Школы</t>
        </is>
      </c>
    </row>
    <row r="16" ht="25.5" customHeight="1" s="338">
      <c r="B16" s="198" t="inlineStr">
        <is>
          <t>T-067</t>
        </is>
      </c>
      <c r="C16" s="198" t="inlineStr">
        <is>
          <t>Покупательское поведение (Классификация торговых предприятий по МСС)</t>
        </is>
      </c>
      <c r="D16" s="198" t="inlineStr">
        <is>
          <t>Одежда и аксессуары</t>
        </is>
      </c>
      <c r="E16" s="198" t="inlineStr">
        <is>
          <t>Детская одежда и аксессуары</t>
        </is>
      </c>
    </row>
    <row r="17" ht="25.5" customHeight="1" s="338">
      <c r="B17" s="198" t="inlineStr">
        <is>
          <t>T-121</t>
        </is>
      </c>
      <c r="C17" s="198" t="inlineStr">
        <is>
          <t>Покупательское поведение (Классификация торговых предприятий по МСС)</t>
        </is>
      </c>
      <c r="D17" s="198" t="inlineStr">
        <is>
          <t>Развлечения, хобби и досуг</t>
        </is>
      </c>
      <c r="E17" s="198" t="inlineStr">
        <is>
          <t>Аквариумы, зоопарки</t>
        </is>
      </c>
    </row>
    <row r="18" ht="25.5" customHeight="1" s="338">
      <c r="B18" s="198" t="inlineStr">
        <is>
          <t>T-120</t>
        </is>
      </c>
      <c r="C18" s="198" t="inlineStr">
        <is>
          <t>Покупательское поведение (Классификация торговых предприятий по МСС)</t>
        </is>
      </c>
      <c r="D18" s="198" t="inlineStr">
        <is>
          <t>Развлечения, хобби и досуг</t>
        </is>
      </c>
      <c r="E18" s="198" t="inlineStr">
        <is>
          <t>Аттракционы, цирки и парки</t>
        </is>
      </c>
    </row>
    <row r="19" ht="25.5" customHeight="1" s="338">
      <c r="B19" s="198" t="inlineStr">
        <is>
          <t>T-130</t>
        </is>
      </c>
      <c r="C19" s="198" t="inlineStr">
        <is>
          <t>Покупательское поведение (Классификация торговых предприятий по МСС)</t>
        </is>
      </c>
      <c r="D19" s="198" t="inlineStr">
        <is>
          <t>Развлечения, хобби и досуг</t>
        </is>
      </c>
      <c r="E19" s="198" t="inlineStr">
        <is>
          <t>Книжные магазины</t>
        </is>
      </c>
    </row>
    <row r="20" ht="25.5" customHeight="1" s="338">
      <c r="B20" s="198" t="inlineStr">
        <is>
          <t>T-148</t>
        </is>
      </c>
      <c r="C20" s="198" t="inlineStr">
        <is>
          <t>Покупательское поведение (Классификация торговых предприятий по МСС)</t>
        </is>
      </c>
      <c r="D20" s="198" t="inlineStr">
        <is>
          <t>Услуги и сервисы для частных лиц</t>
        </is>
      </c>
      <c r="E20" s="198" t="inlineStr">
        <is>
          <t>Услуги ухода за детьми</t>
        </is>
      </c>
    </row>
    <row r="21" ht="17.1" customHeight="1" s="338">
      <c r="B21" s="409" t="inlineStr">
        <is>
          <t xml:space="preserve">Кастомный сегмент </t>
        </is>
      </c>
      <c r="C21" s="375" t="n"/>
      <c r="D21" s="199" t="inlineStr">
        <is>
          <t>Интерес по категории "Роботы и Трансформеры"</t>
        </is>
      </c>
      <c r="E21" s="200" t="inlineStr">
        <is>
          <t>https://www.ozon.ru/category/roboty-i-transformery-7167/</t>
        </is>
      </c>
    </row>
    <row r="22" ht="18.6" customHeight="1" s="338">
      <c r="B22" s="409" t="inlineStr">
        <is>
          <t xml:space="preserve">Кастомный сегмент </t>
        </is>
      </c>
      <c r="C22" s="375" t="n"/>
      <c r="D22" s="199" t="inlineStr">
        <is>
          <t>Интерес по категории "Игрушки для мальчиков"</t>
        </is>
      </c>
      <c r="E22" s="200" t="inlineStr">
        <is>
          <t>https://www.ozon.ru/category/igrushki-dlya-malchikov-7135/</t>
        </is>
      </c>
    </row>
    <row r="23" ht="15" customHeight="1" s="338">
      <c r="B23" s="409" t="inlineStr">
        <is>
          <t xml:space="preserve">Кастомный сегмент </t>
        </is>
      </c>
      <c r="C23" s="375" t="n"/>
      <c r="D23" s="199" t="inlineStr">
        <is>
          <t>Интерес по конкурентам</t>
        </is>
      </c>
      <c r="E23" s="199" t="inlineStr">
        <is>
          <t>Bakugan, Tobot, Transformers, Гравити Фолз</t>
        </is>
      </c>
    </row>
    <row r="27">
      <c r="C27" s="143" t="n"/>
    </row>
    <row r="28">
      <c r="C28" s="144" t="inlineStr">
        <is>
          <t xml:space="preserve"> Web Video</t>
        </is>
      </c>
      <c r="D28" s="145" t="n"/>
    </row>
    <row r="29">
      <c r="C29" s="146" t="inlineStr">
        <is>
          <t>Тип настройки</t>
        </is>
      </c>
      <c r="D29" s="146" t="inlineStr">
        <is>
          <t>Значение</t>
        </is>
      </c>
    </row>
    <row r="30" ht="230.25" customHeight="1" s="338">
      <c r="C30" s="147" t="inlineStr">
        <is>
          <t>Инвентарь</t>
        </is>
      </c>
      <c r="D30" s="148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31">
      <c r="C31" s="147" t="inlineStr">
        <is>
          <t>Ограничения инвентаря</t>
        </is>
      </c>
      <c r="D31" s="148" t="inlineStr">
        <is>
          <t>Без ограничений</t>
        </is>
      </c>
    </row>
    <row r="32" ht="90" customHeight="1" s="338">
      <c r="C32" s="147" t="inlineStr">
        <is>
          <t>Brand Safety</t>
        </is>
      </c>
      <c r="D32" s="148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33" ht="26.25" customHeight="1" s="338">
      <c r="C33" s="147" t="inlineStr">
        <is>
          <t>Применяемые внешние инструменты аудита</t>
        </is>
      </c>
      <c r="D33" s="148" t="inlineStr">
        <is>
          <t>Аудирующий пиксель: Нет
Клик-трекер: Нет</t>
        </is>
      </c>
    </row>
    <row r="34" ht="39" customHeight="1" s="338">
      <c r="C34" s="147" t="inlineStr">
        <is>
          <t>Форматы креатива</t>
        </is>
      </c>
      <c r="D34" s="148" t="inlineStr">
        <is>
          <t>Видео: in-stream: preroll, in-stream: mid-roll, in-stream: post-roll
Видео: in-article: preroll, in-article: mid-roll, in-article: post-roll</t>
        </is>
      </c>
    </row>
    <row r="35">
      <c r="C35" s="145" t="n"/>
      <c r="D35" s="145" t="n"/>
    </row>
  </sheetData>
  <mergeCells count="3">
    <mergeCell ref="B22:C22"/>
    <mergeCell ref="B23:C23"/>
    <mergeCell ref="B21:C21"/>
  </mergeCells>
  <hyperlinks>
    <hyperlink ref="E21" r:id="rId1"/>
    <hyperlink ref="E22" r:id="rId2"/>
  </hyperlink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H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baseColWidth="8" defaultColWidth="8.7109375" defaultRowHeight="12.75"/>
  <cols>
    <col width="3.7109375" customWidth="1" style="411" min="1" max="1"/>
    <col width="27.140625" customWidth="1" style="411" min="2" max="2"/>
    <col hidden="1" width="5.7109375" customWidth="1" style="411" min="3" max="3"/>
    <col width="7.7109375" bestFit="1" customWidth="1" style="411" min="4" max="4"/>
    <col width="10.28515625" customWidth="1" style="411" min="5" max="5"/>
    <col width="21.28515625" bestFit="1" customWidth="1" style="411" min="6" max="6"/>
    <col width="63" customWidth="1" style="412" min="7" max="7"/>
    <col hidden="1" outlineLevel="1" width="25.7109375" customWidth="1" style="413" min="8" max="8"/>
    <col collapsed="1" width="8.7109375" customWidth="1" style="411" min="9" max="9"/>
    <col width="8.7109375" customWidth="1" style="411" min="10" max="12"/>
    <col width="8.7109375" customWidth="1" style="411" min="13" max="16384"/>
  </cols>
  <sheetData>
    <row r="2">
      <c r="B2" s="410" t="inlineStr">
        <is>
          <t>Таргетированная реклама</t>
        </is>
      </c>
    </row>
    <row r="3" customFormat="1" s="149">
      <c r="B3" s="150" t="inlineStr">
        <is>
          <t>Рекламная сеть</t>
        </is>
      </c>
      <c r="C3" s="150" t="inlineStr">
        <is>
          <t>Пол</t>
        </is>
      </c>
      <c r="D3" s="150" t="inlineStr">
        <is>
          <t>Возраст</t>
        </is>
      </c>
      <c r="E3" s="150" t="inlineStr">
        <is>
          <t>Гео</t>
        </is>
      </c>
      <c r="F3" s="150" t="inlineStr">
        <is>
          <t>Категория таргетингов</t>
        </is>
      </c>
      <c r="G3" s="151" t="inlineStr">
        <is>
          <t>Таргетинги</t>
        </is>
      </c>
      <c r="H3" s="152" t="inlineStr">
        <is>
          <t>Минус-таргетинги</t>
        </is>
      </c>
    </row>
    <row r="4" ht="38.25" customHeight="1" s="338">
      <c r="A4" s="153" t="n"/>
      <c r="B4" s="154" t="inlineStr">
        <is>
          <t>Вконтакте</t>
        </is>
      </c>
      <c r="C4" s="154" t="inlineStr">
        <is>
          <t>Ж</t>
        </is>
      </c>
      <c r="D4" s="154" t="inlineStr">
        <is>
          <t>25-45</t>
        </is>
      </c>
      <c r="E4" s="154" t="inlineStr">
        <is>
          <t>РФ</t>
        </is>
      </c>
      <c r="F4" s="154" t="inlineStr">
        <is>
          <t>Интересы</t>
        </is>
      </c>
      <c r="G4" s="155" t="inlineStr">
        <is>
          <t>Родители, дети от 7 до 12 лет
Интерес к покупке детских товаров
Детская одежда и обувь</t>
        </is>
      </c>
      <c r="H4" s="156" t="n"/>
    </row>
    <row r="5" ht="38.25" customHeight="1" s="338">
      <c r="A5" s="153" t="n"/>
      <c r="B5" s="154" t="inlineStr">
        <is>
          <t>Вконтакте</t>
        </is>
      </c>
      <c r="C5" s="154" t="inlineStr">
        <is>
          <t>Ж</t>
        </is>
      </c>
      <c r="D5" s="154" t="inlineStr">
        <is>
          <t>25-45</t>
        </is>
      </c>
      <c r="E5" s="154" t="inlineStr">
        <is>
          <t>РФ</t>
        </is>
      </c>
      <c r="F5" s="157" t="inlineStr">
        <is>
          <t>Ретаргетинг
look-a-like</t>
        </is>
      </c>
      <c r="G5" s="155" t="inlineStr">
        <is>
          <t>Видели запись
Досмотрели видео
Посетители сайта</t>
        </is>
      </c>
      <c r="H5" s="156" t="n"/>
    </row>
    <row r="6" ht="102" customHeight="1" s="338">
      <c r="A6" s="153" t="n"/>
      <c r="B6" s="154" t="inlineStr">
        <is>
          <t>Facebook / Instagram</t>
        </is>
      </c>
      <c r="C6" s="154" t="inlineStr">
        <is>
          <t>Ж</t>
        </is>
      </c>
      <c r="D6" s="154" t="inlineStr">
        <is>
          <t>25-45</t>
        </is>
      </c>
      <c r="E6" s="154" t="inlineStr">
        <is>
          <t>РФ</t>
        </is>
      </c>
      <c r="F6" s="154" t="inlineStr">
        <is>
          <t>Интересы</t>
        </is>
      </c>
      <c r="G6" s="155" t="inlineStr">
        <is>
      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      </is>
      </c>
      <c r="H6" s="156" t="n"/>
    </row>
    <row r="7" ht="38.25" customHeight="1" s="338">
      <c r="A7" s="153" t="n"/>
      <c r="B7" s="154" t="inlineStr">
        <is>
          <t>Facebook / Instagram</t>
        </is>
      </c>
      <c r="C7" s="154" t="inlineStr">
        <is>
          <t>Ж</t>
        </is>
      </c>
      <c r="D7" s="154" t="inlineStr">
        <is>
          <t>25-45</t>
        </is>
      </c>
      <c r="E7" s="154" t="inlineStr">
        <is>
          <t>РФ</t>
        </is>
      </c>
      <c r="F7" s="157" t="inlineStr">
        <is>
          <t>Ретаргетинг
look-a-like</t>
        </is>
      </c>
      <c r="G7" s="155" t="inlineStr">
        <is>
          <t>Взаимодействовали с аккаунтом
Досмотрели видео
Посетители сайта</t>
        </is>
      </c>
      <c r="H7" s="158" t="n"/>
    </row>
    <row r="8" ht="89.25" customHeight="1" s="338">
      <c r="A8" s="153" t="n"/>
      <c r="B8" s="154" t="inlineStr">
        <is>
          <t>MyTarget</t>
        </is>
      </c>
      <c r="C8" s="154" t="inlineStr">
        <is>
          <t>Ж</t>
        </is>
      </c>
      <c r="D8" s="154" t="inlineStr">
        <is>
          <t>25-45</t>
        </is>
      </c>
      <c r="E8" s="154" t="inlineStr">
        <is>
          <t>РФ</t>
        </is>
      </c>
      <c r="F8" s="154" t="inlineStr">
        <is>
          <t>Интересы</t>
        </is>
      </c>
      <c r="G8" s="155" t="inlineStr">
        <is>
          <t xml:space="preserve">Родители дошкольников
Родители школьников начальных классов
а также
Детская обувь
Интерес к покупке детских </t>
        </is>
      </c>
      <c r="H8" s="158" t="n"/>
    </row>
    <row r="9" ht="25.5" customHeight="1" s="338">
      <c r="A9" s="153" t="n"/>
      <c r="B9" s="154" t="inlineStr">
        <is>
          <t>MyTarget</t>
        </is>
      </c>
      <c r="C9" s="154" t="inlineStr">
        <is>
          <t>Ж</t>
        </is>
      </c>
      <c r="D9" s="154" t="inlineStr">
        <is>
          <t>25-45</t>
        </is>
      </c>
      <c r="E9" s="154" t="inlineStr">
        <is>
          <t>РФ</t>
        </is>
      </c>
      <c r="F9" s="157" t="inlineStr">
        <is>
          <t>Ретаргетинг
look-a-like</t>
        </is>
      </c>
      <c r="G9" s="155" t="inlineStr">
        <is>
          <t>Досмотрели видео
Посетители сайта</t>
        </is>
      </c>
      <c r="H9" s="159" t="n"/>
    </row>
    <row r="10" customFormat="1" s="160">
      <c r="B10" s="161" t="n"/>
      <c r="C10" s="161" t="n"/>
      <c r="D10" s="161" t="n"/>
      <c r="E10" s="161" t="n"/>
      <c r="F10" s="161" t="n"/>
      <c r="G10" s="162" t="n"/>
      <c r="H10" s="163" t="n"/>
    </row>
    <row r="11" customFormat="1" s="160">
      <c r="B11" s="161" t="n"/>
      <c r="C11" s="161" t="n"/>
      <c r="D11" s="161" t="n"/>
      <c r="E11" s="161" t="n"/>
      <c r="F11" s="161" t="n"/>
      <c r="G11" s="162" t="n"/>
      <c r="H11" s="163" t="n"/>
    </row>
    <row r="12">
      <c r="B12" s="164" t="n"/>
      <c r="C12" s="164" t="n"/>
      <c r="D12" s="164" t="n"/>
      <c r="E12" s="164" t="n"/>
      <c r="F12" s="164" t="n"/>
      <c r="G12" s="165" t="n"/>
    </row>
    <row r="13">
      <c r="B13" s="164" t="n"/>
      <c r="C13" s="164" t="n"/>
      <c r="D13" s="164" t="n"/>
      <c r="E13" s="164" t="n"/>
      <c r="F13" s="164" t="n"/>
      <c r="G13" s="165" t="n"/>
    </row>
    <row r="14">
      <c r="B14" s="164" t="n"/>
      <c r="C14" s="164" t="n"/>
      <c r="D14" s="164" t="n"/>
      <c r="E14" s="164" t="n"/>
      <c r="F14" s="164" t="n"/>
      <c r="G14" s="165" t="n"/>
    </row>
    <row r="15">
      <c r="B15" s="164" t="n"/>
      <c r="C15" s="164" t="n"/>
      <c r="D15" s="164" t="n"/>
      <c r="E15" s="164" t="n"/>
      <c r="F15" s="164" t="n"/>
      <c r="G15" s="165" t="n"/>
    </row>
    <row r="16">
      <c r="B16" s="164" t="n"/>
      <c r="C16" s="164" t="n"/>
      <c r="D16" s="164" t="n"/>
      <c r="E16" s="164" t="n"/>
      <c r="F16" s="164" t="n"/>
      <c r="G16" s="165" t="n"/>
    </row>
    <row r="17">
      <c r="B17" s="164" t="n"/>
      <c r="C17" s="164" t="n"/>
      <c r="D17" s="164" t="n"/>
      <c r="E17" s="164" t="n"/>
      <c r="F17" s="164" t="n"/>
      <c r="G17" s="165" t="n"/>
    </row>
    <row r="18">
      <c r="B18" s="164" t="n"/>
      <c r="C18" s="164" t="n"/>
      <c r="D18" s="164" t="n"/>
      <c r="E18" s="164" t="n"/>
      <c r="F18" s="164" t="n"/>
      <c r="G18" s="165" t="n"/>
    </row>
    <row r="19">
      <c r="B19" s="164" t="n"/>
      <c r="C19" s="164" t="n"/>
      <c r="D19" s="164" t="n"/>
      <c r="E19" s="164" t="n"/>
      <c r="F19" s="164" t="n"/>
      <c r="G19" s="165" t="n"/>
    </row>
    <row r="20">
      <c r="B20" s="164" t="n"/>
      <c r="C20" s="164" t="n"/>
      <c r="D20" s="164" t="n"/>
      <c r="E20" s="164" t="n"/>
      <c r="F20" s="164" t="n"/>
      <c r="G20" s="165" t="n"/>
    </row>
    <row r="21">
      <c r="B21" s="164" t="n"/>
      <c r="C21" s="164" t="n"/>
      <c r="D21" s="164" t="n"/>
      <c r="E21" s="164" t="n"/>
      <c r="F21" s="164" t="n"/>
      <c r="G21" s="165" t="n"/>
    </row>
    <row r="22">
      <c r="B22" s="164" t="n"/>
      <c r="C22" s="164" t="n"/>
      <c r="D22" s="164" t="n"/>
      <c r="E22" s="164" t="n"/>
      <c r="F22" s="164" t="n"/>
      <c r="G22" s="165" t="n"/>
    </row>
    <row r="23">
      <c r="B23" s="164" t="n"/>
      <c r="C23" s="164" t="n"/>
      <c r="D23" s="164" t="n"/>
      <c r="E23" s="164" t="n"/>
      <c r="F23" s="164" t="n"/>
      <c r="G23" s="165" t="n"/>
    </row>
    <row r="24">
      <c r="B24" s="164" t="n"/>
      <c r="C24" s="164" t="n"/>
      <c r="D24" s="164" t="n"/>
      <c r="E24" s="164" t="n"/>
      <c r="F24" s="164" t="n"/>
      <c r="G24" s="165" t="n"/>
    </row>
    <row r="25">
      <c r="B25" s="164" t="n"/>
      <c r="C25" s="164" t="n"/>
      <c r="D25" s="164" t="n"/>
      <c r="E25" s="164" t="n"/>
      <c r="F25" s="164" t="n"/>
      <c r="G25" s="165" t="n"/>
    </row>
    <row r="26">
      <c r="B26" s="164" t="n"/>
      <c r="C26" s="164" t="n"/>
      <c r="D26" s="164" t="n"/>
      <c r="E26" s="164" t="n"/>
      <c r="F26" s="164" t="n"/>
      <c r="G26" s="165" t="n"/>
    </row>
    <row r="27">
      <c r="B27" s="164" t="n"/>
      <c r="C27" s="164" t="n"/>
      <c r="D27" s="164" t="n"/>
      <c r="E27" s="164" t="n"/>
      <c r="F27" s="164" t="n"/>
      <c r="G27" s="165" t="n"/>
    </row>
    <row r="28">
      <c r="B28" s="164" t="n"/>
      <c r="C28" s="164" t="n"/>
      <c r="D28" s="164" t="n"/>
      <c r="E28" s="164" t="n"/>
      <c r="F28" s="164" t="n"/>
      <c r="G28" s="165" t="n"/>
    </row>
    <row r="29">
      <c r="B29" s="164" t="n"/>
      <c r="C29" s="164" t="n"/>
      <c r="D29" s="164" t="n"/>
      <c r="E29" s="164" t="n"/>
      <c r="F29" s="164" t="n"/>
      <c r="G29" s="165" t="n"/>
    </row>
    <row r="30">
      <c r="B30" s="164" t="n"/>
      <c r="C30" s="164" t="n"/>
      <c r="D30" s="164" t="n"/>
      <c r="E30" s="164" t="n"/>
      <c r="F30" s="164" t="n"/>
      <c r="G30" s="165" t="n"/>
    </row>
    <row r="31">
      <c r="B31" s="164" t="n"/>
      <c r="C31" s="164" t="n"/>
      <c r="D31" s="164" t="n"/>
      <c r="E31" s="164" t="n"/>
      <c r="F31" s="164" t="n"/>
      <c r="G31" s="165" t="n"/>
    </row>
    <row r="32">
      <c r="B32" s="164" t="n"/>
      <c r="C32" s="164" t="n"/>
      <c r="D32" s="164" t="n"/>
      <c r="E32" s="164" t="n"/>
      <c r="F32" s="164" t="n"/>
      <c r="G32" s="165" t="n"/>
    </row>
    <row r="33">
      <c r="B33" s="164" t="n"/>
      <c r="C33" s="164" t="n"/>
      <c r="D33" s="164" t="n"/>
      <c r="E33" s="164" t="n"/>
      <c r="F33" s="164" t="n"/>
      <c r="G33" s="165" t="n"/>
    </row>
    <row r="34">
      <c r="B34" s="164" t="n"/>
      <c r="C34" s="164" t="n"/>
      <c r="D34" s="164" t="n"/>
      <c r="E34" s="164" t="n"/>
      <c r="F34" s="164" t="n"/>
      <c r="G34" s="165" t="n"/>
    </row>
    <row r="35">
      <c r="B35" s="164" t="n"/>
      <c r="C35" s="164" t="n"/>
      <c r="D35" s="164" t="n"/>
      <c r="E35" s="164" t="n"/>
      <c r="F35" s="164" t="n"/>
      <c r="G35" s="165" t="n"/>
    </row>
    <row r="36">
      <c r="B36" s="164" t="n"/>
      <c r="C36" s="164" t="n"/>
      <c r="D36" s="164" t="n"/>
      <c r="E36" s="164" t="n"/>
      <c r="F36" s="164" t="n"/>
      <c r="G36" s="165" t="n"/>
    </row>
    <row r="37">
      <c r="B37" s="164" t="n"/>
      <c r="C37" s="164" t="n"/>
      <c r="D37" s="164" t="n"/>
      <c r="E37" s="164" t="n"/>
      <c r="F37" s="164" t="n"/>
      <c r="G37" s="165" t="n"/>
    </row>
    <row r="38">
      <c r="B38" s="164" t="n"/>
      <c r="C38" s="164" t="n"/>
      <c r="D38" s="164" t="n"/>
      <c r="E38" s="164" t="n"/>
      <c r="F38" s="164" t="n"/>
      <c r="G38" s="165" t="n"/>
    </row>
    <row r="39">
      <c r="B39" s="164" t="n"/>
      <c r="C39" s="164" t="n"/>
      <c r="D39" s="164" t="n"/>
      <c r="E39" s="164" t="n"/>
      <c r="F39" s="164" t="n"/>
      <c r="G39" s="165" t="n"/>
    </row>
    <row r="40">
      <c r="B40" s="164" t="n"/>
      <c r="C40" s="164" t="n"/>
      <c r="D40" s="164" t="n"/>
      <c r="E40" s="164" t="n"/>
      <c r="F40" s="164" t="n"/>
      <c r="G40" s="165" t="n"/>
    </row>
    <row r="41">
      <c r="B41" s="164" t="n"/>
      <c r="C41" s="164" t="n"/>
      <c r="D41" s="164" t="n"/>
      <c r="E41" s="164" t="n"/>
      <c r="F41" s="164" t="n"/>
      <c r="G41" s="165" t="n"/>
    </row>
    <row r="42">
      <c r="B42" s="164" t="n"/>
      <c r="C42" s="164" t="n"/>
      <c r="D42" s="164" t="n"/>
      <c r="E42" s="164" t="n"/>
      <c r="F42" s="164" t="n"/>
      <c r="G42" s="165" t="n"/>
    </row>
    <row r="43">
      <c r="B43" s="164" t="n"/>
      <c r="C43" s="164" t="n"/>
      <c r="D43" s="164" t="n"/>
      <c r="E43" s="164" t="n"/>
      <c r="F43" s="164" t="n"/>
      <c r="G43" s="165" t="n"/>
    </row>
    <row r="44">
      <c r="B44" s="164" t="n"/>
      <c r="C44" s="164" t="n"/>
      <c r="D44" s="164" t="n"/>
      <c r="E44" s="164" t="n"/>
      <c r="F44" s="164" t="n"/>
      <c r="G44" s="165" t="n"/>
    </row>
    <row r="45">
      <c r="B45" s="164" t="n"/>
      <c r="C45" s="164" t="n"/>
      <c r="D45" s="164" t="n"/>
      <c r="E45" s="164" t="n"/>
      <c r="F45" s="164" t="n"/>
      <c r="G45" s="165" t="n"/>
    </row>
    <row r="46">
      <c r="B46" s="164" t="n"/>
      <c r="C46" s="164" t="n"/>
      <c r="D46" s="164" t="n"/>
      <c r="E46" s="164" t="n"/>
      <c r="F46" s="164" t="n"/>
      <c r="G46" s="165" t="n"/>
    </row>
    <row r="47">
      <c r="B47" s="164" t="n"/>
      <c r="C47" s="164" t="n"/>
      <c r="D47" s="164" t="n"/>
      <c r="E47" s="164" t="n"/>
      <c r="F47" s="164" t="n"/>
      <c r="G47" s="165" t="n"/>
    </row>
    <row r="48">
      <c r="B48" s="164" t="n"/>
      <c r="C48" s="164" t="n"/>
      <c r="D48" s="164" t="n"/>
      <c r="E48" s="164" t="n"/>
      <c r="F48" s="164" t="n"/>
      <c r="G48" s="165" t="n"/>
    </row>
    <row r="49">
      <c r="B49" s="164" t="n"/>
      <c r="C49" s="164" t="n"/>
      <c r="D49" s="164" t="n"/>
      <c r="E49" s="164" t="n"/>
      <c r="F49" s="164" t="n"/>
      <c r="G49" s="165" t="n"/>
    </row>
    <row r="50">
      <c r="B50" s="164" t="n"/>
      <c r="C50" s="164" t="n"/>
      <c r="D50" s="164" t="n"/>
      <c r="E50" s="164" t="n"/>
      <c r="F50" s="164" t="n"/>
      <c r="G50" s="165" t="n"/>
    </row>
    <row r="51">
      <c r="B51" s="164" t="n"/>
      <c r="C51" s="164" t="n"/>
      <c r="D51" s="164" t="n"/>
      <c r="E51" s="164" t="n"/>
      <c r="F51" s="164" t="n"/>
      <c r="G51" s="165" t="n"/>
    </row>
    <row r="52">
      <c r="B52" s="164" t="n"/>
      <c r="C52" s="164" t="n"/>
      <c r="D52" s="164" t="n"/>
      <c r="E52" s="164" t="n"/>
      <c r="F52" s="164" t="n"/>
      <c r="G52" s="165" t="n"/>
    </row>
    <row r="53">
      <c r="B53" s="164" t="n"/>
      <c r="C53" s="164" t="n"/>
      <c r="D53" s="164" t="n"/>
      <c r="E53" s="164" t="n"/>
      <c r="F53" s="164" t="n"/>
      <c r="G53" s="165" t="n"/>
    </row>
    <row r="54">
      <c r="B54" s="164" t="n"/>
      <c r="C54" s="164" t="n"/>
      <c r="D54" s="164" t="n"/>
      <c r="E54" s="164" t="n"/>
      <c r="F54" s="164" t="n"/>
      <c r="G54" s="165" t="n"/>
    </row>
    <row r="55">
      <c r="B55" s="164" t="n"/>
      <c r="C55" s="164" t="n"/>
      <c r="D55" s="164" t="n"/>
      <c r="E55" s="164" t="n"/>
      <c r="F55" s="164" t="n"/>
      <c r="G55" s="165" t="n"/>
    </row>
    <row r="56">
      <c r="B56" s="164" t="n"/>
      <c r="C56" s="164" t="n"/>
      <c r="D56" s="164" t="n"/>
      <c r="E56" s="164" t="n"/>
      <c r="F56" s="164" t="n"/>
      <c r="G56" s="165" t="n"/>
    </row>
    <row r="57">
      <c r="B57" s="164" t="n"/>
      <c r="C57" s="164" t="n"/>
      <c r="D57" s="164" t="n"/>
      <c r="E57" s="164" t="n"/>
      <c r="F57" s="164" t="n"/>
      <c r="G57" s="165" t="n"/>
    </row>
    <row r="58">
      <c r="B58" s="164" t="n"/>
      <c r="C58" s="164" t="n"/>
      <c r="D58" s="164" t="n"/>
      <c r="E58" s="164" t="n"/>
      <c r="F58" s="164" t="n"/>
      <c r="G58" s="165" t="n"/>
    </row>
    <row r="59">
      <c r="B59" s="164" t="n"/>
      <c r="C59" s="164" t="n"/>
      <c r="D59" s="164" t="n"/>
      <c r="E59" s="164" t="n"/>
      <c r="F59" s="164" t="n"/>
      <c r="G59" s="165" t="n"/>
    </row>
    <row r="60">
      <c r="B60" s="164" t="n"/>
      <c r="C60" s="164" t="n"/>
      <c r="D60" s="164" t="n"/>
      <c r="E60" s="164" t="n"/>
      <c r="F60" s="164" t="n"/>
      <c r="G60" s="165" t="n"/>
    </row>
    <row r="61">
      <c r="B61" s="164" t="n"/>
      <c r="C61" s="164" t="n"/>
      <c r="D61" s="164" t="n"/>
      <c r="E61" s="164" t="n"/>
      <c r="F61" s="164" t="n"/>
      <c r="G61" s="165" t="n"/>
    </row>
    <row r="62">
      <c r="B62" s="164" t="n"/>
      <c r="C62" s="164" t="n"/>
      <c r="D62" s="164" t="n"/>
      <c r="E62" s="164" t="n"/>
      <c r="F62" s="164" t="n"/>
      <c r="G62" s="165" t="n"/>
    </row>
    <row r="63">
      <c r="B63" s="164" t="n"/>
      <c r="C63" s="164" t="n"/>
      <c r="D63" s="164" t="n"/>
      <c r="E63" s="164" t="n"/>
      <c r="F63" s="164" t="n"/>
      <c r="G63" s="165" t="n"/>
    </row>
    <row r="64">
      <c r="B64" s="164" t="n"/>
      <c r="C64" s="164" t="n"/>
      <c r="D64" s="164" t="n"/>
      <c r="E64" s="164" t="n"/>
      <c r="F64" s="164" t="n"/>
      <c r="G64" s="165" t="n"/>
    </row>
    <row r="65">
      <c r="B65" s="164" t="n"/>
      <c r="C65" s="164" t="n"/>
      <c r="D65" s="164" t="n"/>
      <c r="E65" s="164" t="n"/>
      <c r="F65" s="164" t="n"/>
      <c r="G65" s="165" t="n"/>
    </row>
    <row r="66">
      <c r="B66" s="164" t="n"/>
      <c r="C66" s="164" t="n"/>
      <c r="D66" s="164" t="n"/>
      <c r="E66" s="164" t="n"/>
      <c r="F66" s="164" t="n"/>
      <c r="G66" s="165" t="n"/>
    </row>
    <row r="67">
      <c r="B67" s="164" t="n"/>
      <c r="C67" s="164" t="n"/>
      <c r="D67" s="164" t="n"/>
      <c r="E67" s="164" t="n"/>
      <c r="F67" s="164" t="n"/>
      <c r="G67" s="165" t="n"/>
    </row>
    <row r="68">
      <c r="B68" s="164" t="n"/>
      <c r="C68" s="164" t="n"/>
      <c r="D68" s="164" t="n"/>
      <c r="E68" s="164" t="n"/>
      <c r="F68" s="164" t="n"/>
      <c r="G68" s="165" t="n"/>
    </row>
    <row r="69">
      <c r="B69" s="164" t="n"/>
      <c r="C69" s="164" t="n"/>
      <c r="D69" s="164" t="n"/>
      <c r="E69" s="164" t="n"/>
      <c r="F69" s="164" t="n"/>
      <c r="G69" s="165" t="n"/>
    </row>
    <row r="70">
      <c r="B70" s="164" t="n"/>
      <c r="C70" s="164" t="n"/>
      <c r="D70" s="164" t="n"/>
      <c r="E70" s="164" t="n"/>
      <c r="F70" s="164" t="n"/>
      <c r="G70" s="165" t="n"/>
    </row>
    <row r="71">
      <c r="B71" s="164" t="n"/>
      <c r="C71" s="164" t="n"/>
      <c r="D71" s="164" t="n"/>
      <c r="E71" s="164" t="n"/>
      <c r="F71" s="164" t="n"/>
      <c r="G71" s="165" t="n"/>
    </row>
    <row r="72">
      <c r="B72" s="164" t="n"/>
      <c r="C72" s="164" t="n"/>
      <c r="D72" s="164" t="n"/>
      <c r="E72" s="164" t="n"/>
      <c r="F72" s="164" t="n"/>
      <c r="G72" s="165" t="n"/>
    </row>
    <row r="73">
      <c r="B73" s="164" t="n"/>
      <c r="C73" s="164" t="n"/>
      <c r="D73" s="164" t="n"/>
      <c r="E73" s="164" t="n"/>
      <c r="F73" s="164" t="n"/>
      <c r="G73" s="165" t="n"/>
    </row>
    <row r="74">
      <c r="B74" s="164" t="n"/>
      <c r="C74" s="164" t="n"/>
      <c r="D74" s="164" t="n"/>
      <c r="E74" s="164" t="n"/>
      <c r="F74" s="164" t="n"/>
      <c r="G74" s="165" t="n"/>
    </row>
    <row r="75">
      <c r="B75" s="164" t="n"/>
      <c r="C75" s="164" t="n"/>
      <c r="D75" s="164" t="n"/>
      <c r="E75" s="164" t="n"/>
      <c r="F75" s="164" t="n"/>
      <c r="G75" s="165" t="n"/>
    </row>
    <row r="76">
      <c r="B76" s="164" t="n"/>
      <c r="C76" s="164" t="n"/>
      <c r="D76" s="164" t="n"/>
      <c r="E76" s="164" t="n"/>
      <c r="F76" s="164" t="n"/>
      <c r="G76" s="165" t="n"/>
    </row>
    <row r="77">
      <c r="B77" s="164" t="n"/>
      <c r="C77" s="164" t="n"/>
      <c r="D77" s="164" t="n"/>
      <c r="E77" s="164" t="n"/>
      <c r="F77" s="164" t="n"/>
      <c r="G77" s="165" t="n"/>
    </row>
    <row r="78">
      <c r="B78" s="164" t="n"/>
      <c r="C78" s="164" t="n"/>
      <c r="D78" s="164" t="n"/>
      <c r="E78" s="164" t="n"/>
      <c r="F78" s="164" t="n"/>
      <c r="G78" s="165" t="n"/>
    </row>
    <row r="79">
      <c r="B79" s="164" t="n"/>
      <c r="C79" s="164" t="n"/>
      <c r="D79" s="164" t="n"/>
      <c r="E79" s="164" t="n"/>
      <c r="F79" s="164" t="n"/>
      <c r="G79" s="165" t="n"/>
    </row>
    <row r="80">
      <c r="B80" s="164" t="n"/>
      <c r="C80" s="164" t="n"/>
      <c r="D80" s="164" t="n"/>
      <c r="E80" s="164" t="n"/>
      <c r="F80" s="164" t="n"/>
      <c r="G80" s="165" t="n"/>
    </row>
    <row r="81">
      <c r="B81" s="164" t="n"/>
      <c r="C81" s="164" t="n"/>
      <c r="D81" s="164" t="n"/>
      <c r="E81" s="164" t="n"/>
      <c r="F81" s="164" t="n"/>
      <c r="G81" s="165" t="n"/>
    </row>
    <row r="82">
      <c r="B82" s="164" t="n"/>
      <c r="C82" s="164" t="n"/>
      <c r="D82" s="164" t="n"/>
      <c r="E82" s="164" t="n"/>
      <c r="F82" s="164" t="n"/>
      <c r="G82" s="165" t="n"/>
    </row>
    <row r="83">
      <c r="B83" s="164" t="n"/>
      <c r="C83" s="164" t="n"/>
      <c r="D83" s="164" t="n"/>
      <c r="E83" s="164" t="n"/>
      <c r="F83" s="164" t="n"/>
      <c r="G83" s="165" t="n"/>
    </row>
    <row r="84">
      <c r="B84" s="164" t="n"/>
      <c r="C84" s="164" t="n"/>
      <c r="D84" s="164" t="n"/>
      <c r="E84" s="164" t="n"/>
      <c r="F84" s="164" t="n"/>
      <c r="G84" s="165" t="n"/>
    </row>
    <row r="85">
      <c r="B85" s="164" t="n"/>
      <c r="C85" s="164" t="n"/>
      <c r="D85" s="164" t="n"/>
      <c r="E85" s="164" t="n"/>
      <c r="F85" s="164" t="n"/>
      <c r="G85" s="165" t="n"/>
    </row>
    <row r="86">
      <c r="B86" s="164" t="n"/>
      <c r="C86" s="164" t="n"/>
      <c r="D86" s="164" t="n"/>
      <c r="E86" s="164" t="n"/>
      <c r="F86" s="164" t="n"/>
      <c r="G86" s="165" t="n"/>
    </row>
    <row r="87">
      <c r="B87" s="164" t="n"/>
      <c r="C87" s="164" t="n"/>
      <c r="D87" s="164" t="n"/>
      <c r="E87" s="164" t="n"/>
      <c r="F87" s="164" t="n"/>
      <c r="G87" s="165" t="n"/>
    </row>
    <row r="88">
      <c r="B88" s="164" t="n"/>
      <c r="C88" s="164" t="n"/>
      <c r="D88" s="164" t="n"/>
      <c r="E88" s="164" t="n"/>
      <c r="F88" s="164" t="n"/>
      <c r="G88" s="165" t="n"/>
    </row>
    <row r="89">
      <c r="B89" s="164" t="n"/>
      <c r="C89" s="164" t="n"/>
      <c r="D89" s="164" t="n"/>
      <c r="E89" s="164" t="n"/>
      <c r="F89" s="164" t="n"/>
      <c r="G89" s="165" t="n"/>
    </row>
    <row r="90">
      <c r="B90" s="164" t="n"/>
      <c r="C90" s="164" t="n"/>
      <c r="D90" s="164" t="n"/>
      <c r="E90" s="164" t="n"/>
      <c r="F90" s="164" t="n"/>
      <c r="G90" s="165" t="n"/>
    </row>
    <row r="91">
      <c r="B91" s="164" t="n"/>
      <c r="C91" s="164" t="n"/>
      <c r="D91" s="164" t="n"/>
      <c r="E91" s="164" t="n"/>
      <c r="F91" s="164" t="n"/>
      <c r="G91" s="165" t="n"/>
    </row>
    <row r="92">
      <c r="B92" s="164" t="n"/>
      <c r="C92" s="164" t="n"/>
      <c r="D92" s="164" t="n"/>
      <c r="E92" s="164" t="n"/>
      <c r="F92" s="164" t="n"/>
      <c r="G92" s="165" t="n"/>
    </row>
    <row r="93">
      <c r="B93" s="164" t="n"/>
      <c r="C93" s="164" t="n"/>
      <c r="D93" s="164" t="n"/>
      <c r="E93" s="164" t="n"/>
      <c r="F93" s="164" t="n"/>
      <c r="G93" s="165" t="n"/>
    </row>
    <row r="94">
      <c r="B94" s="164" t="n"/>
      <c r="C94" s="164" t="n"/>
      <c r="D94" s="164" t="n"/>
      <c r="E94" s="164" t="n"/>
      <c r="F94" s="164" t="n"/>
      <c r="G94" s="165" t="n"/>
    </row>
    <row r="95">
      <c r="B95" s="164" t="n"/>
      <c r="C95" s="164" t="n"/>
      <c r="D95" s="164" t="n"/>
      <c r="E95" s="164" t="n"/>
      <c r="F95" s="164" t="n"/>
      <c r="G95" s="165" t="n"/>
    </row>
    <row r="96">
      <c r="B96" s="164" t="n"/>
      <c r="C96" s="164" t="n"/>
      <c r="D96" s="164" t="n"/>
      <c r="E96" s="164" t="n"/>
      <c r="F96" s="164" t="n"/>
      <c r="G96" s="165" t="n"/>
    </row>
    <row r="97">
      <c r="B97" s="164" t="n"/>
      <c r="C97" s="164" t="n"/>
      <c r="D97" s="164" t="n"/>
      <c r="E97" s="164" t="n"/>
      <c r="F97" s="164" t="n"/>
      <c r="G97" s="165" t="n"/>
    </row>
    <row r="98">
      <c r="B98" s="164" t="n"/>
      <c r="C98" s="164" t="n"/>
      <c r="D98" s="164" t="n"/>
      <c r="E98" s="164" t="n"/>
      <c r="F98" s="164" t="n"/>
      <c r="G98" s="165" t="n"/>
    </row>
    <row r="99">
      <c r="B99" s="164" t="n"/>
      <c r="C99" s="164" t="n"/>
      <c r="D99" s="164" t="n"/>
      <c r="E99" s="164" t="n"/>
      <c r="F99" s="164" t="n"/>
      <c r="G99" s="165" t="n"/>
    </row>
    <row r="100">
      <c r="B100" s="164" t="n"/>
      <c r="C100" s="164" t="n"/>
      <c r="D100" s="164" t="n"/>
      <c r="E100" s="164" t="n"/>
      <c r="F100" s="164" t="n"/>
      <c r="G100" s="165" t="n"/>
    </row>
    <row r="101">
      <c r="B101" s="164" t="n"/>
      <c r="C101" s="164" t="n"/>
      <c r="D101" s="164" t="n"/>
      <c r="E101" s="164" t="n"/>
      <c r="F101" s="164" t="n"/>
      <c r="G101" s="165" t="n"/>
    </row>
    <row r="102">
      <c r="B102" s="164" t="n"/>
      <c r="C102" s="164" t="n"/>
      <c r="D102" s="164" t="n"/>
      <c r="E102" s="164" t="n"/>
      <c r="F102" s="164" t="n"/>
      <c r="G102" s="165" t="n"/>
    </row>
    <row r="103">
      <c r="B103" s="164" t="n"/>
      <c r="C103" s="164" t="n"/>
      <c r="D103" s="164" t="n"/>
      <c r="E103" s="164" t="n"/>
      <c r="F103" s="164" t="n"/>
      <c r="G103" s="165" t="n"/>
    </row>
    <row r="104">
      <c r="B104" s="164" t="n"/>
      <c r="C104" s="164" t="n"/>
      <c r="D104" s="164" t="n"/>
      <c r="E104" s="164" t="n"/>
      <c r="F104" s="164" t="n"/>
      <c r="G104" s="165" t="n"/>
    </row>
    <row r="105">
      <c r="B105" s="164" t="n"/>
      <c r="C105" s="164" t="n"/>
      <c r="D105" s="164" t="n"/>
      <c r="E105" s="164" t="n"/>
      <c r="F105" s="164" t="n"/>
      <c r="G105" s="165" t="n"/>
    </row>
    <row r="106">
      <c r="B106" s="164" t="n"/>
      <c r="C106" s="164" t="n"/>
      <c r="D106" s="164" t="n"/>
      <c r="E106" s="164" t="n"/>
      <c r="F106" s="164" t="n"/>
      <c r="G106" s="165" t="n"/>
    </row>
    <row r="107">
      <c r="B107" s="164" t="n"/>
      <c r="C107" s="164" t="n"/>
      <c r="D107" s="164" t="n"/>
      <c r="E107" s="164" t="n"/>
      <c r="F107" s="164" t="n"/>
      <c r="G107" s="165" t="n"/>
    </row>
    <row r="108">
      <c r="B108" s="164" t="n"/>
      <c r="C108" s="164" t="n"/>
      <c r="D108" s="164" t="n"/>
      <c r="E108" s="164" t="n"/>
      <c r="F108" s="164" t="n"/>
      <c r="G108" s="165" t="n"/>
    </row>
    <row r="109">
      <c r="B109" s="164" t="n"/>
      <c r="C109" s="164" t="n"/>
      <c r="D109" s="164" t="n"/>
      <c r="E109" s="164" t="n"/>
      <c r="F109" s="164" t="n"/>
      <c r="G109" s="165" t="n"/>
    </row>
    <row r="110">
      <c r="B110" s="164" t="n"/>
      <c r="C110" s="164" t="n"/>
      <c r="D110" s="164" t="n"/>
      <c r="E110" s="164" t="n"/>
      <c r="F110" s="164" t="n"/>
      <c r="G110" s="165" t="n"/>
    </row>
    <row r="111">
      <c r="B111" s="164" t="n"/>
      <c r="C111" s="164" t="n"/>
      <c r="D111" s="164" t="n"/>
      <c r="E111" s="164" t="n"/>
      <c r="F111" s="164" t="n"/>
      <c r="G111" s="165" t="n"/>
    </row>
    <row r="112">
      <c r="B112" s="164" t="n"/>
      <c r="C112" s="164" t="n"/>
      <c r="D112" s="164" t="n"/>
      <c r="E112" s="164" t="n"/>
      <c r="F112" s="164" t="n"/>
      <c r="G112" s="165" t="n"/>
    </row>
    <row r="113">
      <c r="B113" s="164" t="n"/>
      <c r="C113" s="164" t="n"/>
      <c r="D113" s="164" t="n"/>
      <c r="E113" s="164" t="n"/>
      <c r="F113" s="164" t="n"/>
      <c r="G113" s="165" t="n"/>
    </row>
    <row r="114">
      <c r="B114" s="164" t="n"/>
      <c r="C114" s="164" t="n"/>
      <c r="D114" s="164" t="n"/>
      <c r="E114" s="164" t="n"/>
      <c r="F114" s="164" t="n"/>
      <c r="G114" s="165" t="n"/>
    </row>
    <row r="115">
      <c r="B115" s="164" t="n"/>
      <c r="C115" s="164" t="n"/>
      <c r="D115" s="164" t="n"/>
      <c r="E115" s="164" t="n"/>
      <c r="F115" s="164" t="n"/>
      <c r="G115" s="165" t="n"/>
    </row>
    <row r="116">
      <c r="B116" s="164" t="n"/>
      <c r="C116" s="164" t="n"/>
      <c r="D116" s="164" t="n"/>
      <c r="E116" s="164" t="n"/>
      <c r="F116" s="164" t="n"/>
      <c r="G116" s="165" t="n"/>
    </row>
    <row r="117">
      <c r="B117" s="164" t="n"/>
      <c r="C117" s="164" t="n"/>
      <c r="D117" s="164" t="n"/>
      <c r="E117" s="164" t="n"/>
      <c r="F117" s="164" t="n"/>
      <c r="G117" s="165" t="n"/>
    </row>
    <row r="118">
      <c r="B118" s="164" t="n"/>
      <c r="C118" s="164" t="n"/>
      <c r="D118" s="164" t="n"/>
      <c r="E118" s="164" t="n"/>
      <c r="F118" s="164" t="n"/>
      <c r="G118" s="165" t="n"/>
    </row>
    <row r="119">
      <c r="B119" s="164" t="n"/>
      <c r="C119" s="164" t="n"/>
      <c r="D119" s="164" t="n"/>
      <c r="E119" s="164" t="n"/>
      <c r="F119" s="164" t="n"/>
      <c r="G119" s="165" t="n"/>
    </row>
    <row r="120">
      <c r="B120" s="164" t="n"/>
      <c r="C120" s="164" t="n"/>
      <c r="D120" s="164" t="n"/>
      <c r="E120" s="164" t="n"/>
      <c r="F120" s="164" t="n"/>
      <c r="G120" s="165" t="n"/>
    </row>
    <row r="121">
      <c r="B121" s="164" t="n"/>
      <c r="C121" s="164" t="n"/>
      <c r="D121" s="164" t="n"/>
      <c r="E121" s="164" t="n"/>
      <c r="F121" s="164" t="n"/>
      <c r="G121" s="165" t="n"/>
    </row>
    <row r="122">
      <c r="B122" s="164" t="n"/>
      <c r="C122" s="164" t="n"/>
      <c r="D122" s="164" t="n"/>
      <c r="E122" s="164" t="n"/>
      <c r="F122" s="164" t="n"/>
      <c r="G122" s="165" t="n"/>
    </row>
    <row r="123">
      <c r="B123" s="164" t="n"/>
      <c r="C123" s="164" t="n"/>
      <c r="D123" s="164" t="n"/>
      <c r="E123" s="164" t="n"/>
      <c r="F123" s="164" t="n"/>
      <c r="G123" s="165" t="n"/>
    </row>
    <row r="124">
      <c r="B124" s="164" t="n"/>
      <c r="C124" s="164" t="n"/>
      <c r="D124" s="164" t="n"/>
      <c r="E124" s="164" t="n"/>
      <c r="F124" s="164" t="n"/>
      <c r="G124" s="165" t="n"/>
    </row>
    <row r="125">
      <c r="B125" s="164" t="n"/>
      <c r="C125" s="164" t="n"/>
      <c r="D125" s="164" t="n"/>
      <c r="E125" s="164" t="n"/>
      <c r="F125" s="164" t="n"/>
      <c r="G125" s="165" t="n"/>
    </row>
    <row r="126">
      <c r="B126" s="164" t="n"/>
      <c r="C126" s="164" t="n"/>
      <c r="D126" s="164" t="n"/>
      <c r="E126" s="164" t="n"/>
      <c r="F126" s="164" t="n"/>
      <c r="G126" s="165" t="n"/>
    </row>
    <row r="127">
      <c r="B127" s="164" t="n"/>
      <c r="C127" s="164" t="n"/>
      <c r="D127" s="164" t="n"/>
      <c r="E127" s="164" t="n"/>
      <c r="F127" s="164" t="n"/>
      <c r="G127" s="165" t="n"/>
    </row>
    <row r="128">
      <c r="B128" s="164" t="n"/>
      <c r="C128" s="164" t="n"/>
      <c r="D128" s="164" t="n"/>
      <c r="E128" s="164" t="n"/>
      <c r="F128" s="164" t="n"/>
      <c r="G128" s="165" t="n"/>
    </row>
    <row r="129">
      <c r="B129" s="164" t="n"/>
      <c r="C129" s="164" t="n"/>
      <c r="D129" s="164" t="n"/>
      <c r="E129" s="164" t="n"/>
      <c r="F129" s="164" t="n"/>
      <c r="G129" s="165" t="n"/>
    </row>
    <row r="130">
      <c r="B130" s="164" t="n"/>
      <c r="C130" s="164" t="n"/>
      <c r="D130" s="164" t="n"/>
      <c r="E130" s="164" t="n"/>
      <c r="F130" s="164" t="n"/>
      <c r="G130" s="165" t="n"/>
    </row>
    <row r="131">
      <c r="B131" s="164" t="n"/>
      <c r="C131" s="164" t="n"/>
      <c r="D131" s="164" t="n"/>
      <c r="E131" s="164" t="n"/>
      <c r="F131" s="164" t="n"/>
      <c r="G131" s="165" t="n"/>
    </row>
    <row r="132">
      <c r="B132" s="164" t="n"/>
      <c r="C132" s="164" t="n"/>
      <c r="D132" s="164" t="n"/>
      <c r="E132" s="164" t="n"/>
      <c r="F132" s="164" t="n"/>
      <c r="G132" s="165" t="n"/>
    </row>
    <row r="133">
      <c r="B133" s="164" t="n"/>
      <c r="C133" s="164" t="n"/>
      <c r="D133" s="164" t="n"/>
      <c r="E133" s="164" t="n"/>
      <c r="F133" s="164" t="n"/>
      <c r="G133" s="165" t="n"/>
    </row>
    <row r="134">
      <c r="B134" s="164" t="n"/>
      <c r="C134" s="164" t="n"/>
      <c r="D134" s="164" t="n"/>
      <c r="E134" s="164" t="n"/>
      <c r="F134" s="164" t="n"/>
      <c r="G134" s="165" t="n"/>
    </row>
    <row r="135">
      <c r="B135" s="164" t="n"/>
      <c r="C135" s="164" t="n"/>
      <c r="D135" s="164" t="n"/>
      <c r="E135" s="164" t="n"/>
      <c r="F135" s="164" t="n"/>
      <c r="G135" s="165" t="n"/>
    </row>
    <row r="136">
      <c r="B136" s="164" t="n"/>
      <c r="C136" s="164" t="n"/>
      <c r="D136" s="164" t="n"/>
      <c r="E136" s="164" t="n"/>
      <c r="F136" s="164" t="n"/>
      <c r="G136" s="165" t="n"/>
    </row>
    <row r="137">
      <c r="B137" s="164" t="n"/>
      <c r="C137" s="164" t="n"/>
      <c r="D137" s="164" t="n"/>
      <c r="E137" s="164" t="n"/>
      <c r="F137" s="164" t="n"/>
      <c r="G137" s="165" t="n"/>
    </row>
    <row r="138">
      <c r="B138" s="164" t="n"/>
      <c r="C138" s="164" t="n"/>
      <c r="D138" s="164" t="n"/>
      <c r="E138" s="164" t="n"/>
      <c r="F138" s="164" t="n"/>
      <c r="G138" s="165" t="n"/>
    </row>
    <row r="139">
      <c r="B139" s="164" t="n"/>
      <c r="C139" s="164" t="n"/>
      <c r="D139" s="164" t="n"/>
      <c r="E139" s="164" t="n"/>
      <c r="F139" s="164" t="n"/>
      <c r="G139" s="165" t="n"/>
    </row>
    <row r="140">
      <c r="B140" s="164" t="n"/>
      <c r="C140" s="164" t="n"/>
      <c r="D140" s="164" t="n"/>
      <c r="E140" s="164" t="n"/>
      <c r="F140" s="164" t="n"/>
      <c r="G140" s="165" t="n"/>
    </row>
    <row r="141">
      <c r="B141" s="164" t="n"/>
      <c r="C141" s="164" t="n"/>
      <c r="D141" s="164" t="n"/>
      <c r="E141" s="164" t="n"/>
      <c r="F141" s="164" t="n"/>
      <c r="G141" s="165" t="n"/>
    </row>
    <row r="142">
      <c r="B142" s="164" t="n"/>
      <c r="C142" s="164" t="n"/>
      <c r="D142" s="164" t="n"/>
      <c r="E142" s="164" t="n"/>
      <c r="F142" s="164" t="n"/>
      <c r="G142" s="165" t="n"/>
    </row>
    <row r="143">
      <c r="B143" s="164" t="n"/>
      <c r="C143" s="164" t="n"/>
      <c r="D143" s="164" t="n"/>
      <c r="E143" s="164" t="n"/>
      <c r="F143" s="164" t="n"/>
      <c r="G143" s="165" t="n"/>
    </row>
    <row r="144">
      <c r="B144" s="164" t="n"/>
      <c r="C144" s="164" t="n"/>
      <c r="D144" s="164" t="n"/>
      <c r="E144" s="164" t="n"/>
      <c r="F144" s="164" t="n"/>
      <c r="G144" s="165" t="n"/>
    </row>
    <row r="145">
      <c r="B145" s="164" t="n"/>
      <c r="C145" s="164" t="n"/>
      <c r="D145" s="164" t="n"/>
      <c r="E145" s="164" t="n"/>
      <c r="F145" s="164" t="n"/>
      <c r="G145" s="165" t="n"/>
    </row>
    <row r="146">
      <c r="B146" s="164" t="n"/>
      <c r="C146" s="164" t="n"/>
      <c r="D146" s="164" t="n"/>
      <c r="E146" s="164" t="n"/>
      <c r="F146" s="164" t="n"/>
      <c r="G146" s="165" t="n"/>
    </row>
    <row r="147">
      <c r="B147" s="164" t="n"/>
      <c r="C147" s="164" t="n"/>
      <c r="D147" s="164" t="n"/>
      <c r="E147" s="164" t="n"/>
      <c r="F147" s="164" t="n"/>
      <c r="G147" s="165" t="n"/>
    </row>
    <row r="148">
      <c r="B148" s="164" t="n"/>
      <c r="C148" s="164" t="n"/>
      <c r="D148" s="164" t="n"/>
      <c r="E148" s="164" t="n"/>
      <c r="F148" s="164" t="n"/>
      <c r="G148" s="165" t="n"/>
    </row>
    <row r="149">
      <c r="B149" s="164" t="n"/>
      <c r="C149" s="164" t="n"/>
      <c r="D149" s="164" t="n"/>
      <c r="E149" s="164" t="n"/>
      <c r="F149" s="164" t="n"/>
      <c r="G149" s="165" t="n"/>
    </row>
    <row r="150">
      <c r="B150" s="164" t="n"/>
      <c r="C150" s="164" t="n"/>
      <c r="D150" s="164" t="n"/>
      <c r="E150" s="164" t="n"/>
      <c r="F150" s="164" t="n"/>
      <c r="G150" s="165" t="n"/>
    </row>
    <row r="151">
      <c r="B151" s="164" t="n"/>
      <c r="C151" s="164" t="n"/>
      <c r="D151" s="164" t="n"/>
      <c r="E151" s="164" t="n"/>
      <c r="F151" s="164" t="n"/>
      <c r="G151" s="165" t="n"/>
    </row>
    <row r="152">
      <c r="B152" s="164" t="n"/>
      <c r="C152" s="164" t="n"/>
      <c r="D152" s="164" t="n"/>
      <c r="E152" s="164" t="n"/>
      <c r="F152" s="164" t="n"/>
      <c r="G152" s="165" t="n"/>
    </row>
    <row r="153">
      <c r="B153" s="164" t="n"/>
      <c r="C153" s="164" t="n"/>
      <c r="D153" s="164" t="n"/>
      <c r="E153" s="164" t="n"/>
      <c r="F153" s="164" t="n"/>
      <c r="G153" s="165" t="n"/>
    </row>
    <row r="154">
      <c r="B154" s="164" t="n"/>
      <c r="C154" s="164" t="n"/>
      <c r="D154" s="164" t="n"/>
      <c r="E154" s="164" t="n"/>
      <c r="F154" s="164" t="n"/>
      <c r="G154" s="165" t="n"/>
    </row>
    <row r="155">
      <c r="B155" s="164" t="n"/>
      <c r="C155" s="164" t="n"/>
      <c r="D155" s="164" t="n"/>
      <c r="E155" s="164" t="n"/>
      <c r="F155" s="164" t="n"/>
      <c r="G155" s="165" t="n"/>
    </row>
    <row r="156">
      <c r="B156" s="164" t="n"/>
      <c r="C156" s="164" t="n"/>
      <c r="D156" s="164" t="n"/>
      <c r="E156" s="164" t="n"/>
      <c r="F156" s="164" t="n"/>
      <c r="G156" s="165" t="n"/>
    </row>
    <row r="157">
      <c r="B157" s="164" t="n"/>
      <c r="C157" s="164" t="n"/>
      <c r="D157" s="164" t="n"/>
      <c r="E157" s="164" t="n"/>
      <c r="F157" s="164" t="n"/>
      <c r="G157" s="165" t="n"/>
    </row>
    <row r="158">
      <c r="B158" s="164" t="n"/>
      <c r="C158" s="164" t="n"/>
      <c r="D158" s="164" t="n"/>
      <c r="E158" s="164" t="n"/>
      <c r="F158" s="164" t="n"/>
      <c r="G158" s="165" t="n"/>
    </row>
    <row r="159">
      <c r="B159" s="164" t="n"/>
      <c r="C159" s="164" t="n"/>
      <c r="D159" s="164" t="n"/>
      <c r="E159" s="164" t="n"/>
      <c r="F159" s="164" t="n"/>
      <c r="G159" s="165" t="n"/>
    </row>
    <row r="160">
      <c r="B160" s="164" t="n"/>
      <c r="C160" s="164" t="n"/>
      <c r="D160" s="164" t="n"/>
      <c r="E160" s="164" t="n"/>
      <c r="F160" s="164" t="n"/>
      <c r="G160" s="165" t="n"/>
    </row>
    <row r="161">
      <c r="B161" s="164" t="n"/>
      <c r="C161" s="164" t="n"/>
      <c r="D161" s="164" t="n"/>
      <c r="E161" s="164" t="n"/>
      <c r="F161" s="164" t="n"/>
      <c r="G161" s="165" t="n"/>
    </row>
    <row r="162">
      <c r="B162" s="164" t="n"/>
      <c r="C162" s="164" t="n"/>
      <c r="D162" s="164" t="n"/>
      <c r="E162" s="164" t="n"/>
      <c r="F162" s="164" t="n"/>
      <c r="G162" s="165" t="n"/>
    </row>
    <row r="163">
      <c r="B163" s="164" t="n"/>
      <c r="C163" s="164" t="n"/>
      <c r="D163" s="164" t="n"/>
      <c r="E163" s="164" t="n"/>
      <c r="F163" s="164" t="n"/>
      <c r="G163" s="165" t="n"/>
    </row>
    <row r="164">
      <c r="B164" s="164" t="n"/>
      <c r="C164" s="164" t="n"/>
      <c r="D164" s="164" t="n"/>
      <c r="E164" s="164" t="n"/>
      <c r="F164" s="164" t="n"/>
      <c r="G164" s="165" t="n"/>
    </row>
    <row r="165">
      <c r="B165" s="164" t="n"/>
      <c r="C165" s="164" t="n"/>
      <c r="D165" s="164" t="n"/>
      <c r="E165" s="164" t="n"/>
      <c r="F165" s="164" t="n"/>
      <c r="G165" s="165" t="n"/>
    </row>
    <row r="166">
      <c r="B166" s="164" t="n"/>
      <c r="C166" s="164" t="n"/>
      <c r="D166" s="164" t="n"/>
      <c r="E166" s="164" t="n"/>
      <c r="F166" s="164" t="n"/>
      <c r="G166" s="165" t="n"/>
    </row>
    <row r="167">
      <c r="B167" s="164" t="n"/>
      <c r="C167" s="164" t="n"/>
      <c r="D167" s="164" t="n"/>
      <c r="E167" s="164" t="n"/>
      <c r="F167" s="164" t="n"/>
      <c r="G167" s="165" t="n"/>
    </row>
    <row r="168">
      <c r="B168" s="164" t="n"/>
      <c r="C168" s="164" t="n"/>
      <c r="D168" s="164" t="n"/>
      <c r="E168" s="164" t="n"/>
      <c r="F168" s="164" t="n"/>
      <c r="G168" s="165" t="n"/>
    </row>
    <row r="169">
      <c r="B169" s="164" t="n"/>
      <c r="C169" s="164" t="n"/>
      <c r="D169" s="164" t="n"/>
      <c r="E169" s="164" t="n"/>
      <c r="F169" s="164" t="n"/>
      <c r="G169" s="165" t="n"/>
    </row>
    <row r="170">
      <c r="B170" s="164" t="n"/>
      <c r="C170" s="164" t="n"/>
      <c r="D170" s="164" t="n"/>
      <c r="E170" s="164" t="n"/>
      <c r="F170" s="164" t="n"/>
      <c r="G170" s="165" t="n"/>
    </row>
    <row r="171">
      <c r="B171" s="164" t="n"/>
      <c r="C171" s="164" t="n"/>
      <c r="D171" s="164" t="n"/>
      <c r="E171" s="164" t="n"/>
      <c r="F171" s="164" t="n"/>
      <c r="G171" s="165" t="n"/>
    </row>
    <row r="172">
      <c r="B172" s="164" t="n"/>
      <c r="C172" s="164" t="n"/>
      <c r="D172" s="164" t="n"/>
      <c r="E172" s="164" t="n"/>
      <c r="F172" s="164" t="n"/>
      <c r="G172" s="165" t="n"/>
    </row>
    <row r="173">
      <c r="B173" s="164" t="n"/>
      <c r="C173" s="164" t="n"/>
      <c r="D173" s="164" t="n"/>
      <c r="E173" s="164" t="n"/>
      <c r="F173" s="164" t="n"/>
      <c r="G173" s="165" t="n"/>
    </row>
    <row r="174">
      <c r="B174" s="164" t="n"/>
      <c r="C174" s="164" t="n"/>
      <c r="D174" s="164" t="n"/>
      <c r="E174" s="164" t="n"/>
      <c r="F174" s="164" t="n"/>
      <c r="G174" s="165" t="n"/>
    </row>
    <row r="175">
      <c r="B175" s="164" t="n"/>
      <c r="C175" s="164" t="n"/>
      <c r="D175" s="164" t="n"/>
      <c r="E175" s="164" t="n"/>
      <c r="F175" s="164" t="n"/>
      <c r="G175" s="165" t="n"/>
    </row>
    <row r="176">
      <c r="B176" s="164" t="n"/>
      <c r="C176" s="164" t="n"/>
      <c r="D176" s="164" t="n"/>
      <c r="E176" s="164" t="n"/>
      <c r="F176" s="164" t="n"/>
      <c r="G176" s="165" t="n"/>
    </row>
    <row r="177">
      <c r="B177" s="164" t="n"/>
      <c r="C177" s="164" t="n"/>
      <c r="D177" s="164" t="n"/>
      <c r="E177" s="164" t="n"/>
      <c r="F177" s="164" t="n"/>
      <c r="G177" s="165" t="n"/>
    </row>
    <row r="178">
      <c r="B178" s="164" t="n"/>
      <c r="C178" s="164" t="n"/>
      <c r="D178" s="164" t="n"/>
      <c r="E178" s="164" t="n"/>
      <c r="F178" s="164" t="n"/>
      <c r="G178" s="165" t="n"/>
    </row>
    <row r="179">
      <c r="B179" s="164" t="n"/>
      <c r="C179" s="164" t="n"/>
      <c r="D179" s="164" t="n"/>
      <c r="E179" s="164" t="n"/>
      <c r="F179" s="164" t="n"/>
      <c r="G179" s="165" t="n"/>
    </row>
    <row r="180">
      <c r="B180" s="164" t="n"/>
      <c r="C180" s="164" t="n"/>
      <c r="D180" s="164" t="n"/>
      <c r="E180" s="164" t="n"/>
      <c r="F180" s="164" t="n"/>
      <c r="G180" s="165" t="n"/>
    </row>
    <row r="181">
      <c r="B181" s="164" t="n"/>
      <c r="C181" s="164" t="n"/>
      <c r="D181" s="164" t="n"/>
      <c r="E181" s="164" t="n"/>
      <c r="F181" s="164" t="n"/>
      <c r="G181" s="165" t="n"/>
    </row>
    <row r="182">
      <c r="B182" s="164" t="n"/>
      <c r="C182" s="164" t="n"/>
      <c r="D182" s="164" t="n"/>
      <c r="E182" s="164" t="n"/>
      <c r="F182" s="164" t="n"/>
      <c r="G182" s="165" t="n"/>
    </row>
    <row r="183">
      <c r="B183" s="164" t="n"/>
      <c r="C183" s="164" t="n"/>
      <c r="D183" s="164" t="n"/>
      <c r="E183" s="164" t="n"/>
      <c r="F183" s="164" t="n"/>
      <c r="G183" s="165" t="n"/>
    </row>
    <row r="184">
      <c r="B184" s="164" t="n"/>
      <c r="C184" s="164" t="n"/>
      <c r="D184" s="164" t="n"/>
      <c r="E184" s="164" t="n"/>
      <c r="F184" s="164" t="n"/>
      <c r="G184" s="165" t="n"/>
    </row>
    <row r="185">
      <c r="B185" s="164" t="n"/>
      <c r="C185" s="164" t="n"/>
      <c r="D185" s="164" t="n"/>
      <c r="E185" s="164" t="n"/>
      <c r="F185" s="164" t="n"/>
      <c r="G185" s="165" t="n"/>
    </row>
    <row r="186">
      <c r="B186" s="164" t="n"/>
      <c r="C186" s="164" t="n"/>
      <c r="D186" s="164" t="n"/>
      <c r="E186" s="164" t="n"/>
      <c r="F186" s="164" t="n"/>
      <c r="G186" s="165" t="n"/>
    </row>
    <row r="187">
      <c r="B187" s="164" t="n"/>
      <c r="C187" s="164" t="n"/>
      <c r="D187" s="164" t="n"/>
      <c r="E187" s="164" t="n"/>
      <c r="F187" s="164" t="n"/>
      <c r="G187" s="165" t="n"/>
    </row>
    <row r="188">
      <c r="B188" s="164" t="n"/>
      <c r="C188" s="164" t="n"/>
      <c r="D188" s="164" t="n"/>
      <c r="E188" s="164" t="n"/>
      <c r="F188" s="164" t="n"/>
      <c r="G188" s="165" t="n"/>
    </row>
    <row r="189">
      <c r="B189" s="164" t="n"/>
      <c r="C189" s="164" t="n"/>
      <c r="D189" s="164" t="n"/>
      <c r="E189" s="164" t="n"/>
      <c r="F189" s="164" t="n"/>
      <c r="G189" s="165" t="n"/>
    </row>
    <row r="190">
      <c r="B190" s="164" t="n"/>
      <c r="C190" s="164" t="n"/>
      <c r="D190" s="164" t="n"/>
      <c r="E190" s="164" t="n"/>
      <c r="F190" s="164" t="n"/>
      <c r="G190" s="165" t="n"/>
    </row>
    <row r="191">
      <c r="B191" s="164" t="n"/>
      <c r="C191" s="164" t="n"/>
      <c r="D191" s="164" t="n"/>
      <c r="E191" s="164" t="n"/>
      <c r="F191" s="164" t="n"/>
      <c r="G191" s="165" t="n"/>
    </row>
    <row r="192">
      <c r="B192" s="164" t="n"/>
      <c r="C192" s="164" t="n"/>
      <c r="D192" s="164" t="n"/>
      <c r="E192" s="164" t="n"/>
      <c r="F192" s="164" t="n"/>
      <c r="G192" s="165" t="n"/>
    </row>
    <row r="193">
      <c r="B193" s="164" t="n"/>
      <c r="C193" s="164" t="n"/>
      <c r="D193" s="164" t="n"/>
      <c r="E193" s="164" t="n"/>
      <c r="F193" s="164" t="n"/>
      <c r="G193" s="165" t="n"/>
    </row>
    <row r="194">
      <c r="B194" s="164" t="n"/>
      <c r="C194" s="164" t="n"/>
      <c r="D194" s="164" t="n"/>
      <c r="E194" s="164" t="n"/>
      <c r="F194" s="164" t="n"/>
      <c r="G194" s="165" t="n"/>
    </row>
    <row r="195">
      <c r="B195" s="164" t="n"/>
      <c r="C195" s="164" t="n"/>
      <c r="D195" s="164" t="n"/>
      <c r="E195" s="164" t="n"/>
      <c r="F195" s="164" t="n"/>
      <c r="G195" s="165" t="n"/>
    </row>
    <row r="196">
      <c r="B196" s="164" t="n"/>
      <c r="C196" s="164" t="n"/>
      <c r="D196" s="164" t="n"/>
      <c r="E196" s="164" t="n"/>
      <c r="F196" s="164" t="n"/>
      <c r="G196" s="165" t="n"/>
    </row>
    <row r="197">
      <c r="B197" s="164" t="n"/>
      <c r="C197" s="164" t="n"/>
      <c r="D197" s="164" t="n"/>
      <c r="E197" s="164" t="n"/>
      <c r="F197" s="164" t="n"/>
      <c r="G197" s="165" t="n"/>
    </row>
    <row r="198">
      <c r="B198" s="164" t="n"/>
      <c r="C198" s="164" t="n"/>
      <c r="D198" s="164" t="n"/>
      <c r="E198" s="164" t="n"/>
      <c r="F198" s="164" t="n"/>
      <c r="G198" s="165" t="n"/>
    </row>
    <row r="199">
      <c r="B199" s="164" t="n"/>
      <c r="C199" s="164" t="n"/>
      <c r="D199" s="164" t="n"/>
      <c r="E199" s="164" t="n"/>
      <c r="F199" s="164" t="n"/>
      <c r="G199" s="165" t="n"/>
    </row>
    <row r="200">
      <c r="B200" s="164" t="n"/>
      <c r="C200" s="164" t="n"/>
      <c r="D200" s="164" t="n"/>
      <c r="E200" s="164" t="n"/>
      <c r="F200" s="164" t="n"/>
      <c r="G200" s="165" t="n"/>
    </row>
    <row r="201">
      <c r="B201" s="164" t="n"/>
      <c r="C201" s="164" t="n"/>
      <c r="D201" s="164" t="n"/>
      <c r="E201" s="164" t="n"/>
      <c r="F201" s="164" t="n"/>
      <c r="G201" s="165" t="n"/>
    </row>
    <row r="202">
      <c r="B202" s="164" t="n"/>
      <c r="C202" s="164" t="n"/>
      <c r="D202" s="164" t="n"/>
      <c r="E202" s="164" t="n"/>
      <c r="F202" s="164" t="n"/>
      <c r="G202" s="165" t="n"/>
    </row>
    <row r="203">
      <c r="B203" s="164" t="n"/>
      <c r="C203" s="164" t="n"/>
      <c r="D203" s="164" t="n"/>
      <c r="E203" s="164" t="n"/>
      <c r="F203" s="164" t="n"/>
      <c r="G203" s="165" t="n"/>
    </row>
    <row r="204">
      <c r="B204" s="164" t="n"/>
      <c r="C204" s="164" t="n"/>
      <c r="D204" s="164" t="n"/>
      <c r="E204" s="164" t="n"/>
      <c r="F204" s="164" t="n"/>
      <c r="G204" s="165" t="n"/>
    </row>
    <row r="205">
      <c r="B205" s="164" t="n"/>
      <c r="C205" s="164" t="n"/>
      <c r="D205" s="164" t="n"/>
      <c r="E205" s="164" t="n"/>
      <c r="F205" s="164" t="n"/>
      <c r="G205" s="165" t="n"/>
    </row>
    <row r="206">
      <c r="B206" s="164" t="n"/>
      <c r="C206" s="164" t="n"/>
      <c r="D206" s="164" t="n"/>
      <c r="E206" s="164" t="n"/>
      <c r="F206" s="164" t="n"/>
      <c r="G206" s="165" t="n"/>
    </row>
    <row r="207">
      <c r="B207" s="164" t="n"/>
      <c r="C207" s="164" t="n"/>
      <c r="D207" s="164" t="n"/>
      <c r="E207" s="164" t="n"/>
      <c r="F207" s="164" t="n"/>
      <c r="G207" s="165" t="n"/>
    </row>
    <row r="208">
      <c r="B208" s="164" t="n"/>
      <c r="C208" s="164" t="n"/>
      <c r="D208" s="164" t="n"/>
      <c r="E208" s="164" t="n"/>
      <c r="F208" s="164" t="n"/>
      <c r="G208" s="165" t="n"/>
    </row>
    <row r="209">
      <c r="B209" s="164" t="n"/>
      <c r="C209" s="164" t="n"/>
      <c r="D209" s="164" t="n"/>
      <c r="E209" s="164" t="n"/>
      <c r="F209" s="164" t="n"/>
      <c r="G209" s="165" t="n"/>
    </row>
    <row r="210">
      <c r="B210" s="164" t="n"/>
      <c r="C210" s="164" t="n"/>
      <c r="D210" s="164" t="n"/>
      <c r="E210" s="164" t="n"/>
      <c r="F210" s="164" t="n"/>
      <c r="G210" s="165" t="n"/>
    </row>
    <row r="211">
      <c r="B211" s="164" t="n"/>
      <c r="C211" s="164" t="n"/>
      <c r="D211" s="164" t="n"/>
      <c r="E211" s="164" t="n"/>
      <c r="F211" s="164" t="n"/>
      <c r="G211" s="165" t="n"/>
    </row>
    <row r="212">
      <c r="B212" s="164" t="n"/>
      <c r="C212" s="164" t="n"/>
      <c r="D212" s="164" t="n"/>
      <c r="E212" s="164" t="n"/>
      <c r="F212" s="164" t="n"/>
      <c r="G212" s="165" t="n"/>
    </row>
    <row r="213">
      <c r="B213" s="164" t="n"/>
      <c r="C213" s="164" t="n"/>
      <c r="D213" s="164" t="n"/>
      <c r="E213" s="164" t="n"/>
      <c r="F213" s="164" t="n"/>
      <c r="G213" s="165" t="n"/>
    </row>
    <row r="214">
      <c r="B214" s="164" t="n"/>
      <c r="C214" s="164" t="n"/>
      <c r="D214" s="164" t="n"/>
      <c r="E214" s="164" t="n"/>
      <c r="F214" s="164" t="n"/>
      <c r="G214" s="165" t="n"/>
    </row>
    <row r="215">
      <c r="B215" s="164" t="n"/>
      <c r="C215" s="164" t="n"/>
      <c r="D215" s="164" t="n"/>
      <c r="E215" s="164" t="n"/>
      <c r="F215" s="164" t="n"/>
      <c r="G215" s="165" t="n"/>
    </row>
    <row r="216">
      <c r="B216" s="164" t="n"/>
      <c r="C216" s="164" t="n"/>
      <c r="D216" s="164" t="n"/>
      <c r="E216" s="164" t="n"/>
      <c r="F216" s="164" t="n"/>
      <c r="G216" s="165" t="n"/>
    </row>
    <row r="217">
      <c r="B217" s="164" t="n"/>
      <c r="C217" s="164" t="n"/>
      <c r="D217" s="164" t="n"/>
      <c r="E217" s="164" t="n"/>
      <c r="F217" s="164" t="n"/>
      <c r="G217" s="165" t="n"/>
    </row>
    <row r="218">
      <c r="B218" s="164" t="n"/>
      <c r="C218" s="164" t="n"/>
      <c r="D218" s="164" t="n"/>
      <c r="E218" s="164" t="n"/>
      <c r="F218" s="164" t="n"/>
      <c r="G218" s="165" t="n"/>
    </row>
    <row r="219">
      <c r="B219" s="164" t="n"/>
      <c r="C219" s="164" t="n"/>
      <c r="D219" s="164" t="n"/>
      <c r="E219" s="164" t="n"/>
      <c r="F219" s="164" t="n"/>
      <c r="G219" s="165" t="n"/>
    </row>
    <row r="220">
      <c r="B220" s="164" t="n"/>
      <c r="C220" s="164" t="n"/>
      <c r="D220" s="164" t="n"/>
      <c r="E220" s="164" t="n"/>
      <c r="F220" s="164" t="n"/>
      <c r="G220" s="165" t="n"/>
    </row>
    <row r="221">
      <c r="B221" s="164" t="n"/>
      <c r="C221" s="164" t="n"/>
      <c r="D221" s="164" t="n"/>
      <c r="E221" s="164" t="n"/>
      <c r="F221" s="164" t="n"/>
      <c r="G221" s="165" t="n"/>
    </row>
    <row r="222">
      <c r="B222" s="164" t="n"/>
      <c r="C222" s="164" t="n"/>
      <c r="D222" s="164" t="n"/>
      <c r="E222" s="164" t="n"/>
      <c r="F222" s="164" t="n"/>
      <c r="G222" s="165" t="n"/>
    </row>
    <row r="223">
      <c r="B223" s="164" t="n"/>
      <c r="C223" s="164" t="n"/>
      <c r="D223" s="164" t="n"/>
      <c r="E223" s="164" t="n"/>
      <c r="F223" s="164" t="n"/>
      <c r="G223" s="165" t="n"/>
    </row>
    <row r="224">
      <c r="B224" s="164" t="n"/>
      <c r="C224" s="164" t="n"/>
      <c r="D224" s="164" t="n"/>
      <c r="E224" s="164" t="n"/>
      <c r="F224" s="164" t="n"/>
      <c r="G224" s="165" t="n"/>
    </row>
    <row r="225">
      <c r="B225" s="164" t="n"/>
      <c r="C225" s="164" t="n"/>
      <c r="D225" s="164" t="n"/>
      <c r="E225" s="164" t="n"/>
      <c r="F225" s="164" t="n"/>
      <c r="G225" s="165" t="n"/>
    </row>
    <row r="226">
      <c r="B226" s="164" t="n"/>
      <c r="C226" s="164" t="n"/>
      <c r="D226" s="164" t="n"/>
      <c r="E226" s="164" t="n"/>
      <c r="F226" s="164" t="n"/>
      <c r="G226" s="165" t="n"/>
    </row>
    <row r="227">
      <c r="B227" s="164" t="n"/>
      <c r="C227" s="164" t="n"/>
      <c r="D227" s="164" t="n"/>
      <c r="E227" s="164" t="n"/>
      <c r="F227" s="164" t="n"/>
      <c r="G227" s="165" t="n"/>
    </row>
    <row r="228">
      <c r="B228" s="164" t="n"/>
      <c r="C228" s="164" t="n"/>
      <c r="D228" s="164" t="n"/>
      <c r="E228" s="164" t="n"/>
      <c r="F228" s="164" t="n"/>
      <c r="G228" s="165" t="n"/>
    </row>
    <row r="229">
      <c r="B229" s="164" t="n"/>
      <c r="C229" s="164" t="n"/>
      <c r="D229" s="164" t="n"/>
      <c r="E229" s="164" t="n"/>
      <c r="F229" s="164" t="n"/>
      <c r="G229" s="165" t="n"/>
    </row>
    <row r="230">
      <c r="B230" s="164" t="n"/>
      <c r="C230" s="164" t="n"/>
      <c r="D230" s="164" t="n"/>
      <c r="E230" s="164" t="n"/>
      <c r="F230" s="164" t="n"/>
      <c r="G230" s="165" t="n"/>
    </row>
    <row r="231">
      <c r="B231" s="164" t="n"/>
      <c r="C231" s="164" t="n"/>
      <c r="D231" s="164" t="n"/>
      <c r="E231" s="164" t="n"/>
      <c r="F231" s="164" t="n"/>
      <c r="G231" s="165" t="n"/>
    </row>
    <row r="232">
      <c r="B232" s="164" t="n"/>
      <c r="C232" s="164" t="n"/>
      <c r="D232" s="164" t="n"/>
      <c r="E232" s="164" t="n"/>
      <c r="F232" s="164" t="n"/>
      <c r="G232" s="165" t="n"/>
    </row>
    <row r="233">
      <c r="B233" s="164" t="n"/>
      <c r="C233" s="164" t="n"/>
      <c r="D233" s="164" t="n"/>
      <c r="E233" s="164" t="n"/>
      <c r="F233" s="164" t="n"/>
      <c r="G233" s="165" t="n"/>
    </row>
    <row r="234">
      <c r="B234" s="164" t="n"/>
      <c r="C234" s="164" t="n"/>
      <c r="D234" s="164" t="n"/>
      <c r="E234" s="164" t="n"/>
      <c r="F234" s="164" t="n"/>
      <c r="G234" s="165" t="n"/>
    </row>
    <row r="235">
      <c r="B235" s="164" t="n"/>
      <c r="C235" s="164" t="n"/>
      <c r="D235" s="164" t="n"/>
      <c r="E235" s="164" t="n"/>
      <c r="F235" s="164" t="n"/>
      <c r="G235" s="165" t="n"/>
    </row>
    <row r="236">
      <c r="B236" s="164" t="n"/>
      <c r="C236" s="164" t="n"/>
      <c r="D236" s="164" t="n"/>
      <c r="E236" s="164" t="n"/>
      <c r="F236" s="164" t="n"/>
      <c r="G236" s="165" t="n"/>
    </row>
    <row r="237">
      <c r="B237" s="164" t="n"/>
      <c r="C237" s="164" t="n"/>
      <c r="D237" s="164" t="n"/>
      <c r="E237" s="164" t="n"/>
      <c r="F237" s="164" t="n"/>
      <c r="G237" s="165" t="n"/>
    </row>
    <row r="238">
      <c r="B238" s="164" t="n"/>
      <c r="C238" s="164" t="n"/>
      <c r="D238" s="164" t="n"/>
      <c r="E238" s="164" t="n"/>
      <c r="F238" s="164" t="n"/>
      <c r="G238" s="165" t="n"/>
    </row>
    <row r="239">
      <c r="B239" s="164" t="n"/>
      <c r="C239" s="164" t="n"/>
      <c r="D239" s="164" t="n"/>
      <c r="E239" s="164" t="n"/>
      <c r="F239" s="164" t="n"/>
      <c r="G239" s="165" t="n"/>
    </row>
    <row r="240">
      <c r="B240" s="164" t="n"/>
      <c r="C240" s="164" t="n"/>
      <c r="D240" s="164" t="n"/>
      <c r="E240" s="164" t="n"/>
      <c r="F240" s="164" t="n"/>
      <c r="G240" s="165" t="n"/>
    </row>
    <row r="241">
      <c r="B241" s="164" t="n"/>
      <c r="C241" s="164" t="n"/>
      <c r="D241" s="164" t="n"/>
      <c r="E241" s="164" t="n"/>
      <c r="F241" s="164" t="n"/>
      <c r="G241" s="165" t="n"/>
    </row>
    <row r="242">
      <c r="B242" s="164" t="n"/>
      <c r="C242" s="164" t="n"/>
      <c r="D242" s="164" t="n"/>
      <c r="E242" s="164" t="n"/>
      <c r="F242" s="164" t="n"/>
      <c r="G242" s="165" t="n"/>
    </row>
    <row r="243">
      <c r="B243" s="164" t="n"/>
      <c r="C243" s="164" t="n"/>
      <c r="D243" s="164" t="n"/>
      <c r="E243" s="164" t="n"/>
      <c r="F243" s="164" t="n"/>
      <c r="G243" s="165" t="n"/>
    </row>
    <row r="244">
      <c r="B244" s="164" t="n"/>
      <c r="C244" s="164" t="n"/>
      <c r="D244" s="164" t="n"/>
      <c r="E244" s="164" t="n"/>
      <c r="F244" s="164" t="n"/>
      <c r="G244" s="165" t="n"/>
    </row>
    <row r="245">
      <c r="B245" s="164" t="n"/>
      <c r="C245" s="164" t="n"/>
      <c r="D245" s="164" t="n"/>
      <c r="E245" s="164" t="n"/>
      <c r="F245" s="164" t="n"/>
      <c r="G245" s="165" t="n"/>
    </row>
    <row r="246">
      <c r="B246" s="164" t="n"/>
      <c r="C246" s="164" t="n"/>
      <c r="D246" s="164" t="n"/>
      <c r="E246" s="164" t="n"/>
      <c r="F246" s="164" t="n"/>
      <c r="G246" s="165" t="n"/>
    </row>
    <row r="247">
      <c r="B247" s="164" t="n"/>
      <c r="C247" s="164" t="n"/>
      <c r="D247" s="164" t="n"/>
      <c r="E247" s="164" t="n"/>
      <c r="F247" s="164" t="n"/>
      <c r="G247" s="165" t="n"/>
    </row>
    <row r="248">
      <c r="B248" s="164" t="n"/>
      <c r="C248" s="164" t="n"/>
      <c r="D248" s="164" t="n"/>
      <c r="E248" s="164" t="n"/>
      <c r="F248" s="164" t="n"/>
      <c r="G248" s="165" t="n"/>
    </row>
    <row r="249">
      <c r="B249" s="164" t="n"/>
      <c r="C249" s="164" t="n"/>
      <c r="D249" s="164" t="n"/>
      <c r="E249" s="164" t="n"/>
      <c r="F249" s="164" t="n"/>
      <c r="G249" s="165" t="n"/>
    </row>
    <row r="250">
      <c r="B250" s="164" t="n"/>
      <c r="C250" s="164" t="n"/>
      <c r="D250" s="164" t="n"/>
      <c r="E250" s="164" t="n"/>
      <c r="F250" s="164" t="n"/>
      <c r="G250" s="165" t="n"/>
    </row>
    <row r="251">
      <c r="B251" s="164" t="n"/>
      <c r="C251" s="164" t="n"/>
      <c r="D251" s="164" t="n"/>
      <c r="E251" s="164" t="n"/>
      <c r="F251" s="164" t="n"/>
      <c r="G251" s="165" t="n"/>
    </row>
    <row r="252">
      <c r="B252" s="164" t="n"/>
      <c r="C252" s="164" t="n"/>
      <c r="D252" s="164" t="n"/>
      <c r="E252" s="164" t="n"/>
      <c r="F252" s="164" t="n"/>
      <c r="G252" s="165" t="n"/>
    </row>
    <row r="253">
      <c r="B253" s="164" t="n"/>
      <c r="C253" s="164" t="n"/>
      <c r="D253" s="164" t="n"/>
      <c r="E253" s="164" t="n"/>
      <c r="F253" s="164" t="n"/>
      <c r="G253" s="165" t="n"/>
    </row>
    <row r="254">
      <c r="B254" s="164" t="n"/>
      <c r="C254" s="164" t="n"/>
      <c r="D254" s="164" t="n"/>
      <c r="E254" s="164" t="n"/>
      <c r="F254" s="164" t="n"/>
      <c r="G254" s="165" t="n"/>
    </row>
    <row r="255">
      <c r="B255" s="164" t="n"/>
      <c r="C255" s="164" t="n"/>
      <c r="D255" s="164" t="n"/>
      <c r="E255" s="164" t="n"/>
      <c r="F255" s="164" t="n"/>
      <c r="G255" s="165" t="n"/>
    </row>
    <row r="256">
      <c r="B256" s="164" t="n"/>
      <c r="C256" s="164" t="n"/>
      <c r="D256" s="164" t="n"/>
      <c r="E256" s="164" t="n"/>
      <c r="F256" s="164" t="n"/>
      <c r="G256" s="165" t="n"/>
    </row>
    <row r="257">
      <c r="B257" s="164" t="n"/>
      <c r="C257" s="164" t="n"/>
      <c r="D257" s="164" t="n"/>
      <c r="E257" s="164" t="n"/>
      <c r="F257" s="164" t="n"/>
      <c r="G257" s="165" t="n"/>
    </row>
    <row r="258">
      <c r="B258" s="164" t="n"/>
      <c r="C258" s="164" t="n"/>
      <c r="D258" s="164" t="n"/>
      <c r="E258" s="164" t="n"/>
      <c r="F258" s="164" t="n"/>
      <c r="G258" s="165" t="n"/>
    </row>
    <row r="259">
      <c r="B259" s="164" t="n"/>
      <c r="C259" s="164" t="n"/>
      <c r="D259" s="164" t="n"/>
      <c r="E259" s="164" t="n"/>
      <c r="F259" s="164" t="n"/>
      <c r="G259" s="165" t="n"/>
    </row>
    <row r="260">
      <c r="B260" s="164" t="n"/>
      <c r="C260" s="164" t="n"/>
      <c r="D260" s="164" t="n"/>
      <c r="E260" s="164" t="n"/>
      <c r="F260" s="164" t="n"/>
      <c r="G260" s="165" t="n"/>
    </row>
    <row r="261">
      <c r="B261" s="164" t="n"/>
      <c r="C261" s="164" t="n"/>
      <c r="D261" s="164" t="n"/>
      <c r="E261" s="164" t="n"/>
      <c r="F261" s="164" t="n"/>
      <c r="G261" s="165" t="n"/>
    </row>
    <row r="262">
      <c r="B262" s="164" t="n"/>
      <c r="C262" s="164" t="n"/>
      <c r="D262" s="164" t="n"/>
      <c r="E262" s="164" t="n"/>
      <c r="F262" s="164" t="n"/>
      <c r="G262" s="165" t="n"/>
    </row>
    <row r="263">
      <c r="B263" s="164" t="n"/>
      <c r="C263" s="164" t="n"/>
      <c r="D263" s="164" t="n"/>
      <c r="E263" s="164" t="n"/>
      <c r="F263" s="164" t="n"/>
      <c r="G263" s="165" t="n"/>
    </row>
    <row r="264">
      <c r="B264" s="164" t="n"/>
      <c r="C264" s="164" t="n"/>
      <c r="D264" s="164" t="n"/>
      <c r="E264" s="164" t="n"/>
      <c r="F264" s="164" t="n"/>
      <c r="G264" s="165" t="n"/>
    </row>
    <row r="265">
      <c r="B265" s="164" t="n"/>
      <c r="C265" s="164" t="n"/>
      <c r="D265" s="164" t="n"/>
      <c r="E265" s="164" t="n"/>
      <c r="F265" s="164" t="n"/>
      <c r="G265" s="165" t="n"/>
    </row>
    <row r="266">
      <c r="B266" s="164" t="n"/>
      <c r="C266" s="164" t="n"/>
      <c r="D266" s="164" t="n"/>
      <c r="E266" s="164" t="n"/>
      <c r="F266" s="164" t="n"/>
      <c r="G266" s="165" t="n"/>
    </row>
    <row r="267">
      <c r="B267" s="164" t="n"/>
      <c r="C267" s="164" t="n"/>
      <c r="D267" s="164" t="n"/>
      <c r="E267" s="164" t="n"/>
      <c r="F267" s="164" t="n"/>
      <c r="G267" s="165" t="n"/>
    </row>
    <row r="268">
      <c r="B268" s="164" t="n"/>
      <c r="C268" s="164" t="n"/>
      <c r="D268" s="164" t="n"/>
      <c r="E268" s="164" t="n"/>
      <c r="F268" s="164" t="n"/>
      <c r="G268" s="165" t="n"/>
    </row>
    <row r="269">
      <c r="B269" s="164" t="n"/>
      <c r="C269" s="164" t="n"/>
      <c r="D269" s="164" t="n"/>
      <c r="E269" s="164" t="n"/>
      <c r="F269" s="164" t="n"/>
      <c r="G269" s="165" t="n"/>
    </row>
    <row r="270">
      <c r="B270" s="164" t="n"/>
      <c r="C270" s="164" t="n"/>
      <c r="D270" s="164" t="n"/>
      <c r="E270" s="164" t="n"/>
      <c r="F270" s="164" t="n"/>
      <c r="G270" s="165" t="n"/>
    </row>
    <row r="271">
      <c r="B271" s="164" t="n"/>
      <c r="C271" s="164" t="n"/>
      <c r="D271" s="164" t="n"/>
      <c r="E271" s="164" t="n"/>
      <c r="F271" s="164" t="n"/>
      <c r="G271" s="165" t="n"/>
    </row>
    <row r="272">
      <c r="B272" s="164" t="n"/>
      <c r="C272" s="164" t="n"/>
      <c r="D272" s="164" t="n"/>
      <c r="E272" s="164" t="n"/>
      <c r="F272" s="164" t="n"/>
      <c r="G272" s="165" t="n"/>
    </row>
    <row r="273">
      <c r="B273" s="164" t="n"/>
      <c r="C273" s="164" t="n"/>
      <c r="D273" s="164" t="n"/>
      <c r="E273" s="164" t="n"/>
      <c r="F273" s="164" t="n"/>
      <c r="G273" s="165" t="n"/>
    </row>
    <row r="274">
      <c r="B274" s="164" t="n"/>
      <c r="C274" s="164" t="n"/>
      <c r="D274" s="164" t="n"/>
      <c r="E274" s="164" t="n"/>
      <c r="F274" s="164" t="n"/>
      <c r="G274" s="165" t="n"/>
    </row>
    <row r="275">
      <c r="B275" s="164" t="n"/>
      <c r="C275" s="164" t="n"/>
      <c r="D275" s="164" t="n"/>
      <c r="E275" s="164" t="n"/>
      <c r="F275" s="164" t="n"/>
      <c r="G275" s="165" t="n"/>
    </row>
    <row r="276">
      <c r="B276" s="164" t="n"/>
      <c r="C276" s="164" t="n"/>
      <c r="D276" s="164" t="n"/>
      <c r="E276" s="164" t="n"/>
      <c r="F276" s="164" t="n"/>
      <c r="G276" s="165" t="n"/>
    </row>
    <row r="277">
      <c r="B277" s="164" t="n"/>
      <c r="C277" s="164" t="n"/>
      <c r="D277" s="164" t="n"/>
      <c r="E277" s="164" t="n"/>
      <c r="F277" s="164" t="n"/>
      <c r="G277" s="165" t="n"/>
    </row>
    <row r="278">
      <c r="B278" s="164" t="n"/>
      <c r="C278" s="164" t="n"/>
      <c r="D278" s="164" t="n"/>
      <c r="E278" s="164" t="n"/>
      <c r="F278" s="164" t="n"/>
      <c r="G278" s="165" t="n"/>
    </row>
    <row r="279">
      <c r="B279" s="164" t="n"/>
      <c r="C279" s="164" t="n"/>
      <c r="D279" s="164" t="n"/>
      <c r="E279" s="164" t="n"/>
      <c r="F279" s="164" t="n"/>
      <c r="G279" s="165" t="n"/>
    </row>
    <row r="280">
      <c r="B280" s="164" t="n"/>
      <c r="C280" s="164" t="n"/>
      <c r="D280" s="164" t="n"/>
      <c r="E280" s="164" t="n"/>
      <c r="F280" s="164" t="n"/>
      <c r="G280" s="165" t="n"/>
    </row>
    <row r="281">
      <c r="B281" s="164" t="n"/>
      <c r="C281" s="164" t="n"/>
      <c r="D281" s="164" t="n"/>
      <c r="E281" s="164" t="n"/>
      <c r="F281" s="164" t="n"/>
      <c r="G281" s="165" t="n"/>
    </row>
    <row r="282">
      <c r="B282" s="164" t="n"/>
      <c r="C282" s="164" t="n"/>
      <c r="D282" s="164" t="n"/>
      <c r="E282" s="164" t="n"/>
      <c r="F282" s="164" t="n"/>
      <c r="G282" s="165" t="n"/>
    </row>
    <row r="283">
      <c r="B283" s="164" t="n"/>
      <c r="C283" s="164" t="n"/>
      <c r="D283" s="164" t="n"/>
      <c r="E283" s="164" t="n"/>
      <c r="F283" s="164" t="n"/>
      <c r="G283" s="165" t="n"/>
    </row>
    <row r="284">
      <c r="B284" s="164" t="n"/>
      <c r="C284" s="164" t="n"/>
      <c r="D284" s="164" t="n"/>
      <c r="E284" s="164" t="n"/>
      <c r="F284" s="164" t="n"/>
      <c r="G284" s="165" t="n"/>
    </row>
    <row r="285">
      <c r="B285" s="164" t="n"/>
      <c r="C285" s="164" t="n"/>
      <c r="D285" s="164" t="n"/>
      <c r="E285" s="164" t="n"/>
      <c r="F285" s="164" t="n"/>
      <c r="G285" s="165" t="n"/>
    </row>
    <row r="286">
      <c r="B286" s="164" t="n"/>
      <c r="C286" s="164" t="n"/>
      <c r="D286" s="164" t="n"/>
      <c r="E286" s="164" t="n"/>
      <c r="F286" s="164" t="n"/>
      <c r="G286" s="165" t="n"/>
    </row>
    <row r="287">
      <c r="B287" s="164" t="n"/>
      <c r="C287" s="164" t="n"/>
      <c r="D287" s="164" t="n"/>
      <c r="E287" s="164" t="n"/>
      <c r="F287" s="164" t="n"/>
      <c r="G287" s="165" t="n"/>
    </row>
    <row r="288">
      <c r="B288" s="164" t="n"/>
      <c r="C288" s="164" t="n"/>
      <c r="D288" s="164" t="n"/>
      <c r="E288" s="164" t="n"/>
      <c r="F288" s="164" t="n"/>
      <c r="G288" s="165" t="n"/>
    </row>
    <row r="289">
      <c r="B289" s="164" t="n"/>
      <c r="C289" s="164" t="n"/>
      <c r="D289" s="164" t="n"/>
      <c r="E289" s="164" t="n"/>
      <c r="F289" s="164" t="n"/>
      <c r="G289" s="165" t="n"/>
    </row>
    <row r="290">
      <c r="B290" s="164" t="n"/>
      <c r="C290" s="164" t="n"/>
      <c r="D290" s="164" t="n"/>
      <c r="E290" s="164" t="n"/>
      <c r="F290" s="164" t="n"/>
      <c r="G290" s="165" t="n"/>
    </row>
    <row r="291">
      <c r="B291" s="164" t="n"/>
      <c r="C291" s="164" t="n"/>
      <c r="D291" s="164" t="n"/>
      <c r="E291" s="164" t="n"/>
      <c r="F291" s="164" t="n"/>
      <c r="G291" s="165" t="n"/>
    </row>
    <row r="292">
      <c r="B292" s="164" t="n"/>
      <c r="C292" s="164" t="n"/>
      <c r="D292" s="164" t="n"/>
      <c r="E292" s="164" t="n"/>
      <c r="F292" s="164" t="n"/>
      <c r="G292" s="165" t="n"/>
    </row>
    <row r="293">
      <c r="B293" s="164" t="n"/>
      <c r="C293" s="164" t="n"/>
      <c r="D293" s="164" t="n"/>
      <c r="E293" s="164" t="n"/>
      <c r="F293" s="164" t="n"/>
      <c r="G293" s="165" t="n"/>
    </row>
    <row r="294">
      <c r="B294" s="164" t="n"/>
      <c r="C294" s="164" t="n"/>
      <c r="D294" s="164" t="n"/>
      <c r="E294" s="164" t="n"/>
      <c r="F294" s="164" t="n"/>
      <c r="G294" s="165" t="n"/>
    </row>
    <row r="295">
      <c r="B295" s="164" t="n"/>
      <c r="C295" s="164" t="n"/>
      <c r="D295" s="164" t="n"/>
      <c r="E295" s="164" t="n"/>
      <c r="F295" s="164" t="n"/>
      <c r="G295" s="165" t="n"/>
    </row>
    <row r="296">
      <c r="B296" s="164" t="n"/>
      <c r="C296" s="164" t="n"/>
      <c r="D296" s="164" t="n"/>
      <c r="E296" s="164" t="n"/>
      <c r="F296" s="164" t="n"/>
      <c r="G296" s="165" t="n"/>
    </row>
    <row r="297">
      <c r="B297" s="164" t="n"/>
      <c r="C297" s="164" t="n"/>
      <c r="D297" s="164" t="n"/>
      <c r="E297" s="164" t="n"/>
      <c r="F297" s="164" t="n"/>
      <c r="G297" s="165" t="n"/>
    </row>
    <row r="298">
      <c r="B298" s="164" t="n"/>
      <c r="C298" s="164" t="n"/>
      <c r="D298" s="164" t="n"/>
      <c r="E298" s="164" t="n"/>
      <c r="F298" s="164" t="n"/>
      <c r="G298" s="165" t="n"/>
    </row>
    <row r="299">
      <c r="B299" s="164" t="n"/>
      <c r="C299" s="164" t="n"/>
      <c r="D299" s="164" t="n"/>
      <c r="E299" s="164" t="n"/>
      <c r="F299" s="164" t="n"/>
      <c r="G299" s="165" t="n"/>
    </row>
    <row r="300">
      <c r="B300" s="164" t="n"/>
      <c r="C300" s="164" t="n"/>
      <c r="D300" s="164" t="n"/>
      <c r="E300" s="164" t="n"/>
      <c r="F300" s="164" t="n"/>
      <c r="G300" s="165" t="n"/>
    </row>
    <row r="301">
      <c r="B301" s="164" t="n"/>
      <c r="C301" s="164" t="n"/>
      <c r="D301" s="164" t="n"/>
      <c r="E301" s="164" t="n"/>
      <c r="F301" s="164" t="n"/>
      <c r="G301" s="165" t="n"/>
    </row>
    <row r="302">
      <c r="B302" s="164" t="n"/>
      <c r="C302" s="164" t="n"/>
      <c r="D302" s="164" t="n"/>
      <c r="E302" s="164" t="n"/>
      <c r="F302" s="164" t="n"/>
      <c r="G302" s="165" t="n"/>
    </row>
    <row r="303">
      <c r="B303" s="164" t="n"/>
      <c r="C303" s="164" t="n"/>
      <c r="D303" s="164" t="n"/>
      <c r="E303" s="164" t="n"/>
      <c r="F303" s="164" t="n"/>
      <c r="G303" s="165" t="n"/>
    </row>
    <row r="304">
      <c r="B304" s="164" t="n"/>
      <c r="C304" s="164" t="n"/>
      <c r="D304" s="164" t="n"/>
      <c r="E304" s="164" t="n"/>
      <c r="F304" s="164" t="n"/>
      <c r="G304" s="165" t="n"/>
    </row>
    <row r="305">
      <c r="B305" s="164" t="n"/>
      <c r="C305" s="164" t="n"/>
      <c r="D305" s="164" t="n"/>
      <c r="E305" s="164" t="n"/>
      <c r="F305" s="164" t="n"/>
      <c r="G305" s="165" t="n"/>
    </row>
    <row r="306">
      <c r="B306" s="164" t="n"/>
      <c r="C306" s="164" t="n"/>
      <c r="D306" s="164" t="n"/>
      <c r="E306" s="164" t="n"/>
      <c r="F306" s="164" t="n"/>
      <c r="G306" s="165" t="n"/>
    </row>
    <row r="307">
      <c r="B307" s="164" t="n"/>
      <c r="C307" s="164" t="n"/>
      <c r="D307" s="164" t="n"/>
      <c r="E307" s="164" t="n"/>
      <c r="F307" s="164" t="n"/>
      <c r="G307" s="165" t="n"/>
    </row>
    <row r="308">
      <c r="B308" s="164" t="n"/>
      <c r="C308" s="164" t="n"/>
      <c r="D308" s="164" t="n"/>
      <c r="E308" s="164" t="n"/>
      <c r="F308" s="164" t="n"/>
      <c r="G308" s="165" t="n"/>
    </row>
    <row r="309">
      <c r="B309" s="164" t="n"/>
      <c r="C309" s="164" t="n"/>
      <c r="D309" s="164" t="n"/>
      <c r="E309" s="164" t="n"/>
      <c r="F309" s="164" t="n"/>
      <c r="G309" s="165" t="n"/>
    </row>
    <row r="310">
      <c r="B310" s="164" t="n"/>
      <c r="C310" s="164" t="n"/>
      <c r="D310" s="164" t="n"/>
      <c r="E310" s="164" t="n"/>
      <c r="F310" s="164" t="n"/>
      <c r="G310" s="165" t="n"/>
    </row>
    <row r="311">
      <c r="B311" s="164" t="n"/>
      <c r="C311" s="164" t="n"/>
      <c r="D311" s="164" t="n"/>
      <c r="E311" s="164" t="n"/>
      <c r="F311" s="164" t="n"/>
      <c r="G311" s="165" t="n"/>
    </row>
    <row r="312">
      <c r="B312" s="164" t="n"/>
      <c r="C312" s="164" t="n"/>
      <c r="D312" s="164" t="n"/>
      <c r="E312" s="164" t="n"/>
      <c r="F312" s="164" t="n"/>
      <c r="G312" s="165" t="n"/>
    </row>
    <row r="313">
      <c r="B313" s="164" t="n"/>
      <c r="C313" s="164" t="n"/>
      <c r="D313" s="164" t="n"/>
      <c r="E313" s="164" t="n"/>
      <c r="F313" s="164" t="n"/>
      <c r="G313" s="165" t="n"/>
    </row>
    <row r="314">
      <c r="B314" s="164" t="n"/>
      <c r="C314" s="164" t="n"/>
      <c r="D314" s="164" t="n"/>
      <c r="E314" s="164" t="n"/>
      <c r="F314" s="164" t="n"/>
      <c r="G314" s="165" t="n"/>
    </row>
    <row r="315">
      <c r="B315" s="164" t="n"/>
      <c r="C315" s="164" t="n"/>
      <c r="D315" s="164" t="n"/>
      <c r="E315" s="164" t="n"/>
      <c r="F315" s="164" t="n"/>
      <c r="G315" s="165" t="n"/>
    </row>
    <row r="316">
      <c r="B316" s="164" t="n"/>
      <c r="C316" s="164" t="n"/>
      <c r="D316" s="164" t="n"/>
      <c r="E316" s="164" t="n"/>
      <c r="F316" s="164" t="n"/>
      <c r="G316" s="165" t="n"/>
    </row>
    <row r="317">
      <c r="B317" s="164" t="n"/>
      <c r="C317" s="164" t="n"/>
      <c r="D317" s="164" t="n"/>
      <c r="E317" s="164" t="n"/>
      <c r="F317" s="164" t="n"/>
      <c r="G317" s="165" t="n"/>
    </row>
    <row r="318">
      <c r="B318" s="164" t="n"/>
      <c r="C318" s="164" t="n"/>
      <c r="D318" s="164" t="n"/>
      <c r="E318" s="164" t="n"/>
      <c r="F318" s="164" t="n"/>
      <c r="G318" s="165" t="n"/>
    </row>
    <row r="319">
      <c r="B319" s="164" t="n"/>
      <c r="C319" s="164" t="n"/>
      <c r="D319" s="164" t="n"/>
      <c r="E319" s="164" t="n"/>
      <c r="F319" s="164" t="n"/>
      <c r="G319" s="165" t="n"/>
    </row>
    <row r="320">
      <c r="B320" s="164" t="n"/>
      <c r="C320" s="164" t="n"/>
      <c r="D320" s="164" t="n"/>
      <c r="E320" s="164" t="n"/>
      <c r="F320" s="164" t="n"/>
      <c r="G320" s="165" t="n"/>
    </row>
    <row r="321">
      <c r="B321" s="164" t="n"/>
      <c r="C321" s="164" t="n"/>
      <c r="D321" s="164" t="n"/>
      <c r="E321" s="164" t="n"/>
      <c r="F321" s="164" t="n"/>
      <c r="G321" s="165" t="n"/>
    </row>
    <row r="322">
      <c r="B322" s="164" t="n"/>
      <c r="C322" s="164" t="n"/>
      <c r="D322" s="164" t="n"/>
      <c r="E322" s="164" t="n"/>
      <c r="F322" s="164" t="n"/>
      <c r="G322" s="165" t="n"/>
    </row>
    <row r="323">
      <c r="B323" s="164" t="n"/>
      <c r="C323" s="164" t="n"/>
      <c r="D323" s="164" t="n"/>
      <c r="E323" s="164" t="n"/>
      <c r="F323" s="164" t="n"/>
      <c r="G323" s="165" t="n"/>
    </row>
    <row r="324">
      <c r="B324" s="164" t="n"/>
      <c r="C324" s="164" t="n"/>
      <c r="D324" s="164" t="n"/>
      <c r="E324" s="164" t="n"/>
      <c r="F324" s="164" t="n"/>
      <c r="G324" s="165" t="n"/>
    </row>
    <row r="325">
      <c r="B325" s="164" t="n"/>
      <c r="C325" s="164" t="n"/>
      <c r="D325" s="164" t="n"/>
      <c r="E325" s="164" t="n"/>
      <c r="F325" s="164" t="n"/>
      <c r="G325" s="165" t="n"/>
    </row>
    <row r="326">
      <c r="B326" s="164" t="n"/>
      <c r="C326" s="164" t="n"/>
      <c r="D326" s="164" t="n"/>
      <c r="E326" s="164" t="n"/>
      <c r="F326" s="164" t="n"/>
      <c r="G326" s="165" t="n"/>
    </row>
    <row r="327">
      <c r="B327" s="164" t="n"/>
      <c r="C327" s="164" t="n"/>
      <c r="D327" s="164" t="n"/>
      <c r="E327" s="164" t="n"/>
      <c r="F327" s="164" t="n"/>
      <c r="G327" s="165" t="n"/>
    </row>
    <row r="328">
      <c r="B328" s="164" t="n"/>
      <c r="C328" s="164" t="n"/>
      <c r="D328" s="164" t="n"/>
      <c r="E328" s="164" t="n"/>
      <c r="F328" s="164" t="n"/>
      <c r="G328" s="165" t="n"/>
    </row>
    <row r="329">
      <c r="B329" s="164" t="n"/>
      <c r="C329" s="164" t="n"/>
      <c r="D329" s="164" t="n"/>
      <c r="E329" s="164" t="n"/>
      <c r="F329" s="164" t="n"/>
      <c r="G329" s="165" t="n"/>
    </row>
    <row r="330">
      <c r="B330" s="164" t="n"/>
      <c r="C330" s="164" t="n"/>
      <c r="D330" s="164" t="n"/>
      <c r="E330" s="164" t="n"/>
      <c r="F330" s="164" t="n"/>
      <c r="G330" s="165" t="n"/>
    </row>
    <row r="331">
      <c r="B331" s="164" t="n"/>
      <c r="C331" s="164" t="n"/>
      <c r="D331" s="164" t="n"/>
      <c r="E331" s="164" t="n"/>
      <c r="F331" s="164" t="n"/>
      <c r="G331" s="165" t="n"/>
    </row>
    <row r="332">
      <c r="B332" s="164" t="n"/>
      <c r="C332" s="164" t="n"/>
      <c r="D332" s="164" t="n"/>
      <c r="E332" s="164" t="n"/>
      <c r="F332" s="164" t="n"/>
      <c r="G332" s="165" t="n"/>
    </row>
    <row r="333">
      <c r="B333" s="164" t="n"/>
      <c r="C333" s="164" t="n"/>
      <c r="D333" s="164" t="n"/>
      <c r="E333" s="164" t="n"/>
      <c r="F333" s="164" t="n"/>
      <c r="G333" s="165" t="n"/>
    </row>
    <row r="334">
      <c r="B334" s="164" t="n"/>
      <c r="C334" s="164" t="n"/>
      <c r="D334" s="164" t="n"/>
      <c r="E334" s="164" t="n"/>
      <c r="F334" s="164" t="n"/>
      <c r="G334" s="165" t="n"/>
    </row>
    <row r="335">
      <c r="B335" s="164" t="n"/>
      <c r="C335" s="164" t="n"/>
      <c r="D335" s="164" t="n"/>
      <c r="E335" s="164" t="n"/>
      <c r="F335" s="164" t="n"/>
      <c r="G335" s="165" t="n"/>
    </row>
    <row r="336">
      <c r="B336" s="164" t="n"/>
      <c r="C336" s="164" t="n"/>
      <c r="D336" s="164" t="n"/>
      <c r="E336" s="164" t="n"/>
      <c r="F336" s="164" t="n"/>
      <c r="G336" s="165" t="n"/>
    </row>
    <row r="337">
      <c r="B337" s="164" t="n"/>
      <c r="C337" s="164" t="n"/>
      <c r="D337" s="164" t="n"/>
      <c r="E337" s="164" t="n"/>
      <c r="F337" s="164" t="n"/>
      <c r="G337" s="165" t="n"/>
    </row>
    <row r="338">
      <c r="B338" s="164" t="n"/>
      <c r="C338" s="164" t="n"/>
      <c r="D338" s="164" t="n"/>
      <c r="E338" s="164" t="n"/>
      <c r="F338" s="164" t="n"/>
      <c r="G338" s="165" t="n"/>
    </row>
    <row r="339">
      <c r="B339" s="164" t="n"/>
      <c r="C339" s="164" t="n"/>
      <c r="D339" s="164" t="n"/>
      <c r="E339" s="164" t="n"/>
      <c r="F339" s="164" t="n"/>
      <c r="G339" s="165" t="n"/>
    </row>
    <row r="340">
      <c r="B340" s="164" t="n"/>
      <c r="C340" s="164" t="n"/>
      <c r="D340" s="164" t="n"/>
      <c r="E340" s="164" t="n"/>
      <c r="F340" s="164" t="n"/>
      <c r="G340" s="165" t="n"/>
    </row>
    <row r="341">
      <c r="B341" s="164" t="n"/>
      <c r="C341" s="164" t="n"/>
      <c r="D341" s="164" t="n"/>
      <c r="E341" s="164" t="n"/>
      <c r="F341" s="164" t="n"/>
      <c r="G341" s="165" t="n"/>
    </row>
    <row r="342">
      <c r="B342" s="164" t="n"/>
      <c r="C342" s="164" t="n"/>
      <c r="D342" s="164" t="n"/>
      <c r="E342" s="164" t="n"/>
      <c r="F342" s="164" t="n"/>
      <c r="G342" s="165" t="n"/>
    </row>
    <row r="343">
      <c r="B343" s="164" t="n"/>
      <c r="C343" s="164" t="n"/>
      <c r="D343" s="164" t="n"/>
      <c r="E343" s="164" t="n"/>
      <c r="F343" s="164" t="n"/>
      <c r="G343" s="165" t="n"/>
    </row>
    <row r="344">
      <c r="B344" s="164" t="n"/>
      <c r="C344" s="164" t="n"/>
      <c r="D344" s="164" t="n"/>
      <c r="E344" s="164" t="n"/>
      <c r="F344" s="164" t="n"/>
      <c r="G344" s="165" t="n"/>
    </row>
    <row r="345">
      <c r="B345" s="164" t="n"/>
      <c r="C345" s="164" t="n"/>
      <c r="D345" s="164" t="n"/>
      <c r="E345" s="164" t="n"/>
      <c r="F345" s="164" t="n"/>
      <c r="G345" s="165" t="n"/>
    </row>
    <row r="346">
      <c r="B346" s="164" t="n"/>
      <c r="C346" s="164" t="n"/>
      <c r="D346" s="164" t="n"/>
      <c r="E346" s="164" t="n"/>
      <c r="F346" s="164" t="n"/>
      <c r="G346" s="165" t="n"/>
    </row>
    <row r="347">
      <c r="B347" s="164" t="n"/>
      <c r="C347" s="164" t="n"/>
      <c r="D347" s="164" t="n"/>
      <c r="E347" s="164" t="n"/>
      <c r="F347" s="164" t="n"/>
      <c r="G347" s="165" t="n"/>
    </row>
    <row r="348">
      <c r="B348" s="164" t="n"/>
      <c r="C348" s="164" t="n"/>
      <c r="D348" s="164" t="n"/>
      <c r="E348" s="164" t="n"/>
      <c r="F348" s="164" t="n"/>
      <c r="G348" s="165" t="n"/>
    </row>
    <row r="349">
      <c r="B349" s="164" t="n"/>
      <c r="C349" s="164" t="n"/>
      <c r="D349" s="164" t="n"/>
      <c r="E349" s="164" t="n"/>
      <c r="F349" s="164" t="n"/>
      <c r="G349" s="165" t="n"/>
    </row>
    <row r="350">
      <c r="B350" s="164" t="n"/>
      <c r="C350" s="164" t="n"/>
      <c r="D350" s="164" t="n"/>
      <c r="E350" s="164" t="n"/>
      <c r="F350" s="164" t="n"/>
      <c r="G350" s="165" t="n"/>
    </row>
    <row r="351">
      <c r="B351" s="164" t="n"/>
      <c r="C351" s="164" t="n"/>
      <c r="D351" s="164" t="n"/>
      <c r="E351" s="164" t="n"/>
      <c r="F351" s="164" t="n"/>
      <c r="G351" s="165" t="n"/>
    </row>
    <row r="352">
      <c r="B352" s="164" t="n"/>
      <c r="C352" s="164" t="n"/>
      <c r="D352" s="164" t="n"/>
      <c r="E352" s="164" t="n"/>
      <c r="F352" s="164" t="n"/>
      <c r="G352" s="165" t="n"/>
    </row>
    <row r="353">
      <c r="B353" s="164" t="n"/>
      <c r="C353" s="164" t="n"/>
      <c r="D353" s="164" t="n"/>
      <c r="E353" s="164" t="n"/>
      <c r="F353" s="164" t="n"/>
      <c r="G353" s="165" t="n"/>
    </row>
    <row r="354">
      <c r="B354" s="164" t="n"/>
      <c r="C354" s="164" t="n"/>
      <c r="D354" s="164" t="n"/>
      <c r="E354" s="164" t="n"/>
      <c r="F354" s="164" t="n"/>
      <c r="G354" s="165" t="n"/>
    </row>
    <row r="355">
      <c r="B355" s="164" t="n"/>
      <c r="C355" s="164" t="n"/>
      <c r="D355" s="164" t="n"/>
      <c r="E355" s="164" t="n"/>
      <c r="F355" s="164" t="n"/>
      <c r="G355" s="165" t="n"/>
    </row>
    <row r="356">
      <c r="B356" s="164" t="n"/>
      <c r="C356" s="164" t="n"/>
      <c r="D356" s="164" t="n"/>
      <c r="E356" s="164" t="n"/>
      <c r="F356" s="164" t="n"/>
      <c r="G356" s="165" t="n"/>
    </row>
    <row r="357">
      <c r="B357" s="164" t="n"/>
      <c r="C357" s="164" t="n"/>
      <c r="D357" s="164" t="n"/>
      <c r="E357" s="164" t="n"/>
      <c r="F357" s="164" t="n"/>
      <c r="G357" s="165" t="n"/>
    </row>
    <row r="358">
      <c r="B358" s="164" t="n"/>
      <c r="C358" s="164" t="n"/>
      <c r="D358" s="164" t="n"/>
      <c r="E358" s="164" t="n"/>
      <c r="F358" s="164" t="n"/>
      <c r="G358" s="165" t="n"/>
    </row>
    <row r="359">
      <c r="B359" s="164" t="n"/>
      <c r="C359" s="164" t="n"/>
      <c r="D359" s="164" t="n"/>
      <c r="E359" s="164" t="n"/>
      <c r="F359" s="164" t="n"/>
      <c r="G359" s="165" t="n"/>
    </row>
    <row r="360">
      <c r="B360" s="164" t="n"/>
      <c r="C360" s="164" t="n"/>
      <c r="D360" s="164" t="n"/>
      <c r="E360" s="164" t="n"/>
      <c r="F360" s="164" t="n"/>
      <c r="G360" s="165" t="n"/>
    </row>
    <row r="361">
      <c r="B361" s="164" t="n"/>
      <c r="C361" s="164" t="n"/>
      <c r="D361" s="164" t="n"/>
      <c r="E361" s="164" t="n"/>
      <c r="F361" s="164" t="n"/>
      <c r="G361" s="165" t="n"/>
    </row>
    <row r="362">
      <c r="B362" s="164" t="n"/>
      <c r="C362" s="164" t="n"/>
      <c r="D362" s="164" t="n"/>
      <c r="E362" s="164" t="n"/>
      <c r="F362" s="164" t="n"/>
      <c r="G362" s="165" t="n"/>
    </row>
    <row r="363">
      <c r="B363" s="164" t="n"/>
      <c r="C363" s="164" t="n"/>
      <c r="D363" s="164" t="n"/>
      <c r="E363" s="164" t="n"/>
      <c r="F363" s="164" t="n"/>
      <c r="G363" s="165" t="n"/>
    </row>
    <row r="364">
      <c r="B364" s="164" t="n"/>
      <c r="C364" s="164" t="n"/>
      <c r="D364" s="164" t="n"/>
      <c r="E364" s="164" t="n"/>
      <c r="F364" s="164" t="n"/>
      <c r="G364" s="165" t="n"/>
    </row>
    <row r="365">
      <c r="B365" s="164" t="n"/>
      <c r="C365" s="164" t="n"/>
      <c r="D365" s="164" t="n"/>
      <c r="E365" s="164" t="n"/>
      <c r="F365" s="164" t="n"/>
      <c r="G365" s="165" t="n"/>
    </row>
    <row r="366">
      <c r="B366" s="164" t="n"/>
      <c r="C366" s="164" t="n"/>
      <c r="D366" s="164" t="n"/>
      <c r="E366" s="164" t="n"/>
      <c r="F366" s="164" t="n"/>
      <c r="G366" s="165" t="n"/>
    </row>
    <row r="367">
      <c r="B367" s="164" t="n"/>
      <c r="C367" s="164" t="n"/>
      <c r="D367" s="164" t="n"/>
      <c r="E367" s="164" t="n"/>
      <c r="F367" s="164" t="n"/>
      <c r="G367" s="165" t="n"/>
    </row>
    <row r="368">
      <c r="B368" s="164" t="n"/>
      <c r="C368" s="164" t="n"/>
      <c r="D368" s="164" t="n"/>
      <c r="E368" s="164" t="n"/>
      <c r="F368" s="164" t="n"/>
      <c r="G368" s="165" t="n"/>
    </row>
    <row r="369">
      <c r="B369" s="164" t="n"/>
      <c r="C369" s="164" t="n"/>
      <c r="D369" s="164" t="n"/>
      <c r="E369" s="164" t="n"/>
      <c r="F369" s="164" t="n"/>
      <c r="G369" s="165" t="n"/>
    </row>
    <row r="370">
      <c r="B370" s="164" t="n"/>
      <c r="C370" s="164" t="n"/>
      <c r="D370" s="164" t="n"/>
      <c r="E370" s="164" t="n"/>
      <c r="F370" s="164" t="n"/>
      <c r="G370" s="165" t="n"/>
    </row>
    <row r="371">
      <c r="B371" s="164" t="n"/>
      <c r="C371" s="164" t="n"/>
      <c r="D371" s="164" t="n"/>
      <c r="E371" s="164" t="n"/>
      <c r="F371" s="164" t="n"/>
      <c r="G371" s="165" t="n"/>
    </row>
    <row r="372">
      <c r="B372" s="164" t="n"/>
      <c r="C372" s="164" t="n"/>
      <c r="D372" s="164" t="n"/>
      <c r="E372" s="164" t="n"/>
      <c r="F372" s="164" t="n"/>
      <c r="G372" s="165" t="n"/>
    </row>
    <row r="373">
      <c r="B373" s="164" t="n"/>
      <c r="C373" s="164" t="n"/>
      <c r="D373" s="164" t="n"/>
      <c r="E373" s="164" t="n"/>
      <c r="F373" s="164" t="n"/>
      <c r="G373" s="165" t="n"/>
    </row>
    <row r="374">
      <c r="B374" s="164" t="n"/>
      <c r="C374" s="164" t="n"/>
      <c r="D374" s="164" t="n"/>
      <c r="E374" s="164" t="n"/>
      <c r="F374" s="164" t="n"/>
      <c r="G374" s="165" t="n"/>
    </row>
    <row r="375">
      <c r="B375" s="164" t="n"/>
      <c r="C375" s="164" t="n"/>
      <c r="D375" s="164" t="n"/>
      <c r="E375" s="164" t="n"/>
      <c r="F375" s="164" t="n"/>
      <c r="G375" s="165" t="n"/>
    </row>
    <row r="376">
      <c r="B376" s="164" t="n"/>
      <c r="C376" s="164" t="n"/>
      <c r="D376" s="164" t="n"/>
      <c r="E376" s="164" t="n"/>
      <c r="F376" s="164" t="n"/>
      <c r="G376" s="165" t="n"/>
    </row>
    <row r="377">
      <c r="B377" s="164" t="n"/>
      <c r="C377" s="164" t="n"/>
      <c r="D377" s="164" t="n"/>
      <c r="E377" s="164" t="n"/>
      <c r="F377" s="164" t="n"/>
      <c r="G377" s="165" t="n"/>
    </row>
    <row r="378">
      <c r="B378" s="164" t="n"/>
      <c r="C378" s="164" t="n"/>
      <c r="D378" s="164" t="n"/>
      <c r="E378" s="164" t="n"/>
      <c r="F378" s="164" t="n"/>
      <c r="G378" s="165" t="n"/>
    </row>
    <row r="379">
      <c r="B379" s="164" t="n"/>
      <c r="C379" s="164" t="n"/>
      <c r="D379" s="164" t="n"/>
      <c r="E379" s="164" t="n"/>
      <c r="F379" s="164" t="n"/>
      <c r="G379" s="165" t="n"/>
    </row>
    <row r="380">
      <c r="B380" s="164" t="n"/>
      <c r="C380" s="164" t="n"/>
      <c r="D380" s="164" t="n"/>
      <c r="E380" s="164" t="n"/>
      <c r="F380" s="164" t="n"/>
      <c r="G380" s="165" t="n"/>
    </row>
    <row r="381">
      <c r="B381" s="164" t="n"/>
      <c r="C381" s="164" t="n"/>
      <c r="D381" s="164" t="n"/>
      <c r="E381" s="164" t="n"/>
      <c r="F381" s="164" t="n"/>
      <c r="G381" s="165" t="n"/>
    </row>
    <row r="382">
      <c r="B382" s="164" t="n"/>
      <c r="C382" s="164" t="n"/>
      <c r="D382" s="164" t="n"/>
      <c r="E382" s="164" t="n"/>
      <c r="F382" s="164" t="n"/>
      <c r="G382" s="165" t="n"/>
    </row>
    <row r="383">
      <c r="B383" s="164" t="n"/>
      <c r="C383" s="164" t="n"/>
      <c r="D383" s="164" t="n"/>
      <c r="E383" s="164" t="n"/>
      <c r="F383" s="164" t="n"/>
      <c r="G383" s="165" t="n"/>
    </row>
    <row r="384">
      <c r="B384" s="164" t="n"/>
      <c r="C384" s="164" t="n"/>
      <c r="D384" s="164" t="n"/>
      <c r="E384" s="164" t="n"/>
      <c r="F384" s="164" t="n"/>
      <c r="G384" s="165" t="n"/>
    </row>
    <row r="385">
      <c r="B385" s="164" t="n"/>
      <c r="C385" s="164" t="n"/>
      <c r="D385" s="164" t="n"/>
      <c r="E385" s="164" t="n"/>
      <c r="F385" s="164" t="n"/>
      <c r="G385" s="165" t="n"/>
    </row>
    <row r="386">
      <c r="B386" s="164" t="n"/>
      <c r="C386" s="164" t="n"/>
      <c r="D386" s="164" t="n"/>
      <c r="E386" s="164" t="n"/>
      <c r="F386" s="164" t="n"/>
      <c r="G386" s="165" t="n"/>
    </row>
    <row r="387">
      <c r="B387" s="164" t="n"/>
      <c r="C387" s="164" t="n"/>
      <c r="D387" s="164" t="n"/>
      <c r="E387" s="164" t="n"/>
      <c r="F387" s="164" t="n"/>
      <c r="G387" s="165" t="n"/>
    </row>
    <row r="388">
      <c r="B388" s="164" t="n"/>
      <c r="C388" s="164" t="n"/>
      <c r="D388" s="164" t="n"/>
      <c r="E388" s="164" t="n"/>
      <c r="F388" s="164" t="n"/>
      <c r="G388" s="165" t="n"/>
    </row>
    <row r="389">
      <c r="B389" s="164" t="n"/>
      <c r="C389" s="164" t="n"/>
      <c r="D389" s="164" t="n"/>
      <c r="E389" s="164" t="n"/>
      <c r="F389" s="164" t="n"/>
      <c r="G389" s="165" t="n"/>
    </row>
    <row r="390">
      <c r="B390" s="164" t="n"/>
      <c r="C390" s="164" t="n"/>
      <c r="D390" s="164" t="n"/>
      <c r="E390" s="164" t="n"/>
      <c r="F390" s="164" t="n"/>
      <c r="G390" s="165" t="n"/>
    </row>
    <row r="391">
      <c r="B391" s="164" t="n"/>
      <c r="C391" s="164" t="n"/>
      <c r="D391" s="164" t="n"/>
      <c r="E391" s="164" t="n"/>
      <c r="F391" s="164" t="n"/>
      <c r="G391" s="165" t="n"/>
    </row>
    <row r="392">
      <c r="B392" s="164" t="n"/>
      <c r="C392" s="164" t="n"/>
      <c r="D392" s="164" t="n"/>
      <c r="E392" s="164" t="n"/>
      <c r="F392" s="164" t="n"/>
      <c r="G392" s="165" t="n"/>
    </row>
    <row r="393">
      <c r="B393" s="164" t="n"/>
      <c r="C393" s="164" t="n"/>
      <c r="D393" s="164" t="n"/>
      <c r="E393" s="164" t="n"/>
      <c r="F393" s="164" t="n"/>
      <c r="G393" s="165" t="n"/>
    </row>
    <row r="394">
      <c r="B394" s="164" t="n"/>
      <c r="C394" s="164" t="n"/>
      <c r="D394" s="164" t="n"/>
      <c r="E394" s="164" t="n"/>
      <c r="F394" s="164" t="n"/>
      <c r="G394" s="165" t="n"/>
    </row>
    <row r="395">
      <c r="B395" s="164" t="n"/>
      <c r="C395" s="164" t="n"/>
      <c r="D395" s="164" t="n"/>
      <c r="E395" s="164" t="n"/>
      <c r="F395" s="164" t="n"/>
      <c r="G395" s="165" t="n"/>
    </row>
    <row r="396">
      <c r="B396" s="164" t="n"/>
      <c r="C396" s="164" t="n"/>
      <c r="D396" s="164" t="n"/>
      <c r="E396" s="164" t="n"/>
      <c r="F396" s="164" t="n"/>
      <c r="G396" s="165" t="n"/>
    </row>
    <row r="397">
      <c r="B397" s="164" t="n"/>
      <c r="C397" s="164" t="n"/>
      <c r="D397" s="164" t="n"/>
      <c r="E397" s="164" t="n"/>
      <c r="F397" s="164" t="n"/>
      <c r="G397" s="165" t="n"/>
    </row>
    <row r="398">
      <c r="B398" s="164" t="n"/>
      <c r="C398" s="164" t="n"/>
      <c r="D398" s="164" t="n"/>
      <c r="E398" s="164" t="n"/>
      <c r="F398" s="164" t="n"/>
      <c r="G398" s="165" t="n"/>
    </row>
    <row r="399">
      <c r="B399" s="164" t="n"/>
      <c r="C399" s="164" t="n"/>
      <c r="D399" s="164" t="n"/>
      <c r="E399" s="164" t="n"/>
      <c r="F399" s="164" t="n"/>
      <c r="G399" s="165" t="n"/>
    </row>
    <row r="400">
      <c r="B400" s="164" t="n"/>
      <c r="C400" s="164" t="n"/>
      <c r="D400" s="164" t="n"/>
      <c r="E400" s="164" t="n"/>
      <c r="F400" s="164" t="n"/>
      <c r="G400" s="165" t="n"/>
    </row>
    <row r="401">
      <c r="B401" s="164" t="n"/>
      <c r="C401" s="164" t="n"/>
      <c r="D401" s="164" t="n"/>
      <c r="E401" s="164" t="n"/>
      <c r="F401" s="164" t="n"/>
      <c r="G401" s="165" t="n"/>
    </row>
    <row r="402">
      <c r="B402" s="164" t="n"/>
      <c r="C402" s="164" t="n"/>
      <c r="D402" s="164" t="n"/>
      <c r="E402" s="164" t="n"/>
      <c r="F402" s="164" t="n"/>
      <c r="G402" s="165" t="n"/>
    </row>
    <row r="403">
      <c r="B403" s="164" t="n"/>
      <c r="C403" s="164" t="n"/>
      <c r="D403" s="164" t="n"/>
      <c r="E403" s="164" t="n"/>
      <c r="F403" s="164" t="n"/>
      <c r="G403" s="165" t="n"/>
    </row>
    <row r="404">
      <c r="B404" s="164" t="n"/>
      <c r="C404" s="164" t="n"/>
      <c r="D404" s="164" t="n"/>
      <c r="E404" s="164" t="n"/>
      <c r="F404" s="164" t="n"/>
      <c r="G404" s="165" t="n"/>
    </row>
    <row r="405">
      <c r="B405" s="164" t="n"/>
      <c r="C405" s="164" t="n"/>
      <c r="D405" s="164" t="n"/>
      <c r="E405" s="164" t="n"/>
      <c r="F405" s="164" t="n"/>
      <c r="G405" s="165" t="n"/>
    </row>
    <row r="406">
      <c r="B406" s="164" t="n"/>
      <c r="C406" s="164" t="n"/>
      <c r="D406" s="164" t="n"/>
      <c r="E406" s="164" t="n"/>
      <c r="F406" s="164" t="n"/>
      <c r="G406" s="165" t="n"/>
    </row>
    <row r="407">
      <c r="B407" s="164" t="n"/>
      <c r="C407" s="164" t="n"/>
      <c r="D407" s="164" t="n"/>
      <c r="E407" s="164" t="n"/>
      <c r="F407" s="164" t="n"/>
      <c r="G407" s="165" t="n"/>
    </row>
    <row r="408">
      <c r="B408" s="164" t="n"/>
      <c r="C408" s="164" t="n"/>
      <c r="D408" s="164" t="n"/>
      <c r="E408" s="164" t="n"/>
      <c r="F408" s="164" t="n"/>
      <c r="G408" s="165" t="n"/>
    </row>
    <row r="409">
      <c r="B409" s="164" t="n"/>
      <c r="C409" s="164" t="n"/>
      <c r="D409" s="164" t="n"/>
      <c r="E409" s="164" t="n"/>
      <c r="F409" s="164" t="n"/>
      <c r="G409" s="165" t="n"/>
    </row>
    <row r="410">
      <c r="B410" s="164" t="n"/>
      <c r="C410" s="164" t="n"/>
      <c r="D410" s="164" t="n"/>
      <c r="E410" s="164" t="n"/>
      <c r="F410" s="164" t="n"/>
      <c r="G410" s="165" t="n"/>
    </row>
    <row r="411">
      <c r="B411" s="164" t="n"/>
      <c r="C411" s="164" t="n"/>
      <c r="D411" s="164" t="n"/>
      <c r="E411" s="164" t="n"/>
      <c r="F411" s="164" t="n"/>
      <c r="G411" s="165" t="n"/>
    </row>
    <row r="412">
      <c r="B412" s="164" t="n"/>
      <c r="C412" s="164" t="n"/>
      <c r="D412" s="164" t="n"/>
      <c r="E412" s="164" t="n"/>
      <c r="F412" s="164" t="n"/>
      <c r="G412" s="165" t="n"/>
    </row>
    <row r="413">
      <c r="B413" s="164" t="n"/>
      <c r="C413" s="164" t="n"/>
      <c r="D413" s="164" t="n"/>
      <c r="E413" s="164" t="n"/>
      <c r="F413" s="164" t="n"/>
      <c r="G413" s="165" t="n"/>
    </row>
    <row r="414">
      <c r="B414" s="164" t="n"/>
      <c r="C414" s="164" t="n"/>
      <c r="D414" s="164" t="n"/>
      <c r="E414" s="164" t="n"/>
      <c r="F414" s="164" t="n"/>
      <c r="G414" s="165" t="n"/>
    </row>
    <row r="415">
      <c r="B415" s="164" t="n"/>
      <c r="C415" s="164" t="n"/>
      <c r="D415" s="164" t="n"/>
      <c r="E415" s="164" t="n"/>
      <c r="F415" s="164" t="n"/>
      <c r="G415" s="165" t="n"/>
    </row>
    <row r="416">
      <c r="B416" s="164" t="n"/>
      <c r="C416" s="164" t="n"/>
      <c r="D416" s="164" t="n"/>
      <c r="E416" s="164" t="n"/>
      <c r="F416" s="164" t="n"/>
      <c r="G416" s="165" t="n"/>
    </row>
    <row r="417">
      <c r="B417" s="164" t="n"/>
      <c r="C417" s="164" t="n"/>
      <c r="D417" s="164" t="n"/>
      <c r="E417" s="164" t="n"/>
      <c r="F417" s="164" t="n"/>
      <c r="G417" s="165" t="n"/>
    </row>
    <row r="418">
      <c r="B418" s="164" t="n"/>
      <c r="C418" s="164" t="n"/>
      <c r="D418" s="164" t="n"/>
      <c r="E418" s="164" t="n"/>
      <c r="F418" s="164" t="n"/>
      <c r="G418" s="165" t="n"/>
    </row>
    <row r="419">
      <c r="B419" s="164" t="n"/>
      <c r="C419" s="164" t="n"/>
      <c r="D419" s="164" t="n"/>
      <c r="E419" s="164" t="n"/>
      <c r="F419" s="164" t="n"/>
      <c r="G419" s="165" t="n"/>
    </row>
    <row r="420">
      <c r="B420" s="164" t="n"/>
      <c r="C420" s="164" t="n"/>
      <c r="D420" s="164" t="n"/>
      <c r="E420" s="164" t="n"/>
      <c r="F420" s="164" t="n"/>
      <c r="G420" s="165" t="n"/>
    </row>
    <row r="421">
      <c r="B421" s="164" t="n"/>
      <c r="C421" s="164" t="n"/>
      <c r="D421" s="164" t="n"/>
      <c r="E421" s="164" t="n"/>
      <c r="F421" s="164" t="n"/>
      <c r="G421" s="165" t="n"/>
    </row>
    <row r="422">
      <c r="B422" s="164" t="n"/>
      <c r="C422" s="164" t="n"/>
      <c r="D422" s="164" t="n"/>
      <c r="E422" s="164" t="n"/>
      <c r="F422" s="164" t="n"/>
      <c r="G422" s="165" t="n"/>
    </row>
    <row r="423">
      <c r="B423" s="164" t="n"/>
      <c r="C423" s="164" t="n"/>
      <c r="D423" s="164" t="n"/>
      <c r="E423" s="164" t="n"/>
      <c r="F423" s="164" t="n"/>
      <c r="G423" s="165" t="n"/>
    </row>
    <row r="424">
      <c r="B424" s="164" t="n"/>
      <c r="C424" s="164" t="n"/>
      <c r="D424" s="164" t="n"/>
      <c r="E424" s="164" t="n"/>
      <c r="F424" s="164" t="n"/>
      <c r="G424" s="165" t="n"/>
    </row>
    <row r="425">
      <c r="B425" s="164" t="n"/>
      <c r="C425" s="164" t="n"/>
      <c r="D425" s="164" t="n"/>
      <c r="E425" s="164" t="n"/>
      <c r="F425" s="164" t="n"/>
      <c r="G425" s="165" t="n"/>
    </row>
    <row r="426">
      <c r="B426" s="164" t="n"/>
      <c r="C426" s="164" t="n"/>
      <c r="D426" s="164" t="n"/>
      <c r="E426" s="164" t="n"/>
      <c r="F426" s="164" t="n"/>
      <c r="G426" s="165" t="n"/>
    </row>
    <row r="427">
      <c r="B427" s="164" t="n"/>
      <c r="C427" s="164" t="n"/>
      <c r="D427" s="164" t="n"/>
      <c r="E427" s="164" t="n"/>
      <c r="F427" s="164" t="n"/>
      <c r="G427" s="165" t="n"/>
    </row>
    <row r="428">
      <c r="B428" s="164" t="n"/>
      <c r="C428" s="164" t="n"/>
      <c r="D428" s="164" t="n"/>
      <c r="E428" s="164" t="n"/>
      <c r="F428" s="164" t="n"/>
      <c r="G428" s="165" t="n"/>
    </row>
    <row r="429">
      <c r="B429" s="164" t="n"/>
      <c r="C429" s="164" t="n"/>
      <c r="D429" s="164" t="n"/>
      <c r="E429" s="164" t="n"/>
      <c r="F429" s="164" t="n"/>
      <c r="G429" s="165" t="n"/>
    </row>
    <row r="430">
      <c r="B430" s="164" t="n"/>
      <c r="C430" s="164" t="n"/>
      <c r="D430" s="164" t="n"/>
      <c r="E430" s="164" t="n"/>
      <c r="F430" s="164" t="n"/>
      <c r="G430" s="165" t="n"/>
    </row>
    <row r="431">
      <c r="B431" s="164" t="n"/>
      <c r="C431" s="164" t="n"/>
      <c r="D431" s="164" t="n"/>
      <c r="E431" s="164" t="n"/>
      <c r="F431" s="164" t="n"/>
      <c r="G431" s="165" t="n"/>
    </row>
    <row r="432">
      <c r="B432" s="164" t="n"/>
      <c r="C432" s="164" t="n"/>
      <c r="D432" s="164" t="n"/>
      <c r="E432" s="164" t="n"/>
      <c r="F432" s="164" t="n"/>
      <c r="G432" s="165" t="n"/>
    </row>
    <row r="433">
      <c r="B433" s="164" t="n"/>
      <c r="C433" s="164" t="n"/>
      <c r="D433" s="164" t="n"/>
      <c r="E433" s="164" t="n"/>
      <c r="F433" s="164" t="n"/>
      <c r="G433" s="165" t="n"/>
    </row>
    <row r="434">
      <c r="B434" s="164" t="n"/>
      <c r="C434" s="164" t="n"/>
      <c r="D434" s="164" t="n"/>
      <c r="E434" s="164" t="n"/>
      <c r="F434" s="164" t="n"/>
      <c r="G434" s="165" t="n"/>
    </row>
    <row r="435">
      <c r="B435" s="164" t="n"/>
      <c r="C435" s="164" t="n"/>
      <c r="D435" s="164" t="n"/>
      <c r="E435" s="164" t="n"/>
      <c r="F435" s="164" t="n"/>
      <c r="G435" s="165" t="n"/>
    </row>
    <row r="436">
      <c r="B436" s="164" t="n"/>
      <c r="C436" s="164" t="n"/>
      <c r="D436" s="164" t="n"/>
      <c r="E436" s="164" t="n"/>
      <c r="F436" s="164" t="n"/>
      <c r="G436" s="165" t="n"/>
    </row>
    <row r="437">
      <c r="B437" s="164" t="n"/>
      <c r="C437" s="164" t="n"/>
      <c r="D437" s="164" t="n"/>
      <c r="E437" s="164" t="n"/>
      <c r="F437" s="164" t="n"/>
      <c r="G437" s="165" t="n"/>
    </row>
    <row r="438">
      <c r="B438" s="164" t="n"/>
      <c r="C438" s="164" t="n"/>
      <c r="D438" s="164" t="n"/>
      <c r="E438" s="164" t="n"/>
      <c r="F438" s="164" t="n"/>
      <c r="G438" s="165" t="n"/>
    </row>
    <row r="439">
      <c r="B439" s="164" t="n"/>
      <c r="C439" s="164" t="n"/>
      <c r="D439" s="164" t="n"/>
      <c r="E439" s="164" t="n"/>
      <c r="F439" s="164" t="n"/>
      <c r="G439" s="165" t="n"/>
    </row>
    <row r="440">
      <c r="B440" s="164" t="n"/>
      <c r="C440" s="164" t="n"/>
      <c r="D440" s="164" t="n"/>
      <c r="E440" s="164" t="n"/>
      <c r="F440" s="164" t="n"/>
      <c r="G440" s="165" t="n"/>
    </row>
    <row r="441">
      <c r="B441" s="164" t="n"/>
      <c r="C441" s="164" t="n"/>
      <c r="D441" s="164" t="n"/>
      <c r="E441" s="164" t="n"/>
      <c r="F441" s="164" t="n"/>
      <c r="G441" s="165" t="n"/>
    </row>
    <row r="442">
      <c r="B442" s="164" t="n"/>
      <c r="C442" s="164" t="n"/>
      <c r="D442" s="164" t="n"/>
      <c r="E442" s="164" t="n"/>
      <c r="F442" s="164" t="n"/>
      <c r="G442" s="165" t="n"/>
    </row>
    <row r="443">
      <c r="B443" s="164" t="n"/>
      <c r="C443" s="164" t="n"/>
      <c r="D443" s="164" t="n"/>
      <c r="E443" s="164" t="n"/>
      <c r="F443" s="164" t="n"/>
      <c r="G443" s="165" t="n"/>
    </row>
    <row r="444">
      <c r="B444" s="164" t="n"/>
      <c r="C444" s="164" t="n"/>
      <c r="D444" s="164" t="n"/>
      <c r="E444" s="164" t="n"/>
      <c r="F444" s="164" t="n"/>
      <c r="G444" s="165" t="n"/>
    </row>
    <row r="445">
      <c r="B445" s="164" t="n"/>
      <c r="C445" s="164" t="n"/>
      <c r="D445" s="164" t="n"/>
      <c r="E445" s="164" t="n"/>
      <c r="F445" s="164" t="n"/>
      <c r="G445" s="165" t="n"/>
    </row>
    <row r="446">
      <c r="B446" s="164" t="n"/>
      <c r="C446" s="164" t="n"/>
      <c r="D446" s="164" t="n"/>
      <c r="E446" s="164" t="n"/>
      <c r="F446" s="164" t="n"/>
      <c r="G446" s="165" t="n"/>
    </row>
    <row r="447">
      <c r="B447" s="164" t="n"/>
      <c r="C447" s="164" t="n"/>
      <c r="D447" s="164" t="n"/>
      <c r="E447" s="164" t="n"/>
      <c r="F447" s="164" t="n"/>
      <c r="G447" s="165" t="n"/>
    </row>
    <row r="448">
      <c r="B448" s="164" t="n"/>
      <c r="C448" s="164" t="n"/>
      <c r="D448" s="164" t="n"/>
      <c r="E448" s="164" t="n"/>
      <c r="F448" s="164" t="n"/>
      <c r="G448" s="165" t="n"/>
    </row>
    <row r="449">
      <c r="B449" s="164" t="n"/>
      <c r="C449" s="164" t="n"/>
      <c r="D449" s="164" t="n"/>
      <c r="E449" s="164" t="n"/>
      <c r="F449" s="164" t="n"/>
      <c r="G449" s="165" t="n"/>
    </row>
    <row r="450">
      <c r="B450" s="164" t="n"/>
      <c r="C450" s="164" t="n"/>
      <c r="D450" s="164" t="n"/>
      <c r="E450" s="164" t="n"/>
      <c r="F450" s="164" t="n"/>
      <c r="G450" s="165" t="n"/>
    </row>
    <row r="451">
      <c r="B451" s="164" t="n"/>
      <c r="C451" s="164" t="n"/>
      <c r="D451" s="164" t="n"/>
      <c r="E451" s="164" t="n"/>
      <c r="F451" s="164" t="n"/>
      <c r="G451" s="165" t="n"/>
    </row>
    <row r="452">
      <c r="B452" s="164" t="n"/>
      <c r="C452" s="164" t="n"/>
      <c r="D452" s="164" t="n"/>
      <c r="E452" s="164" t="n"/>
      <c r="F452" s="164" t="n"/>
      <c r="G452" s="165" t="n"/>
    </row>
    <row r="453">
      <c r="B453" s="164" t="n"/>
      <c r="C453" s="164" t="n"/>
      <c r="D453" s="164" t="n"/>
      <c r="E453" s="164" t="n"/>
      <c r="F453" s="164" t="n"/>
      <c r="G453" s="165" t="n"/>
    </row>
    <row r="454">
      <c r="B454" s="164" t="n"/>
      <c r="C454" s="164" t="n"/>
      <c r="D454" s="164" t="n"/>
      <c r="E454" s="164" t="n"/>
      <c r="F454" s="164" t="n"/>
      <c r="G454" s="165" t="n"/>
    </row>
    <row r="455">
      <c r="B455" s="164" t="n"/>
      <c r="C455" s="164" t="n"/>
      <c r="D455" s="164" t="n"/>
      <c r="E455" s="164" t="n"/>
      <c r="F455" s="164" t="n"/>
      <c r="G455" s="165" t="n"/>
    </row>
    <row r="456">
      <c r="B456" s="164" t="n"/>
      <c r="C456" s="164" t="n"/>
      <c r="D456" s="164" t="n"/>
      <c r="E456" s="164" t="n"/>
      <c r="F456" s="164" t="n"/>
      <c r="G456" s="165" t="n"/>
    </row>
    <row r="457">
      <c r="B457" s="164" t="n"/>
      <c r="C457" s="164" t="n"/>
      <c r="D457" s="164" t="n"/>
      <c r="E457" s="164" t="n"/>
      <c r="F457" s="164" t="n"/>
      <c r="G457" s="165" t="n"/>
    </row>
    <row r="458">
      <c r="B458" s="164" t="n"/>
      <c r="C458" s="164" t="n"/>
      <c r="D458" s="164" t="n"/>
      <c r="E458" s="164" t="n"/>
      <c r="F458" s="164" t="n"/>
      <c r="G458" s="165" t="n"/>
    </row>
    <row r="459">
      <c r="B459" s="164" t="n"/>
      <c r="C459" s="164" t="n"/>
      <c r="D459" s="164" t="n"/>
      <c r="E459" s="164" t="n"/>
      <c r="F459" s="164" t="n"/>
      <c r="G459" s="165" t="n"/>
    </row>
    <row r="460">
      <c r="B460" s="164" t="n"/>
      <c r="C460" s="164" t="n"/>
      <c r="D460" s="164" t="n"/>
      <c r="E460" s="164" t="n"/>
      <c r="F460" s="164" t="n"/>
      <c r="G460" s="165" t="n"/>
    </row>
    <row r="461">
      <c r="B461" s="164" t="n"/>
      <c r="C461" s="164" t="n"/>
      <c r="D461" s="164" t="n"/>
      <c r="E461" s="164" t="n"/>
      <c r="F461" s="164" t="n"/>
      <c r="G461" s="165" t="n"/>
    </row>
    <row r="462">
      <c r="B462" s="164" t="n"/>
      <c r="C462" s="164" t="n"/>
      <c r="D462" s="164" t="n"/>
      <c r="E462" s="164" t="n"/>
      <c r="F462" s="164" t="n"/>
      <c r="G462" s="165" t="n"/>
    </row>
    <row r="463">
      <c r="B463" s="164" t="n"/>
      <c r="C463" s="164" t="n"/>
      <c r="D463" s="164" t="n"/>
      <c r="E463" s="164" t="n"/>
      <c r="F463" s="164" t="n"/>
      <c r="G463" s="165" t="n"/>
    </row>
    <row r="464">
      <c r="B464" s="164" t="n"/>
      <c r="C464" s="164" t="n"/>
      <c r="D464" s="164" t="n"/>
      <c r="E464" s="164" t="n"/>
      <c r="F464" s="164" t="n"/>
      <c r="G464" s="165" t="n"/>
    </row>
    <row r="465">
      <c r="B465" s="164" t="n"/>
      <c r="C465" s="164" t="n"/>
      <c r="D465" s="164" t="n"/>
      <c r="E465" s="164" t="n"/>
      <c r="F465" s="164" t="n"/>
      <c r="G465" s="165" t="n"/>
    </row>
    <row r="466">
      <c r="B466" s="164" t="n"/>
      <c r="C466" s="164" t="n"/>
      <c r="D466" s="164" t="n"/>
      <c r="E466" s="164" t="n"/>
      <c r="F466" s="164" t="n"/>
      <c r="G466" s="165" t="n"/>
    </row>
    <row r="467">
      <c r="B467" s="164" t="n"/>
      <c r="C467" s="164" t="n"/>
      <c r="D467" s="164" t="n"/>
      <c r="E467" s="164" t="n"/>
      <c r="F467" s="164" t="n"/>
      <c r="G467" s="165" t="n"/>
    </row>
    <row r="468">
      <c r="B468" s="164" t="n"/>
      <c r="C468" s="164" t="n"/>
      <c r="D468" s="164" t="n"/>
      <c r="E468" s="164" t="n"/>
      <c r="F468" s="164" t="n"/>
      <c r="G468" s="165" t="n"/>
    </row>
    <row r="469">
      <c r="B469" s="164" t="n"/>
      <c r="C469" s="164" t="n"/>
      <c r="D469" s="164" t="n"/>
      <c r="E469" s="164" t="n"/>
      <c r="F469" s="164" t="n"/>
      <c r="G469" s="165" t="n"/>
    </row>
    <row r="470">
      <c r="B470" s="164" t="n"/>
      <c r="C470" s="164" t="n"/>
      <c r="D470" s="164" t="n"/>
      <c r="E470" s="164" t="n"/>
      <c r="F470" s="164" t="n"/>
      <c r="G470" s="165" t="n"/>
    </row>
    <row r="471">
      <c r="B471" s="164" t="n"/>
      <c r="C471" s="164" t="n"/>
      <c r="D471" s="164" t="n"/>
      <c r="E471" s="164" t="n"/>
      <c r="F471" s="164" t="n"/>
      <c r="G471" s="165" t="n"/>
    </row>
    <row r="472">
      <c r="B472" s="164" t="n"/>
      <c r="C472" s="164" t="n"/>
      <c r="D472" s="164" t="n"/>
      <c r="E472" s="164" t="n"/>
      <c r="F472" s="164" t="n"/>
      <c r="G472" s="165" t="n"/>
    </row>
    <row r="473">
      <c r="B473" s="164" t="n"/>
      <c r="C473" s="164" t="n"/>
      <c r="D473" s="164" t="n"/>
      <c r="E473" s="164" t="n"/>
      <c r="F473" s="164" t="n"/>
      <c r="G473" s="165" t="n"/>
    </row>
    <row r="474">
      <c r="B474" s="164" t="n"/>
      <c r="C474" s="164" t="n"/>
      <c r="D474" s="164" t="n"/>
      <c r="E474" s="164" t="n"/>
      <c r="F474" s="164" t="n"/>
      <c r="G474" s="165" t="n"/>
    </row>
    <row r="475">
      <c r="B475" s="164" t="n"/>
      <c r="C475" s="164" t="n"/>
      <c r="D475" s="164" t="n"/>
      <c r="E475" s="164" t="n"/>
      <c r="F475" s="164" t="n"/>
      <c r="G475" s="165" t="n"/>
    </row>
    <row r="476">
      <c r="B476" s="164" t="n"/>
      <c r="C476" s="164" t="n"/>
      <c r="D476" s="164" t="n"/>
      <c r="E476" s="164" t="n"/>
      <c r="F476" s="164" t="n"/>
      <c r="G476" s="165" t="n"/>
    </row>
    <row r="477">
      <c r="B477" s="164" t="n"/>
      <c r="C477" s="164" t="n"/>
      <c r="D477" s="164" t="n"/>
      <c r="E477" s="164" t="n"/>
      <c r="F477" s="164" t="n"/>
      <c r="G477" s="165" t="n"/>
    </row>
    <row r="478">
      <c r="B478" s="164" t="n"/>
      <c r="C478" s="164" t="n"/>
      <c r="D478" s="164" t="n"/>
      <c r="E478" s="164" t="n"/>
      <c r="F478" s="164" t="n"/>
      <c r="G478" s="165" t="n"/>
    </row>
    <row r="479">
      <c r="B479" s="164" t="n"/>
      <c r="C479" s="164" t="n"/>
      <c r="D479" s="164" t="n"/>
      <c r="E479" s="164" t="n"/>
      <c r="F479" s="164" t="n"/>
      <c r="G479" s="165" t="n"/>
    </row>
    <row r="480">
      <c r="B480" s="164" t="n"/>
      <c r="C480" s="164" t="n"/>
      <c r="D480" s="164" t="n"/>
      <c r="E480" s="164" t="n"/>
      <c r="F480" s="164" t="n"/>
      <c r="G480" s="165" t="n"/>
    </row>
    <row r="481">
      <c r="B481" s="164" t="n"/>
      <c r="C481" s="164" t="n"/>
      <c r="D481" s="164" t="n"/>
      <c r="E481" s="164" t="n"/>
      <c r="F481" s="164" t="n"/>
      <c r="G481" s="165" t="n"/>
    </row>
    <row r="482">
      <c r="B482" s="164" t="n"/>
      <c r="C482" s="164" t="n"/>
      <c r="D482" s="164" t="n"/>
      <c r="E482" s="164" t="n"/>
      <c r="F482" s="164" t="n"/>
      <c r="G482" s="165" t="n"/>
    </row>
    <row r="483">
      <c r="B483" s="164" t="n"/>
      <c r="C483" s="164" t="n"/>
      <c r="D483" s="164" t="n"/>
      <c r="E483" s="164" t="n"/>
      <c r="F483" s="164" t="n"/>
      <c r="G483" s="165" t="n"/>
    </row>
    <row r="484">
      <c r="B484" s="164" t="n"/>
      <c r="C484" s="164" t="n"/>
      <c r="D484" s="164" t="n"/>
      <c r="E484" s="164" t="n"/>
      <c r="F484" s="164" t="n"/>
      <c r="G484" s="165" t="n"/>
    </row>
    <row r="485">
      <c r="B485" s="164" t="n"/>
      <c r="C485" s="164" t="n"/>
      <c r="D485" s="164" t="n"/>
      <c r="E485" s="164" t="n"/>
      <c r="F485" s="164" t="n"/>
      <c r="G485" s="165" t="n"/>
    </row>
    <row r="486">
      <c r="B486" s="164" t="n"/>
      <c r="C486" s="164" t="n"/>
      <c r="D486" s="164" t="n"/>
      <c r="E486" s="164" t="n"/>
      <c r="F486" s="164" t="n"/>
      <c r="G486" s="165" t="n"/>
    </row>
    <row r="487">
      <c r="B487" s="164" t="n"/>
      <c r="C487" s="164" t="n"/>
      <c r="D487" s="164" t="n"/>
      <c r="E487" s="164" t="n"/>
      <c r="F487" s="164" t="n"/>
      <c r="G487" s="165" t="n"/>
    </row>
    <row r="488">
      <c r="B488" s="164" t="n"/>
      <c r="C488" s="164" t="n"/>
      <c r="D488" s="164" t="n"/>
      <c r="E488" s="164" t="n"/>
      <c r="F488" s="164" t="n"/>
      <c r="G488" s="165" t="n"/>
    </row>
    <row r="489">
      <c r="B489" s="164" t="n"/>
      <c r="C489" s="164" t="n"/>
      <c r="D489" s="164" t="n"/>
      <c r="E489" s="164" t="n"/>
      <c r="F489" s="164" t="n"/>
      <c r="G489" s="165" t="n"/>
    </row>
    <row r="490">
      <c r="B490" s="164" t="n"/>
      <c r="C490" s="164" t="n"/>
      <c r="D490" s="164" t="n"/>
      <c r="E490" s="164" t="n"/>
      <c r="F490" s="164" t="n"/>
      <c r="G490" s="165" t="n"/>
    </row>
    <row r="491">
      <c r="B491" s="164" t="n"/>
      <c r="C491" s="164" t="n"/>
      <c r="D491" s="164" t="n"/>
      <c r="E491" s="164" t="n"/>
      <c r="F491" s="164" t="n"/>
      <c r="G491" s="165" t="n"/>
    </row>
    <row r="492">
      <c r="B492" s="164" t="n"/>
      <c r="C492" s="164" t="n"/>
      <c r="D492" s="164" t="n"/>
      <c r="E492" s="164" t="n"/>
      <c r="F492" s="164" t="n"/>
      <c r="G492" s="165" t="n"/>
    </row>
    <row r="493">
      <c r="B493" s="164" t="n"/>
      <c r="C493" s="164" t="n"/>
      <c r="D493" s="164" t="n"/>
      <c r="E493" s="164" t="n"/>
      <c r="F493" s="164" t="n"/>
      <c r="G493" s="165" t="n"/>
    </row>
    <row r="494">
      <c r="B494" s="164" t="n"/>
      <c r="C494" s="164" t="n"/>
      <c r="D494" s="164" t="n"/>
      <c r="E494" s="164" t="n"/>
      <c r="F494" s="164" t="n"/>
      <c r="G494" s="165" t="n"/>
    </row>
    <row r="495">
      <c r="B495" s="164" t="n"/>
      <c r="C495" s="164" t="n"/>
      <c r="D495" s="164" t="n"/>
      <c r="E495" s="164" t="n"/>
      <c r="F495" s="164" t="n"/>
      <c r="G495" s="165" t="n"/>
    </row>
    <row r="496">
      <c r="B496" s="164" t="n"/>
      <c r="C496" s="164" t="n"/>
      <c r="D496" s="164" t="n"/>
      <c r="E496" s="164" t="n"/>
      <c r="F496" s="164" t="n"/>
      <c r="G496" s="165" t="n"/>
    </row>
    <row r="497">
      <c r="B497" s="164" t="n"/>
      <c r="C497" s="164" t="n"/>
      <c r="D497" s="164" t="n"/>
      <c r="E497" s="164" t="n"/>
      <c r="F497" s="164" t="n"/>
      <c r="G497" s="165" t="n"/>
    </row>
    <row r="498">
      <c r="B498" s="164" t="n"/>
      <c r="C498" s="164" t="n"/>
      <c r="D498" s="164" t="n"/>
      <c r="E498" s="164" t="n"/>
      <c r="F498" s="164" t="n"/>
      <c r="G498" s="165" t="n"/>
    </row>
    <row r="499">
      <c r="B499" s="164" t="n"/>
      <c r="C499" s="164" t="n"/>
      <c r="D499" s="164" t="n"/>
      <c r="E499" s="164" t="n"/>
      <c r="F499" s="164" t="n"/>
      <c r="G499" s="165" t="n"/>
    </row>
    <row r="500">
      <c r="B500" s="164" t="n"/>
      <c r="C500" s="164" t="n"/>
      <c r="D500" s="164" t="n"/>
      <c r="E500" s="164" t="n"/>
      <c r="F500" s="164" t="n"/>
      <c r="G500" s="165" t="n"/>
    </row>
    <row r="501">
      <c r="B501" s="164" t="n"/>
      <c r="C501" s="164" t="n"/>
      <c r="D501" s="164" t="n"/>
      <c r="E501" s="164" t="n"/>
      <c r="F501" s="164" t="n"/>
      <c r="G501" s="165" t="n"/>
    </row>
    <row r="502">
      <c r="B502" s="164" t="n"/>
      <c r="C502" s="164" t="n"/>
      <c r="D502" s="164" t="n"/>
      <c r="E502" s="164" t="n"/>
      <c r="F502" s="164" t="n"/>
      <c r="G502" s="165" t="n"/>
    </row>
    <row r="503">
      <c r="B503" s="164" t="n"/>
      <c r="C503" s="164" t="n"/>
      <c r="D503" s="164" t="n"/>
      <c r="E503" s="164" t="n"/>
      <c r="F503" s="164" t="n"/>
      <c r="G503" s="165" t="n"/>
    </row>
    <row r="504">
      <c r="B504" s="164" t="n"/>
      <c r="C504" s="164" t="n"/>
      <c r="D504" s="164" t="n"/>
      <c r="E504" s="164" t="n"/>
      <c r="F504" s="164" t="n"/>
      <c r="G504" s="165" t="n"/>
    </row>
    <row r="505">
      <c r="B505" s="164" t="n"/>
      <c r="C505" s="164" t="n"/>
      <c r="D505" s="164" t="n"/>
      <c r="E505" s="164" t="n"/>
      <c r="F505" s="164" t="n"/>
      <c r="G505" s="165" t="n"/>
    </row>
    <row r="506">
      <c r="B506" s="164" t="n"/>
      <c r="C506" s="164" t="n"/>
      <c r="D506" s="164" t="n"/>
      <c r="E506" s="164" t="n"/>
      <c r="F506" s="164" t="n"/>
      <c r="G506" s="165" t="n"/>
    </row>
    <row r="507">
      <c r="B507" s="164" t="n"/>
      <c r="C507" s="164" t="n"/>
      <c r="D507" s="164" t="n"/>
      <c r="E507" s="164" t="n"/>
      <c r="F507" s="164" t="n"/>
      <c r="G507" s="165" t="n"/>
    </row>
    <row r="508">
      <c r="B508" s="164" t="n"/>
      <c r="C508" s="164" t="n"/>
      <c r="D508" s="164" t="n"/>
      <c r="E508" s="164" t="n"/>
      <c r="F508" s="164" t="n"/>
      <c r="G508" s="165" t="n"/>
    </row>
    <row r="509">
      <c r="B509" s="164" t="n"/>
      <c r="C509" s="164" t="n"/>
      <c r="D509" s="164" t="n"/>
      <c r="E509" s="164" t="n"/>
      <c r="F509" s="164" t="n"/>
      <c r="G509" s="165" t="n"/>
    </row>
    <row r="510">
      <c r="B510" s="164" t="n"/>
      <c r="C510" s="164" t="n"/>
      <c r="D510" s="164" t="n"/>
      <c r="E510" s="164" t="n"/>
      <c r="F510" s="164" t="n"/>
      <c r="G510" s="165" t="n"/>
    </row>
    <row r="511">
      <c r="B511" s="164" t="n"/>
      <c r="C511" s="164" t="n"/>
      <c r="D511" s="164" t="n"/>
      <c r="E511" s="164" t="n"/>
      <c r="F511" s="164" t="n"/>
      <c r="G511" s="165" t="n"/>
    </row>
    <row r="512">
      <c r="B512" s="164" t="n"/>
      <c r="C512" s="164" t="n"/>
      <c r="D512" s="164" t="n"/>
      <c r="E512" s="164" t="n"/>
      <c r="F512" s="164" t="n"/>
      <c r="G512" s="165" t="n"/>
    </row>
    <row r="513">
      <c r="B513" s="164" t="n"/>
      <c r="C513" s="164" t="n"/>
      <c r="D513" s="164" t="n"/>
      <c r="E513" s="164" t="n"/>
      <c r="F513" s="164" t="n"/>
      <c r="G513" s="165" t="n"/>
    </row>
    <row r="514">
      <c r="B514" s="164" t="n"/>
      <c r="C514" s="164" t="n"/>
      <c r="D514" s="164" t="n"/>
      <c r="E514" s="164" t="n"/>
      <c r="F514" s="164" t="n"/>
      <c r="G514" s="165" t="n"/>
    </row>
    <row r="515">
      <c r="B515" s="164" t="n"/>
      <c r="C515" s="164" t="n"/>
      <c r="D515" s="164" t="n"/>
      <c r="E515" s="164" t="n"/>
      <c r="F515" s="164" t="n"/>
      <c r="G515" s="165" t="n"/>
    </row>
    <row r="516">
      <c r="B516" s="164" t="n"/>
      <c r="C516" s="164" t="n"/>
      <c r="D516" s="164" t="n"/>
      <c r="E516" s="164" t="n"/>
      <c r="F516" s="164" t="n"/>
      <c r="G516" s="165" t="n"/>
    </row>
    <row r="517">
      <c r="B517" s="164" t="n"/>
      <c r="C517" s="164" t="n"/>
      <c r="D517" s="164" t="n"/>
      <c r="E517" s="164" t="n"/>
      <c r="F517" s="164" t="n"/>
      <c r="G517" s="165" t="n"/>
    </row>
    <row r="518">
      <c r="B518" s="164" t="n"/>
      <c r="C518" s="164" t="n"/>
      <c r="D518" s="164" t="n"/>
      <c r="E518" s="164" t="n"/>
      <c r="F518" s="164" t="n"/>
      <c r="G518" s="165" t="n"/>
    </row>
    <row r="519">
      <c r="B519" s="164" t="n"/>
      <c r="C519" s="164" t="n"/>
      <c r="D519" s="164" t="n"/>
      <c r="E519" s="164" t="n"/>
      <c r="F519" s="164" t="n"/>
      <c r="G519" s="165" t="n"/>
    </row>
    <row r="520">
      <c r="B520" s="164" t="n"/>
      <c r="C520" s="164" t="n"/>
      <c r="D520" s="164" t="n"/>
      <c r="E520" s="164" t="n"/>
      <c r="F520" s="164" t="n"/>
      <c r="G520" s="165" t="n"/>
    </row>
    <row r="521">
      <c r="B521" s="164" t="n"/>
      <c r="C521" s="164" t="n"/>
      <c r="D521" s="164" t="n"/>
      <c r="E521" s="164" t="n"/>
      <c r="F521" s="164" t="n"/>
      <c r="G521" s="165" t="n"/>
    </row>
    <row r="522">
      <c r="B522" s="164" t="n"/>
      <c r="C522" s="164" t="n"/>
      <c r="D522" s="164" t="n"/>
      <c r="E522" s="164" t="n"/>
      <c r="F522" s="164" t="n"/>
      <c r="G522" s="165" t="n"/>
    </row>
    <row r="523">
      <c r="B523" s="164" t="n"/>
      <c r="C523" s="164" t="n"/>
      <c r="D523" s="164" t="n"/>
      <c r="E523" s="164" t="n"/>
      <c r="F523" s="164" t="n"/>
      <c r="G523" s="165" t="n"/>
    </row>
    <row r="524">
      <c r="B524" s="164" t="n"/>
      <c r="C524" s="164" t="n"/>
      <c r="D524" s="164" t="n"/>
      <c r="E524" s="164" t="n"/>
      <c r="F524" s="164" t="n"/>
      <c r="G524" s="165" t="n"/>
    </row>
    <row r="525">
      <c r="B525" s="164" t="n"/>
      <c r="C525" s="164" t="n"/>
      <c r="D525" s="164" t="n"/>
      <c r="E525" s="164" t="n"/>
      <c r="F525" s="164" t="n"/>
      <c r="G525" s="165" t="n"/>
    </row>
    <row r="526">
      <c r="B526" s="164" t="n"/>
      <c r="C526" s="164" t="n"/>
      <c r="D526" s="164" t="n"/>
      <c r="E526" s="164" t="n"/>
      <c r="F526" s="164" t="n"/>
      <c r="G526" s="165" t="n"/>
    </row>
    <row r="527">
      <c r="B527" s="164" t="n"/>
      <c r="C527" s="164" t="n"/>
      <c r="D527" s="164" t="n"/>
      <c r="E527" s="164" t="n"/>
      <c r="F527" s="164" t="n"/>
      <c r="G527" s="165" t="n"/>
    </row>
    <row r="528">
      <c r="B528" s="164" t="n"/>
      <c r="C528" s="164" t="n"/>
      <c r="D528" s="164" t="n"/>
      <c r="E528" s="164" t="n"/>
      <c r="F528" s="164" t="n"/>
      <c r="G528" s="165" t="n"/>
    </row>
    <row r="529">
      <c r="B529" s="164" t="n"/>
      <c r="C529" s="164" t="n"/>
      <c r="D529" s="164" t="n"/>
      <c r="E529" s="164" t="n"/>
      <c r="F529" s="164" t="n"/>
      <c r="G529" s="165" t="n"/>
    </row>
    <row r="530">
      <c r="B530" s="164" t="n"/>
      <c r="C530" s="164" t="n"/>
      <c r="D530" s="164" t="n"/>
      <c r="E530" s="164" t="n"/>
      <c r="F530" s="164" t="n"/>
      <c r="G530" s="165" t="n"/>
    </row>
    <row r="531">
      <c r="B531" s="164" t="n"/>
      <c r="C531" s="164" t="n"/>
      <c r="D531" s="164" t="n"/>
      <c r="E531" s="164" t="n"/>
      <c r="F531" s="164" t="n"/>
      <c r="G531" s="165" t="n"/>
    </row>
    <row r="532">
      <c r="B532" s="164" t="n"/>
      <c r="C532" s="164" t="n"/>
      <c r="D532" s="164" t="n"/>
      <c r="E532" s="164" t="n"/>
      <c r="F532" s="164" t="n"/>
      <c r="G532" s="165" t="n"/>
    </row>
    <row r="533">
      <c r="B533" s="164" t="n"/>
      <c r="C533" s="164" t="n"/>
      <c r="D533" s="164" t="n"/>
      <c r="E533" s="164" t="n"/>
      <c r="F533" s="164" t="n"/>
      <c r="G533" s="165" t="n"/>
    </row>
    <row r="534">
      <c r="B534" s="164" t="n"/>
      <c r="C534" s="164" t="n"/>
      <c r="D534" s="164" t="n"/>
      <c r="E534" s="164" t="n"/>
      <c r="F534" s="164" t="n"/>
      <c r="G534" s="165" t="n"/>
    </row>
    <row r="535">
      <c r="B535" s="164" t="n"/>
      <c r="C535" s="164" t="n"/>
      <c r="D535" s="164" t="n"/>
      <c r="E535" s="164" t="n"/>
      <c r="F535" s="164" t="n"/>
      <c r="G535" s="165" t="n"/>
    </row>
    <row r="536">
      <c r="B536" s="164" t="n"/>
      <c r="C536" s="164" t="n"/>
      <c r="D536" s="164" t="n"/>
      <c r="E536" s="164" t="n"/>
      <c r="F536" s="164" t="n"/>
      <c r="G536" s="165" t="n"/>
    </row>
    <row r="537">
      <c r="B537" s="164" t="n"/>
      <c r="C537" s="164" t="n"/>
      <c r="D537" s="164" t="n"/>
      <c r="E537" s="164" t="n"/>
      <c r="F537" s="164" t="n"/>
      <c r="G537" s="165" t="n"/>
    </row>
    <row r="538">
      <c r="B538" s="164" t="n"/>
      <c r="C538" s="164" t="n"/>
      <c r="D538" s="164" t="n"/>
      <c r="E538" s="164" t="n"/>
      <c r="F538" s="164" t="n"/>
      <c r="G538" s="165" t="n"/>
    </row>
    <row r="539">
      <c r="B539" s="164" t="n"/>
      <c r="C539" s="164" t="n"/>
      <c r="D539" s="164" t="n"/>
      <c r="E539" s="164" t="n"/>
      <c r="F539" s="164" t="n"/>
      <c r="G539" s="165" t="n"/>
    </row>
    <row r="540">
      <c r="B540" s="164" t="n"/>
      <c r="C540" s="164" t="n"/>
      <c r="D540" s="164" t="n"/>
      <c r="E540" s="164" t="n"/>
      <c r="F540" s="164" t="n"/>
      <c r="G540" s="165" t="n"/>
    </row>
    <row r="541">
      <c r="B541" s="164" t="n"/>
      <c r="C541" s="164" t="n"/>
      <c r="D541" s="164" t="n"/>
      <c r="E541" s="164" t="n"/>
      <c r="F541" s="164" t="n"/>
      <c r="G541" s="165" t="n"/>
    </row>
    <row r="542">
      <c r="B542" s="164" t="n"/>
      <c r="C542" s="164" t="n"/>
      <c r="D542" s="164" t="n"/>
      <c r="E542" s="164" t="n"/>
      <c r="F542" s="164" t="n"/>
      <c r="G542" s="165" t="n"/>
    </row>
    <row r="543">
      <c r="B543" s="164" t="n"/>
      <c r="C543" s="164" t="n"/>
      <c r="D543" s="164" t="n"/>
      <c r="E543" s="164" t="n"/>
      <c r="F543" s="164" t="n"/>
      <c r="G543" s="165" t="n"/>
    </row>
    <row r="544">
      <c r="B544" s="164" t="n"/>
      <c r="C544" s="164" t="n"/>
      <c r="D544" s="164" t="n"/>
      <c r="E544" s="164" t="n"/>
      <c r="F544" s="164" t="n"/>
      <c r="G544" s="165" t="n"/>
    </row>
    <row r="545">
      <c r="B545" s="164" t="n"/>
      <c r="C545" s="164" t="n"/>
      <c r="D545" s="164" t="n"/>
      <c r="E545" s="164" t="n"/>
      <c r="F545" s="164" t="n"/>
      <c r="G545" s="165" t="n"/>
    </row>
    <row r="546">
      <c r="B546" s="164" t="n"/>
      <c r="C546" s="164" t="n"/>
      <c r="D546" s="164" t="n"/>
      <c r="E546" s="164" t="n"/>
      <c r="F546" s="164" t="n"/>
      <c r="G546" s="165" t="n"/>
    </row>
    <row r="547">
      <c r="B547" s="164" t="n"/>
      <c r="C547" s="164" t="n"/>
      <c r="D547" s="164" t="n"/>
      <c r="E547" s="164" t="n"/>
      <c r="F547" s="164" t="n"/>
      <c r="G547" s="165" t="n"/>
    </row>
    <row r="548">
      <c r="B548" s="164" t="n"/>
      <c r="C548" s="164" t="n"/>
      <c r="D548" s="164" t="n"/>
      <c r="E548" s="164" t="n"/>
      <c r="F548" s="164" t="n"/>
      <c r="G548" s="165" t="n"/>
    </row>
    <row r="549">
      <c r="B549" s="164" t="n"/>
      <c r="C549" s="164" t="n"/>
      <c r="D549" s="164" t="n"/>
      <c r="E549" s="164" t="n"/>
      <c r="F549" s="164" t="n"/>
      <c r="G549" s="165" t="n"/>
    </row>
    <row r="550">
      <c r="B550" s="164" t="n"/>
      <c r="C550" s="164" t="n"/>
      <c r="D550" s="164" t="n"/>
      <c r="E550" s="164" t="n"/>
      <c r="F550" s="164" t="n"/>
      <c r="G550" s="165" t="n"/>
    </row>
    <row r="551">
      <c r="B551" s="164" t="n"/>
      <c r="C551" s="164" t="n"/>
      <c r="D551" s="164" t="n"/>
      <c r="E551" s="164" t="n"/>
      <c r="F551" s="164" t="n"/>
      <c r="G551" s="165" t="n"/>
    </row>
    <row r="552">
      <c r="B552" s="164" t="n"/>
      <c r="C552" s="164" t="n"/>
      <c r="D552" s="164" t="n"/>
      <c r="E552" s="164" t="n"/>
      <c r="F552" s="164" t="n"/>
      <c r="G552" s="165" t="n"/>
    </row>
    <row r="553">
      <c r="B553" s="164" t="n"/>
      <c r="C553" s="164" t="n"/>
      <c r="D553" s="164" t="n"/>
      <c r="E553" s="164" t="n"/>
      <c r="F553" s="164" t="n"/>
      <c r="G553" s="165" t="n"/>
    </row>
    <row r="554">
      <c r="B554" s="164" t="n"/>
      <c r="C554" s="164" t="n"/>
      <c r="D554" s="164" t="n"/>
      <c r="E554" s="164" t="n"/>
      <c r="F554" s="164" t="n"/>
      <c r="G554" s="165" t="n"/>
    </row>
    <row r="555">
      <c r="B555" s="164" t="n"/>
      <c r="C555" s="164" t="n"/>
      <c r="D555" s="164" t="n"/>
      <c r="E555" s="164" t="n"/>
      <c r="F555" s="164" t="n"/>
      <c r="G555" s="165" t="n"/>
    </row>
    <row r="556">
      <c r="B556" s="164" t="n"/>
      <c r="C556" s="164" t="n"/>
      <c r="D556" s="164" t="n"/>
      <c r="E556" s="164" t="n"/>
      <c r="F556" s="164" t="n"/>
      <c r="G556" s="165" t="n"/>
    </row>
    <row r="557">
      <c r="B557" s="164" t="n"/>
      <c r="C557" s="164" t="n"/>
      <c r="D557" s="164" t="n"/>
      <c r="E557" s="164" t="n"/>
      <c r="F557" s="164" t="n"/>
      <c r="G557" s="165" t="n"/>
    </row>
    <row r="558">
      <c r="B558" s="164" t="n"/>
      <c r="C558" s="164" t="n"/>
      <c r="D558" s="164" t="n"/>
      <c r="E558" s="164" t="n"/>
      <c r="F558" s="164" t="n"/>
      <c r="G558" s="165" t="n"/>
    </row>
    <row r="559">
      <c r="B559" s="164" t="n"/>
      <c r="C559" s="164" t="n"/>
      <c r="D559" s="164" t="n"/>
      <c r="E559" s="164" t="n"/>
      <c r="F559" s="164" t="n"/>
      <c r="G559" s="165" t="n"/>
    </row>
    <row r="560">
      <c r="B560" s="164" t="n"/>
      <c r="C560" s="164" t="n"/>
      <c r="D560" s="164" t="n"/>
      <c r="E560" s="164" t="n"/>
      <c r="F560" s="164" t="n"/>
      <c r="G560" s="165" t="n"/>
    </row>
    <row r="561">
      <c r="B561" s="164" t="n"/>
      <c r="C561" s="164" t="n"/>
      <c r="D561" s="164" t="n"/>
      <c r="E561" s="164" t="n"/>
      <c r="F561" s="164" t="n"/>
      <c r="G561" s="165" t="n"/>
    </row>
    <row r="562">
      <c r="B562" s="164" t="n"/>
      <c r="C562" s="164" t="n"/>
      <c r="D562" s="164" t="n"/>
      <c r="E562" s="164" t="n"/>
      <c r="F562" s="164" t="n"/>
      <c r="G562" s="165" t="n"/>
    </row>
    <row r="563">
      <c r="B563" s="164" t="n"/>
      <c r="C563" s="164" t="n"/>
      <c r="D563" s="164" t="n"/>
      <c r="E563" s="164" t="n"/>
      <c r="F563" s="164" t="n"/>
      <c r="G563" s="165" t="n"/>
    </row>
    <row r="564">
      <c r="B564" s="164" t="n"/>
      <c r="C564" s="164" t="n"/>
      <c r="D564" s="164" t="n"/>
      <c r="E564" s="164" t="n"/>
      <c r="F564" s="164" t="n"/>
      <c r="G564" s="165" t="n"/>
    </row>
    <row r="565">
      <c r="B565" s="164" t="n"/>
      <c r="C565" s="164" t="n"/>
      <c r="D565" s="164" t="n"/>
      <c r="E565" s="164" t="n"/>
      <c r="F565" s="164" t="n"/>
      <c r="G565" s="165" t="n"/>
    </row>
    <row r="566">
      <c r="B566" s="164" t="n"/>
      <c r="C566" s="164" t="n"/>
      <c r="D566" s="164" t="n"/>
      <c r="E566" s="164" t="n"/>
      <c r="F566" s="164" t="n"/>
      <c r="G566" s="165" t="n"/>
    </row>
    <row r="567">
      <c r="B567" s="164" t="n"/>
      <c r="C567" s="164" t="n"/>
      <c r="D567" s="164" t="n"/>
      <c r="E567" s="164" t="n"/>
      <c r="F567" s="164" t="n"/>
      <c r="G567" s="165" t="n"/>
    </row>
    <row r="568">
      <c r="B568" s="164" t="n"/>
      <c r="C568" s="164" t="n"/>
      <c r="D568" s="164" t="n"/>
      <c r="E568" s="164" t="n"/>
      <c r="F568" s="164" t="n"/>
      <c r="G568" s="165" t="n"/>
    </row>
    <row r="569">
      <c r="B569" s="164" t="n"/>
      <c r="C569" s="164" t="n"/>
      <c r="D569" s="164" t="n"/>
      <c r="E569" s="164" t="n"/>
      <c r="F569" s="164" t="n"/>
      <c r="G569" s="165" t="n"/>
    </row>
    <row r="570">
      <c r="B570" s="164" t="n"/>
      <c r="C570" s="164" t="n"/>
      <c r="D570" s="164" t="n"/>
      <c r="E570" s="164" t="n"/>
      <c r="F570" s="164" t="n"/>
      <c r="G570" s="165" t="n"/>
    </row>
    <row r="571">
      <c r="B571" s="164" t="n"/>
      <c r="C571" s="164" t="n"/>
      <c r="D571" s="164" t="n"/>
      <c r="E571" s="164" t="n"/>
      <c r="F571" s="164" t="n"/>
      <c r="G571" s="165" t="n"/>
    </row>
    <row r="572">
      <c r="B572" s="164" t="n"/>
      <c r="C572" s="164" t="n"/>
      <c r="D572" s="164" t="n"/>
      <c r="E572" s="164" t="n"/>
      <c r="F572" s="164" t="n"/>
      <c r="G572" s="165" t="n"/>
    </row>
    <row r="573">
      <c r="B573" s="164" t="n"/>
      <c r="C573" s="164" t="n"/>
      <c r="D573" s="164" t="n"/>
      <c r="E573" s="164" t="n"/>
      <c r="F573" s="164" t="n"/>
      <c r="G573" s="165" t="n"/>
    </row>
    <row r="574">
      <c r="B574" s="164" t="n"/>
      <c r="C574" s="164" t="n"/>
      <c r="D574" s="164" t="n"/>
      <c r="E574" s="164" t="n"/>
      <c r="F574" s="164" t="n"/>
      <c r="G574" s="165" t="n"/>
    </row>
    <row r="575">
      <c r="B575" s="164" t="n"/>
      <c r="C575" s="164" t="n"/>
      <c r="D575" s="164" t="n"/>
      <c r="E575" s="164" t="n"/>
      <c r="F575" s="164" t="n"/>
      <c r="G575" s="165" t="n"/>
    </row>
    <row r="576">
      <c r="B576" s="164" t="n"/>
      <c r="C576" s="164" t="n"/>
      <c r="D576" s="164" t="n"/>
      <c r="E576" s="164" t="n"/>
      <c r="F576" s="164" t="n"/>
      <c r="G576" s="165" t="n"/>
    </row>
    <row r="577">
      <c r="B577" s="164" t="n"/>
      <c r="C577" s="164" t="n"/>
      <c r="D577" s="164" t="n"/>
      <c r="E577" s="164" t="n"/>
      <c r="F577" s="164" t="n"/>
      <c r="G577" s="165" t="n"/>
    </row>
    <row r="578">
      <c r="B578" s="164" t="n"/>
      <c r="C578" s="164" t="n"/>
      <c r="D578" s="164" t="n"/>
      <c r="E578" s="164" t="n"/>
      <c r="F578" s="164" t="n"/>
      <c r="G578" s="165" t="n"/>
    </row>
    <row r="579">
      <c r="B579" s="164" t="n"/>
      <c r="C579" s="164" t="n"/>
      <c r="D579" s="164" t="n"/>
      <c r="E579" s="164" t="n"/>
      <c r="F579" s="164" t="n"/>
      <c r="G579" s="165" t="n"/>
    </row>
    <row r="580">
      <c r="B580" s="164" t="n"/>
      <c r="C580" s="164" t="n"/>
      <c r="D580" s="164" t="n"/>
      <c r="E580" s="164" t="n"/>
      <c r="F580" s="164" t="n"/>
      <c r="G580" s="165" t="n"/>
    </row>
    <row r="581">
      <c r="B581" s="164" t="n"/>
      <c r="C581" s="164" t="n"/>
      <c r="D581" s="164" t="n"/>
      <c r="E581" s="164" t="n"/>
      <c r="F581" s="164" t="n"/>
      <c r="G581" s="165" t="n"/>
    </row>
    <row r="582">
      <c r="B582" s="164" t="n"/>
      <c r="C582" s="164" t="n"/>
      <c r="D582" s="164" t="n"/>
      <c r="E582" s="164" t="n"/>
      <c r="F582" s="164" t="n"/>
      <c r="G582" s="165" t="n"/>
    </row>
    <row r="583">
      <c r="B583" s="164" t="n"/>
      <c r="C583" s="164" t="n"/>
      <c r="D583" s="164" t="n"/>
      <c r="E583" s="164" t="n"/>
      <c r="F583" s="164" t="n"/>
      <c r="G583" s="165" t="n"/>
    </row>
    <row r="584">
      <c r="B584" s="164" t="n"/>
      <c r="C584" s="164" t="n"/>
      <c r="D584" s="164" t="n"/>
      <c r="E584" s="164" t="n"/>
      <c r="F584" s="164" t="n"/>
      <c r="G584" s="165" t="n"/>
    </row>
    <row r="585">
      <c r="B585" s="164" t="n"/>
      <c r="C585" s="164" t="n"/>
      <c r="D585" s="164" t="n"/>
      <c r="E585" s="164" t="n"/>
      <c r="F585" s="164" t="n"/>
      <c r="G585" s="165" t="n"/>
    </row>
    <row r="586">
      <c r="B586" s="164" t="n"/>
      <c r="C586" s="164" t="n"/>
      <c r="D586" s="164" t="n"/>
      <c r="E586" s="164" t="n"/>
      <c r="F586" s="164" t="n"/>
      <c r="G586" s="165" t="n"/>
    </row>
    <row r="587">
      <c r="B587" s="164" t="n"/>
      <c r="C587" s="164" t="n"/>
      <c r="D587" s="164" t="n"/>
      <c r="E587" s="164" t="n"/>
      <c r="F587" s="164" t="n"/>
      <c r="G587" s="165" t="n"/>
    </row>
    <row r="588">
      <c r="B588" s="164" t="n"/>
      <c r="C588" s="164" t="n"/>
      <c r="D588" s="164" t="n"/>
      <c r="E588" s="164" t="n"/>
      <c r="F588" s="164" t="n"/>
      <c r="G588" s="165" t="n"/>
    </row>
    <row r="589">
      <c r="B589" s="164" t="n"/>
      <c r="C589" s="164" t="n"/>
      <c r="D589" s="164" t="n"/>
      <c r="E589" s="164" t="n"/>
      <c r="F589" s="164" t="n"/>
      <c r="G589" s="165" t="n"/>
    </row>
    <row r="590">
      <c r="B590" s="164" t="n"/>
      <c r="C590" s="164" t="n"/>
      <c r="D590" s="164" t="n"/>
      <c r="E590" s="164" t="n"/>
      <c r="F590" s="164" t="n"/>
      <c r="G590" s="165" t="n"/>
    </row>
    <row r="591">
      <c r="B591" s="164" t="n"/>
      <c r="C591" s="164" t="n"/>
      <c r="D591" s="164" t="n"/>
      <c r="E591" s="164" t="n"/>
      <c r="F591" s="164" t="n"/>
      <c r="G591" s="165" t="n"/>
    </row>
    <row r="592">
      <c r="B592" s="164" t="n"/>
      <c r="C592" s="164" t="n"/>
      <c r="D592" s="164" t="n"/>
      <c r="E592" s="164" t="n"/>
      <c r="F592" s="164" t="n"/>
      <c r="G592" s="165" t="n"/>
    </row>
    <row r="593">
      <c r="B593" s="164" t="n"/>
      <c r="C593" s="164" t="n"/>
      <c r="D593" s="164" t="n"/>
      <c r="E593" s="164" t="n"/>
      <c r="F593" s="164" t="n"/>
      <c r="G593" s="165" t="n"/>
    </row>
    <row r="594">
      <c r="B594" s="164" t="n"/>
      <c r="C594" s="164" t="n"/>
      <c r="D594" s="164" t="n"/>
      <c r="E594" s="164" t="n"/>
      <c r="F594" s="164" t="n"/>
      <c r="G594" s="165" t="n"/>
    </row>
    <row r="595">
      <c r="B595" s="164" t="n"/>
      <c r="C595" s="164" t="n"/>
      <c r="D595" s="164" t="n"/>
      <c r="E595" s="164" t="n"/>
      <c r="F595" s="164" t="n"/>
      <c r="G595" s="165" t="n"/>
    </row>
    <row r="596">
      <c r="B596" s="164" t="n"/>
      <c r="C596" s="164" t="n"/>
      <c r="D596" s="164" t="n"/>
      <c r="E596" s="164" t="n"/>
      <c r="F596" s="164" t="n"/>
      <c r="G596" s="165" t="n"/>
    </row>
    <row r="597">
      <c r="B597" s="164" t="n"/>
      <c r="C597" s="164" t="n"/>
      <c r="D597" s="164" t="n"/>
      <c r="E597" s="164" t="n"/>
      <c r="F597" s="164" t="n"/>
      <c r="G597" s="165" t="n"/>
    </row>
    <row r="598">
      <c r="B598" s="164" t="n"/>
      <c r="C598" s="164" t="n"/>
      <c r="D598" s="164" t="n"/>
      <c r="E598" s="164" t="n"/>
      <c r="F598" s="164" t="n"/>
      <c r="G598" s="165" t="n"/>
    </row>
    <row r="599">
      <c r="B599" s="164" t="n"/>
      <c r="C599" s="164" t="n"/>
      <c r="D599" s="164" t="n"/>
      <c r="E599" s="164" t="n"/>
      <c r="F599" s="164" t="n"/>
      <c r="G599" s="165" t="n"/>
    </row>
    <row r="600">
      <c r="B600" s="164" t="n"/>
      <c r="C600" s="164" t="n"/>
      <c r="D600" s="164" t="n"/>
      <c r="E600" s="164" t="n"/>
      <c r="F600" s="164" t="n"/>
      <c r="G600" s="165" t="n"/>
    </row>
    <row r="601">
      <c r="B601" s="164" t="n"/>
      <c r="C601" s="164" t="n"/>
      <c r="D601" s="164" t="n"/>
      <c r="E601" s="164" t="n"/>
      <c r="F601" s="164" t="n"/>
      <c r="G601" s="165" t="n"/>
    </row>
    <row r="602">
      <c r="B602" s="164" t="n"/>
      <c r="C602" s="164" t="n"/>
      <c r="D602" s="164" t="n"/>
      <c r="E602" s="164" t="n"/>
      <c r="F602" s="164" t="n"/>
      <c r="G602" s="165" t="n"/>
    </row>
    <row r="603">
      <c r="B603" s="164" t="n"/>
      <c r="C603" s="164" t="n"/>
      <c r="D603" s="164" t="n"/>
      <c r="E603" s="164" t="n"/>
      <c r="F603" s="164" t="n"/>
      <c r="G603" s="165" t="n"/>
    </row>
    <row r="604">
      <c r="B604" s="164" t="n"/>
      <c r="C604" s="164" t="n"/>
      <c r="D604" s="164" t="n"/>
      <c r="E604" s="164" t="n"/>
      <c r="F604" s="164" t="n"/>
      <c r="G604" s="165" t="n"/>
    </row>
    <row r="605">
      <c r="B605" s="164" t="n"/>
      <c r="C605" s="164" t="n"/>
      <c r="D605" s="164" t="n"/>
      <c r="E605" s="164" t="n"/>
      <c r="F605" s="164" t="n"/>
      <c r="G605" s="165" t="n"/>
    </row>
    <row r="606">
      <c r="B606" s="164" t="n"/>
      <c r="C606" s="164" t="n"/>
      <c r="D606" s="164" t="n"/>
      <c r="E606" s="164" t="n"/>
      <c r="F606" s="164" t="n"/>
      <c r="G606" s="165" t="n"/>
    </row>
    <row r="607">
      <c r="B607" s="164" t="n"/>
      <c r="C607" s="164" t="n"/>
      <c r="D607" s="164" t="n"/>
      <c r="E607" s="164" t="n"/>
      <c r="F607" s="164" t="n"/>
      <c r="G607" s="165" t="n"/>
    </row>
    <row r="608">
      <c r="B608" s="164" t="n"/>
      <c r="C608" s="164" t="n"/>
      <c r="D608" s="164" t="n"/>
      <c r="E608" s="164" t="n"/>
      <c r="F608" s="164" t="n"/>
      <c r="G608" s="165" t="n"/>
    </row>
    <row r="609">
      <c r="B609" s="164" t="n"/>
      <c r="C609" s="164" t="n"/>
      <c r="D609" s="164" t="n"/>
      <c r="E609" s="164" t="n"/>
      <c r="F609" s="164" t="n"/>
      <c r="G609" s="165" t="n"/>
    </row>
    <row r="610">
      <c r="B610" s="164" t="n"/>
      <c r="C610" s="164" t="n"/>
      <c r="D610" s="164" t="n"/>
      <c r="E610" s="164" t="n"/>
      <c r="F610" s="164" t="n"/>
      <c r="G610" s="165" t="n"/>
    </row>
    <row r="611">
      <c r="B611" s="164" t="n"/>
      <c r="C611" s="164" t="n"/>
      <c r="D611" s="164" t="n"/>
      <c r="E611" s="164" t="n"/>
      <c r="F611" s="164" t="n"/>
      <c r="G611" s="165" t="n"/>
    </row>
    <row r="612">
      <c r="B612" s="164" t="n"/>
      <c r="C612" s="164" t="n"/>
      <c r="D612" s="164" t="n"/>
      <c r="E612" s="164" t="n"/>
      <c r="F612" s="164" t="n"/>
      <c r="G612" s="165" t="n"/>
    </row>
    <row r="613">
      <c r="B613" s="164" t="n"/>
      <c r="C613" s="164" t="n"/>
      <c r="D613" s="164" t="n"/>
      <c r="E613" s="164" t="n"/>
      <c r="F613" s="164" t="n"/>
      <c r="G613" s="165" t="n"/>
    </row>
    <row r="614">
      <c r="B614" s="164" t="n"/>
      <c r="C614" s="164" t="n"/>
      <c r="D614" s="164" t="n"/>
      <c r="E614" s="164" t="n"/>
      <c r="F614" s="164" t="n"/>
      <c r="G614" s="165" t="n"/>
    </row>
    <row r="615">
      <c r="B615" s="164" t="n"/>
      <c r="C615" s="164" t="n"/>
      <c r="D615" s="164" t="n"/>
      <c r="E615" s="164" t="n"/>
      <c r="F615" s="164" t="n"/>
      <c r="G615" s="165" t="n"/>
    </row>
    <row r="616">
      <c r="B616" s="164" t="n"/>
      <c r="C616" s="164" t="n"/>
      <c r="D616" s="164" t="n"/>
      <c r="E616" s="164" t="n"/>
      <c r="F616" s="164" t="n"/>
      <c r="G616" s="165" t="n"/>
    </row>
    <row r="617">
      <c r="B617" s="164" t="n"/>
      <c r="C617" s="164" t="n"/>
      <c r="D617" s="164" t="n"/>
      <c r="E617" s="164" t="n"/>
      <c r="F617" s="164" t="n"/>
      <c r="G617" s="165" t="n"/>
    </row>
    <row r="618">
      <c r="B618" s="164" t="n"/>
      <c r="C618" s="164" t="n"/>
      <c r="D618" s="164" t="n"/>
      <c r="E618" s="164" t="n"/>
      <c r="F618" s="164" t="n"/>
      <c r="G618" s="165" t="n"/>
    </row>
    <row r="619">
      <c r="B619" s="164" t="n"/>
      <c r="C619" s="164" t="n"/>
      <c r="D619" s="164" t="n"/>
      <c r="E619" s="164" t="n"/>
      <c r="F619" s="164" t="n"/>
      <c r="G619" s="165" t="n"/>
    </row>
    <row r="620">
      <c r="B620" s="164" t="n"/>
      <c r="C620" s="164" t="n"/>
      <c r="D620" s="164" t="n"/>
      <c r="E620" s="164" t="n"/>
      <c r="F620" s="164" t="n"/>
      <c r="G620" s="165" t="n"/>
    </row>
    <row r="621">
      <c r="B621" s="164" t="n"/>
      <c r="C621" s="164" t="n"/>
      <c r="D621" s="164" t="n"/>
      <c r="E621" s="164" t="n"/>
      <c r="F621" s="164" t="n"/>
      <c r="G621" s="165" t="n"/>
    </row>
    <row r="622">
      <c r="B622" s="164" t="n"/>
      <c r="C622" s="164" t="n"/>
      <c r="D622" s="164" t="n"/>
      <c r="E622" s="164" t="n"/>
      <c r="F622" s="164" t="n"/>
      <c r="G622" s="165" t="n"/>
    </row>
    <row r="623">
      <c r="B623" s="164" t="n"/>
      <c r="C623" s="164" t="n"/>
      <c r="D623" s="164" t="n"/>
      <c r="E623" s="164" t="n"/>
      <c r="F623" s="164" t="n"/>
      <c r="G623" s="165" t="n"/>
    </row>
    <row r="624">
      <c r="B624" s="164" t="n"/>
      <c r="C624" s="164" t="n"/>
      <c r="D624" s="164" t="n"/>
      <c r="E624" s="164" t="n"/>
      <c r="F624" s="164" t="n"/>
      <c r="G624" s="165" t="n"/>
    </row>
    <row r="625">
      <c r="B625" s="164" t="n"/>
      <c r="C625" s="164" t="n"/>
      <c r="D625" s="164" t="n"/>
      <c r="E625" s="164" t="n"/>
      <c r="F625" s="164" t="n"/>
      <c r="G625" s="165" t="n"/>
    </row>
    <row r="626">
      <c r="B626" s="164" t="n"/>
      <c r="C626" s="164" t="n"/>
      <c r="D626" s="164" t="n"/>
      <c r="E626" s="164" t="n"/>
      <c r="F626" s="164" t="n"/>
      <c r="G626" s="165" t="n"/>
    </row>
    <row r="627">
      <c r="B627" s="164" t="n"/>
      <c r="C627" s="164" t="n"/>
      <c r="D627" s="164" t="n"/>
      <c r="E627" s="164" t="n"/>
      <c r="F627" s="164" t="n"/>
      <c r="G627" s="165" t="n"/>
    </row>
    <row r="628">
      <c r="B628" s="164" t="n"/>
      <c r="C628" s="164" t="n"/>
      <c r="D628" s="164" t="n"/>
      <c r="E628" s="164" t="n"/>
      <c r="F628" s="164" t="n"/>
      <c r="G628" s="165" t="n"/>
    </row>
    <row r="629">
      <c r="B629" s="164" t="n"/>
      <c r="C629" s="164" t="n"/>
      <c r="D629" s="164" t="n"/>
      <c r="E629" s="164" t="n"/>
      <c r="F629" s="164" t="n"/>
      <c r="G629" s="165" t="n"/>
    </row>
    <row r="630">
      <c r="B630" s="164" t="n"/>
      <c r="C630" s="164" t="n"/>
      <c r="D630" s="164" t="n"/>
      <c r="E630" s="164" t="n"/>
      <c r="F630" s="164" t="n"/>
      <c r="G630" s="165" t="n"/>
    </row>
    <row r="631">
      <c r="B631" s="164" t="n"/>
      <c r="C631" s="164" t="n"/>
      <c r="D631" s="164" t="n"/>
      <c r="E631" s="164" t="n"/>
      <c r="F631" s="164" t="n"/>
      <c r="G631" s="165" t="n"/>
    </row>
    <row r="632">
      <c r="B632" s="164" t="n"/>
      <c r="C632" s="164" t="n"/>
      <c r="D632" s="164" t="n"/>
      <c r="E632" s="164" t="n"/>
      <c r="F632" s="164" t="n"/>
      <c r="G632" s="165" t="n"/>
    </row>
    <row r="633">
      <c r="B633" s="164" t="n"/>
      <c r="C633" s="164" t="n"/>
      <c r="D633" s="164" t="n"/>
      <c r="E633" s="164" t="n"/>
      <c r="F633" s="164" t="n"/>
      <c r="G633" s="165" t="n"/>
    </row>
    <row r="634">
      <c r="B634" s="164" t="n"/>
      <c r="C634" s="164" t="n"/>
      <c r="D634" s="164" t="n"/>
      <c r="E634" s="164" t="n"/>
      <c r="F634" s="164" t="n"/>
      <c r="G634" s="165" t="n"/>
    </row>
    <row r="635">
      <c r="B635" s="164" t="n"/>
      <c r="C635" s="164" t="n"/>
      <c r="D635" s="164" t="n"/>
      <c r="E635" s="164" t="n"/>
      <c r="F635" s="164" t="n"/>
      <c r="G635" s="165" t="n"/>
    </row>
    <row r="636">
      <c r="B636" s="164" t="n"/>
      <c r="C636" s="164" t="n"/>
      <c r="D636" s="164" t="n"/>
      <c r="E636" s="164" t="n"/>
      <c r="F636" s="164" t="n"/>
      <c r="G636" s="165" t="n"/>
    </row>
    <row r="637">
      <c r="B637" s="164" t="n"/>
      <c r="C637" s="164" t="n"/>
      <c r="D637" s="164" t="n"/>
      <c r="E637" s="164" t="n"/>
      <c r="F637" s="164" t="n"/>
      <c r="G637" s="165" t="n"/>
    </row>
    <row r="638">
      <c r="B638" s="164" t="n"/>
      <c r="C638" s="164" t="n"/>
      <c r="D638" s="164" t="n"/>
      <c r="E638" s="164" t="n"/>
      <c r="F638" s="164" t="n"/>
      <c r="G638" s="165" t="n"/>
    </row>
    <row r="639">
      <c r="B639" s="164" t="n"/>
      <c r="C639" s="164" t="n"/>
      <c r="D639" s="164" t="n"/>
      <c r="E639" s="164" t="n"/>
      <c r="F639" s="164" t="n"/>
      <c r="G639" s="165" t="n"/>
    </row>
    <row r="640">
      <c r="B640" s="164" t="n"/>
      <c r="C640" s="164" t="n"/>
      <c r="D640" s="164" t="n"/>
      <c r="E640" s="164" t="n"/>
      <c r="F640" s="164" t="n"/>
      <c r="G640" s="165" t="n"/>
    </row>
    <row r="641">
      <c r="B641" s="164" t="n"/>
      <c r="C641" s="164" t="n"/>
      <c r="D641" s="164" t="n"/>
      <c r="E641" s="164" t="n"/>
      <c r="F641" s="164" t="n"/>
      <c r="G641" s="165" t="n"/>
    </row>
    <row r="642">
      <c r="B642" s="164" t="n"/>
      <c r="C642" s="164" t="n"/>
      <c r="D642" s="164" t="n"/>
      <c r="E642" s="164" t="n"/>
      <c r="F642" s="164" t="n"/>
      <c r="G642" s="165" t="n"/>
    </row>
    <row r="643">
      <c r="B643" s="164" t="n"/>
      <c r="C643" s="164" t="n"/>
      <c r="D643" s="164" t="n"/>
      <c r="E643" s="164" t="n"/>
      <c r="F643" s="164" t="n"/>
      <c r="G643" s="165" t="n"/>
    </row>
    <row r="644">
      <c r="B644" s="164" t="n"/>
      <c r="C644" s="164" t="n"/>
      <c r="D644" s="164" t="n"/>
      <c r="E644" s="164" t="n"/>
      <c r="F644" s="164" t="n"/>
      <c r="G644" s="165" t="n"/>
    </row>
    <row r="645">
      <c r="B645" s="164" t="n"/>
      <c r="C645" s="164" t="n"/>
      <c r="D645" s="164" t="n"/>
      <c r="E645" s="164" t="n"/>
      <c r="F645" s="164" t="n"/>
      <c r="G645" s="165" t="n"/>
    </row>
    <row r="646">
      <c r="B646" s="164" t="n"/>
      <c r="C646" s="164" t="n"/>
      <c r="D646" s="164" t="n"/>
      <c r="E646" s="164" t="n"/>
      <c r="F646" s="164" t="n"/>
      <c r="G646" s="165" t="n"/>
    </row>
    <row r="647">
      <c r="B647" s="164" t="n"/>
      <c r="C647" s="164" t="n"/>
      <c r="D647" s="164" t="n"/>
      <c r="E647" s="164" t="n"/>
      <c r="F647" s="164" t="n"/>
      <c r="G647" s="165" t="n"/>
    </row>
    <row r="648">
      <c r="B648" s="164" t="n"/>
      <c r="C648" s="164" t="n"/>
      <c r="D648" s="164" t="n"/>
      <c r="E648" s="164" t="n"/>
      <c r="F648" s="164" t="n"/>
      <c r="G648" s="165" t="n"/>
    </row>
    <row r="649">
      <c r="B649" s="164" t="n"/>
      <c r="C649" s="164" t="n"/>
      <c r="D649" s="164" t="n"/>
      <c r="E649" s="164" t="n"/>
      <c r="F649" s="164" t="n"/>
      <c r="G649" s="165" t="n"/>
    </row>
    <row r="650">
      <c r="B650" s="164" t="n"/>
      <c r="C650" s="164" t="n"/>
      <c r="D650" s="164" t="n"/>
      <c r="E650" s="164" t="n"/>
      <c r="F650" s="164" t="n"/>
      <c r="G650" s="165" t="n"/>
    </row>
    <row r="651">
      <c r="B651" s="164" t="n"/>
      <c r="C651" s="164" t="n"/>
      <c r="D651" s="164" t="n"/>
      <c r="E651" s="164" t="n"/>
      <c r="F651" s="164" t="n"/>
      <c r="G651" s="165" t="n"/>
    </row>
    <row r="652">
      <c r="B652" s="164" t="n"/>
      <c r="C652" s="164" t="n"/>
      <c r="D652" s="164" t="n"/>
      <c r="E652" s="164" t="n"/>
      <c r="F652" s="164" t="n"/>
      <c r="G652" s="165" t="n"/>
    </row>
    <row r="653">
      <c r="B653" s="164" t="n"/>
      <c r="C653" s="164" t="n"/>
      <c r="D653" s="164" t="n"/>
      <c r="E653" s="164" t="n"/>
      <c r="F653" s="164" t="n"/>
      <c r="G653" s="165" t="n"/>
    </row>
    <row r="654">
      <c r="B654" s="164" t="n"/>
      <c r="C654" s="164" t="n"/>
      <c r="D654" s="164" t="n"/>
      <c r="E654" s="164" t="n"/>
      <c r="F654" s="164" t="n"/>
      <c r="G654" s="165" t="n"/>
    </row>
    <row r="655">
      <c r="B655" s="164" t="n"/>
      <c r="C655" s="164" t="n"/>
      <c r="D655" s="164" t="n"/>
      <c r="E655" s="164" t="n"/>
      <c r="F655" s="164" t="n"/>
      <c r="G655" s="165" t="n"/>
    </row>
    <row r="656">
      <c r="B656" s="164" t="n"/>
      <c r="C656" s="164" t="n"/>
      <c r="D656" s="164" t="n"/>
      <c r="E656" s="164" t="n"/>
      <c r="F656" s="164" t="n"/>
      <c r="G656" s="165" t="n"/>
    </row>
    <row r="657">
      <c r="B657" s="164" t="n"/>
      <c r="C657" s="164" t="n"/>
      <c r="D657" s="164" t="n"/>
      <c r="E657" s="164" t="n"/>
      <c r="F657" s="164" t="n"/>
      <c r="G657" s="165" t="n"/>
    </row>
    <row r="658">
      <c r="B658" s="164" t="n"/>
      <c r="C658" s="164" t="n"/>
      <c r="D658" s="164" t="n"/>
      <c r="E658" s="164" t="n"/>
      <c r="F658" s="164" t="n"/>
      <c r="G658" s="165" t="n"/>
    </row>
    <row r="659">
      <c r="B659" s="164" t="n"/>
      <c r="C659" s="164" t="n"/>
      <c r="D659" s="164" t="n"/>
      <c r="E659" s="164" t="n"/>
      <c r="F659" s="164" t="n"/>
      <c r="G659" s="165" t="n"/>
    </row>
    <row r="660">
      <c r="B660" s="164" t="n"/>
      <c r="C660" s="164" t="n"/>
      <c r="D660" s="164" t="n"/>
      <c r="E660" s="164" t="n"/>
      <c r="F660" s="164" t="n"/>
      <c r="G660" s="165" t="n"/>
    </row>
    <row r="661">
      <c r="B661" s="164" t="n"/>
      <c r="C661" s="164" t="n"/>
      <c r="D661" s="164" t="n"/>
      <c r="E661" s="164" t="n"/>
      <c r="F661" s="164" t="n"/>
      <c r="G661" s="165" t="n"/>
    </row>
    <row r="662">
      <c r="B662" s="164" t="n"/>
      <c r="C662" s="164" t="n"/>
      <c r="D662" s="164" t="n"/>
      <c r="E662" s="164" t="n"/>
      <c r="F662" s="164" t="n"/>
      <c r="G662" s="165" t="n"/>
    </row>
    <row r="663">
      <c r="B663" s="164" t="n"/>
      <c r="C663" s="164" t="n"/>
      <c r="D663" s="164" t="n"/>
      <c r="E663" s="164" t="n"/>
      <c r="F663" s="164" t="n"/>
      <c r="G663" s="165" t="n"/>
    </row>
    <row r="664">
      <c r="B664" s="164" t="n"/>
      <c r="C664" s="164" t="n"/>
      <c r="D664" s="164" t="n"/>
      <c r="E664" s="164" t="n"/>
      <c r="F664" s="164" t="n"/>
      <c r="G664" s="165" t="n"/>
    </row>
    <row r="665">
      <c r="B665" s="164" t="n"/>
      <c r="C665" s="164" t="n"/>
      <c r="D665" s="164" t="n"/>
      <c r="E665" s="164" t="n"/>
      <c r="F665" s="164" t="n"/>
      <c r="G665" s="165" t="n"/>
    </row>
    <row r="666">
      <c r="B666" s="164" t="n"/>
      <c r="C666" s="164" t="n"/>
      <c r="D666" s="164" t="n"/>
      <c r="E666" s="164" t="n"/>
      <c r="F666" s="164" t="n"/>
      <c r="G666" s="165" t="n"/>
    </row>
    <row r="667">
      <c r="B667" s="164" t="n"/>
      <c r="C667" s="164" t="n"/>
      <c r="D667" s="164" t="n"/>
      <c r="E667" s="164" t="n"/>
      <c r="F667" s="164" t="n"/>
      <c r="G667" s="165" t="n"/>
    </row>
    <row r="668">
      <c r="B668" s="164" t="n"/>
      <c r="C668" s="164" t="n"/>
      <c r="D668" s="164" t="n"/>
      <c r="E668" s="164" t="n"/>
      <c r="F668" s="164" t="n"/>
      <c r="G668" s="165" t="n"/>
    </row>
    <row r="669">
      <c r="B669" s="164" t="n"/>
      <c r="C669" s="164" t="n"/>
      <c r="D669" s="164" t="n"/>
      <c r="E669" s="164" t="n"/>
      <c r="F669" s="164" t="n"/>
      <c r="G669" s="165" t="n"/>
    </row>
    <row r="670">
      <c r="B670" s="164" t="n"/>
      <c r="C670" s="164" t="n"/>
      <c r="D670" s="164" t="n"/>
      <c r="E670" s="164" t="n"/>
      <c r="F670" s="164" t="n"/>
      <c r="G670" s="165" t="n"/>
    </row>
    <row r="671">
      <c r="B671" s="164" t="n"/>
      <c r="C671" s="164" t="n"/>
      <c r="D671" s="164" t="n"/>
      <c r="E671" s="164" t="n"/>
      <c r="F671" s="164" t="n"/>
      <c r="G671" s="165" t="n"/>
    </row>
    <row r="672">
      <c r="B672" s="164" t="n"/>
      <c r="C672" s="164" t="n"/>
      <c r="D672" s="164" t="n"/>
      <c r="E672" s="164" t="n"/>
      <c r="F672" s="164" t="n"/>
      <c r="G672" s="165" t="n"/>
    </row>
    <row r="673">
      <c r="B673" s="164" t="n"/>
      <c r="C673" s="164" t="n"/>
      <c r="D673" s="164" t="n"/>
      <c r="E673" s="164" t="n"/>
      <c r="F673" s="164" t="n"/>
      <c r="G673" s="165" t="n"/>
    </row>
    <row r="674">
      <c r="B674" s="164" t="n"/>
      <c r="C674" s="164" t="n"/>
      <c r="D674" s="164" t="n"/>
      <c r="E674" s="164" t="n"/>
      <c r="F674" s="164" t="n"/>
      <c r="G674" s="165" t="n"/>
    </row>
    <row r="675">
      <c r="B675" s="164" t="n"/>
      <c r="C675" s="164" t="n"/>
      <c r="D675" s="164" t="n"/>
      <c r="E675" s="164" t="n"/>
      <c r="F675" s="164" t="n"/>
      <c r="G675" s="165" t="n"/>
    </row>
    <row r="676">
      <c r="B676" s="164" t="n"/>
      <c r="C676" s="164" t="n"/>
      <c r="D676" s="164" t="n"/>
      <c r="E676" s="164" t="n"/>
      <c r="F676" s="164" t="n"/>
      <c r="G676" s="165" t="n"/>
    </row>
    <row r="677">
      <c r="B677" s="164" t="n"/>
      <c r="C677" s="164" t="n"/>
      <c r="D677" s="164" t="n"/>
      <c r="E677" s="164" t="n"/>
      <c r="F677" s="164" t="n"/>
      <c r="G677" s="165" t="n"/>
    </row>
    <row r="678">
      <c r="B678" s="164" t="n"/>
      <c r="C678" s="164" t="n"/>
      <c r="D678" s="164" t="n"/>
      <c r="E678" s="164" t="n"/>
      <c r="F678" s="164" t="n"/>
      <c r="G678" s="165" t="n"/>
    </row>
    <row r="679">
      <c r="B679" s="164" t="n"/>
      <c r="C679" s="164" t="n"/>
      <c r="D679" s="164" t="n"/>
      <c r="E679" s="164" t="n"/>
      <c r="F679" s="164" t="n"/>
      <c r="G679" s="165" t="n"/>
    </row>
    <row r="680">
      <c r="B680" s="164" t="n"/>
      <c r="C680" s="164" t="n"/>
      <c r="D680" s="164" t="n"/>
      <c r="E680" s="164" t="n"/>
      <c r="F680" s="164" t="n"/>
      <c r="G680" s="165" t="n"/>
    </row>
    <row r="681">
      <c r="B681" s="164" t="n"/>
      <c r="C681" s="164" t="n"/>
      <c r="D681" s="164" t="n"/>
      <c r="E681" s="164" t="n"/>
      <c r="F681" s="164" t="n"/>
      <c r="G681" s="165" t="n"/>
    </row>
    <row r="682">
      <c r="B682" s="164" t="n"/>
      <c r="C682" s="164" t="n"/>
      <c r="D682" s="164" t="n"/>
      <c r="E682" s="164" t="n"/>
      <c r="F682" s="164" t="n"/>
      <c r="G682" s="165" t="n"/>
    </row>
    <row r="683">
      <c r="B683" s="164" t="n"/>
      <c r="C683" s="164" t="n"/>
      <c r="D683" s="164" t="n"/>
      <c r="E683" s="164" t="n"/>
      <c r="F683" s="164" t="n"/>
      <c r="G683" s="165" t="n"/>
    </row>
    <row r="684">
      <c r="B684" s="164" t="n"/>
      <c r="C684" s="164" t="n"/>
      <c r="D684" s="164" t="n"/>
      <c r="E684" s="164" t="n"/>
      <c r="F684" s="164" t="n"/>
      <c r="G684" s="165" t="n"/>
    </row>
    <row r="685">
      <c r="B685" s="164" t="n"/>
      <c r="C685" s="164" t="n"/>
      <c r="D685" s="164" t="n"/>
      <c r="E685" s="164" t="n"/>
      <c r="F685" s="164" t="n"/>
      <c r="G685" s="165" t="n"/>
    </row>
    <row r="686">
      <c r="B686" s="164" t="n"/>
      <c r="C686" s="164" t="n"/>
      <c r="D686" s="164" t="n"/>
      <c r="E686" s="164" t="n"/>
      <c r="F686" s="164" t="n"/>
      <c r="G686" s="165" t="n"/>
    </row>
    <row r="687">
      <c r="B687" s="164" t="n"/>
      <c r="C687" s="164" t="n"/>
      <c r="D687" s="164" t="n"/>
      <c r="E687" s="164" t="n"/>
      <c r="F687" s="164" t="n"/>
      <c r="G687" s="165" t="n"/>
    </row>
    <row r="688">
      <c r="B688" s="164" t="n"/>
      <c r="C688" s="164" t="n"/>
      <c r="D688" s="164" t="n"/>
      <c r="E688" s="164" t="n"/>
      <c r="F688" s="164" t="n"/>
      <c r="G688" s="165" t="n"/>
    </row>
    <row r="689">
      <c r="B689" s="164" t="n"/>
      <c r="C689" s="164" t="n"/>
      <c r="D689" s="164" t="n"/>
      <c r="E689" s="164" t="n"/>
      <c r="F689" s="164" t="n"/>
      <c r="G689" s="165" t="n"/>
    </row>
    <row r="690">
      <c r="B690" s="164" t="n"/>
      <c r="C690" s="164" t="n"/>
      <c r="D690" s="164" t="n"/>
      <c r="E690" s="164" t="n"/>
      <c r="F690" s="164" t="n"/>
      <c r="G690" s="165" t="n"/>
    </row>
    <row r="691">
      <c r="B691" s="164" t="n"/>
      <c r="C691" s="164" t="n"/>
      <c r="D691" s="164" t="n"/>
      <c r="E691" s="164" t="n"/>
      <c r="F691" s="164" t="n"/>
      <c r="G691" s="165" t="n"/>
    </row>
    <row r="692">
      <c r="B692" s="164" t="n"/>
      <c r="C692" s="164" t="n"/>
      <c r="D692" s="164" t="n"/>
      <c r="E692" s="164" t="n"/>
      <c r="F692" s="164" t="n"/>
      <c r="G692" s="165" t="n"/>
    </row>
    <row r="693">
      <c r="B693" s="164" t="n"/>
      <c r="C693" s="164" t="n"/>
      <c r="D693" s="164" t="n"/>
      <c r="E693" s="164" t="n"/>
      <c r="F693" s="164" t="n"/>
      <c r="G693" s="165" t="n"/>
    </row>
    <row r="694">
      <c r="B694" s="164" t="n"/>
      <c r="C694" s="164" t="n"/>
      <c r="D694" s="164" t="n"/>
      <c r="E694" s="164" t="n"/>
      <c r="F694" s="164" t="n"/>
      <c r="G694" s="165" t="n"/>
    </row>
    <row r="695">
      <c r="B695" s="164" t="n"/>
      <c r="C695" s="164" t="n"/>
      <c r="D695" s="164" t="n"/>
      <c r="E695" s="164" t="n"/>
      <c r="F695" s="164" t="n"/>
      <c r="G695" s="165" t="n"/>
    </row>
    <row r="696">
      <c r="B696" s="164" t="n"/>
      <c r="C696" s="164" t="n"/>
      <c r="D696" s="164" t="n"/>
      <c r="E696" s="164" t="n"/>
      <c r="F696" s="164" t="n"/>
      <c r="G696" s="165" t="n"/>
    </row>
    <row r="697">
      <c r="B697" s="164" t="n"/>
      <c r="C697" s="164" t="n"/>
      <c r="D697" s="164" t="n"/>
      <c r="E697" s="164" t="n"/>
      <c r="F697" s="164" t="n"/>
      <c r="G697" s="165" t="n"/>
    </row>
    <row r="698">
      <c r="B698" s="164" t="n"/>
      <c r="C698" s="164" t="n"/>
      <c r="D698" s="164" t="n"/>
      <c r="E698" s="164" t="n"/>
      <c r="F698" s="164" t="n"/>
      <c r="G698" s="165" t="n"/>
    </row>
    <row r="699">
      <c r="B699" s="164" t="n"/>
      <c r="C699" s="164" t="n"/>
      <c r="D699" s="164" t="n"/>
      <c r="E699" s="164" t="n"/>
      <c r="F699" s="164" t="n"/>
      <c r="G699" s="165" t="n"/>
    </row>
    <row r="700">
      <c r="B700" s="164" t="n"/>
      <c r="C700" s="164" t="n"/>
      <c r="D700" s="164" t="n"/>
      <c r="E700" s="164" t="n"/>
      <c r="F700" s="164" t="n"/>
      <c r="G700" s="165" t="n"/>
    </row>
    <row r="701">
      <c r="B701" s="164" t="n"/>
      <c r="C701" s="164" t="n"/>
      <c r="D701" s="164" t="n"/>
      <c r="E701" s="164" t="n"/>
      <c r="F701" s="164" t="n"/>
      <c r="G701" s="165" t="n"/>
    </row>
    <row r="702">
      <c r="B702" s="164" t="n"/>
      <c r="C702" s="164" t="n"/>
      <c r="D702" s="164" t="n"/>
      <c r="E702" s="164" t="n"/>
      <c r="F702" s="164" t="n"/>
      <c r="G702" s="165" t="n"/>
    </row>
    <row r="703">
      <c r="B703" s="164" t="n"/>
      <c r="C703" s="164" t="n"/>
      <c r="D703" s="164" t="n"/>
      <c r="E703" s="164" t="n"/>
      <c r="F703" s="164" t="n"/>
      <c r="G703" s="165" t="n"/>
    </row>
    <row r="704">
      <c r="B704" s="164" t="n"/>
      <c r="C704" s="164" t="n"/>
      <c r="D704" s="164" t="n"/>
      <c r="E704" s="164" t="n"/>
      <c r="F704" s="164" t="n"/>
      <c r="G704" s="165" t="n"/>
    </row>
    <row r="705">
      <c r="B705" s="164" t="n"/>
      <c r="C705" s="164" t="n"/>
      <c r="D705" s="164" t="n"/>
      <c r="E705" s="164" t="n"/>
      <c r="F705" s="164" t="n"/>
      <c r="G705" s="165" t="n"/>
    </row>
    <row r="706">
      <c r="B706" s="164" t="n"/>
      <c r="C706" s="164" t="n"/>
      <c r="D706" s="164" t="n"/>
      <c r="E706" s="164" t="n"/>
      <c r="F706" s="164" t="n"/>
      <c r="G706" s="165" t="n"/>
    </row>
    <row r="707">
      <c r="B707" s="164" t="n"/>
      <c r="C707" s="164" t="n"/>
      <c r="D707" s="164" t="n"/>
      <c r="E707" s="164" t="n"/>
      <c r="F707" s="164" t="n"/>
      <c r="G707" s="165" t="n"/>
    </row>
    <row r="708">
      <c r="B708" s="164" t="n"/>
      <c r="C708" s="164" t="n"/>
      <c r="D708" s="164" t="n"/>
      <c r="E708" s="164" t="n"/>
      <c r="F708" s="164" t="n"/>
      <c r="G708" s="165" t="n"/>
    </row>
    <row r="709">
      <c r="B709" s="164" t="n"/>
      <c r="C709" s="164" t="n"/>
      <c r="D709" s="164" t="n"/>
      <c r="E709" s="164" t="n"/>
      <c r="F709" s="164" t="n"/>
      <c r="G709" s="165" t="n"/>
    </row>
    <row r="710">
      <c r="B710" s="164" t="n"/>
      <c r="C710" s="164" t="n"/>
      <c r="D710" s="164" t="n"/>
      <c r="E710" s="164" t="n"/>
      <c r="F710" s="164" t="n"/>
      <c r="G710" s="165" t="n"/>
    </row>
    <row r="711">
      <c r="B711" s="164" t="n"/>
      <c r="C711" s="164" t="n"/>
      <c r="D711" s="164" t="n"/>
      <c r="E711" s="164" t="n"/>
      <c r="F711" s="164" t="n"/>
      <c r="G711" s="165" t="n"/>
    </row>
    <row r="712">
      <c r="B712" s="164" t="n"/>
      <c r="C712" s="164" t="n"/>
      <c r="D712" s="164" t="n"/>
      <c r="E712" s="164" t="n"/>
      <c r="F712" s="164" t="n"/>
      <c r="G712" s="165" t="n"/>
    </row>
    <row r="713">
      <c r="B713" s="164" t="n"/>
      <c r="C713" s="164" t="n"/>
      <c r="D713" s="164" t="n"/>
      <c r="E713" s="164" t="n"/>
      <c r="F713" s="164" t="n"/>
      <c r="G713" s="165" t="n"/>
    </row>
    <row r="714">
      <c r="B714" s="164" t="n"/>
      <c r="C714" s="164" t="n"/>
      <c r="D714" s="164" t="n"/>
      <c r="E714" s="164" t="n"/>
      <c r="F714" s="164" t="n"/>
      <c r="G714" s="165" t="n"/>
    </row>
    <row r="715">
      <c r="B715" s="164" t="n"/>
      <c r="C715" s="164" t="n"/>
      <c r="D715" s="164" t="n"/>
      <c r="E715" s="164" t="n"/>
      <c r="F715" s="164" t="n"/>
      <c r="G715" s="165" t="n"/>
    </row>
    <row r="716">
      <c r="B716" s="164" t="n"/>
      <c r="C716" s="164" t="n"/>
      <c r="D716" s="164" t="n"/>
      <c r="E716" s="164" t="n"/>
      <c r="F716" s="164" t="n"/>
      <c r="G716" s="165" t="n"/>
    </row>
    <row r="717">
      <c r="B717" s="164" t="n"/>
      <c r="C717" s="164" t="n"/>
      <c r="D717" s="164" t="n"/>
      <c r="E717" s="164" t="n"/>
      <c r="F717" s="164" t="n"/>
      <c r="G717" s="165" t="n"/>
    </row>
    <row r="718">
      <c r="B718" s="164" t="n"/>
      <c r="C718" s="164" t="n"/>
      <c r="D718" s="164" t="n"/>
      <c r="E718" s="164" t="n"/>
      <c r="F718" s="164" t="n"/>
      <c r="G718" s="165" t="n"/>
    </row>
    <row r="719">
      <c r="B719" s="164" t="n"/>
      <c r="C719" s="164" t="n"/>
      <c r="D719" s="164" t="n"/>
      <c r="E719" s="164" t="n"/>
      <c r="F719" s="164" t="n"/>
      <c r="G719" s="165" t="n"/>
    </row>
    <row r="720">
      <c r="B720" s="164" t="n"/>
      <c r="C720" s="164" t="n"/>
      <c r="D720" s="164" t="n"/>
      <c r="E720" s="164" t="n"/>
      <c r="F720" s="164" t="n"/>
      <c r="G720" s="165" t="n"/>
    </row>
    <row r="721">
      <c r="B721" s="164" t="n"/>
      <c r="C721" s="164" t="n"/>
      <c r="D721" s="164" t="n"/>
      <c r="E721" s="164" t="n"/>
      <c r="F721" s="164" t="n"/>
      <c r="G721" s="165" t="n"/>
    </row>
    <row r="722">
      <c r="B722" s="164" t="n"/>
      <c r="C722" s="164" t="n"/>
      <c r="D722" s="164" t="n"/>
      <c r="E722" s="164" t="n"/>
      <c r="F722" s="164" t="n"/>
      <c r="G722" s="165" t="n"/>
    </row>
    <row r="723">
      <c r="B723" s="164" t="n"/>
      <c r="C723" s="164" t="n"/>
      <c r="D723" s="164" t="n"/>
      <c r="E723" s="164" t="n"/>
      <c r="F723" s="164" t="n"/>
      <c r="G723" s="165" t="n"/>
    </row>
    <row r="724">
      <c r="B724" s="164" t="n"/>
      <c r="C724" s="164" t="n"/>
      <c r="D724" s="164" t="n"/>
      <c r="E724" s="164" t="n"/>
      <c r="F724" s="164" t="n"/>
      <c r="G724" s="165" t="n"/>
    </row>
    <row r="725">
      <c r="B725" s="164" t="n"/>
      <c r="C725" s="164" t="n"/>
      <c r="D725" s="164" t="n"/>
      <c r="E725" s="164" t="n"/>
      <c r="F725" s="164" t="n"/>
      <c r="G725" s="165" t="n"/>
    </row>
    <row r="726">
      <c r="B726" s="164" t="n"/>
      <c r="C726" s="164" t="n"/>
      <c r="D726" s="164" t="n"/>
      <c r="E726" s="164" t="n"/>
      <c r="F726" s="164" t="n"/>
      <c r="G726" s="165" t="n"/>
    </row>
    <row r="727">
      <c r="B727" s="164" t="n"/>
      <c r="C727" s="164" t="n"/>
      <c r="D727" s="164" t="n"/>
      <c r="E727" s="164" t="n"/>
      <c r="F727" s="164" t="n"/>
      <c r="G727" s="165" t="n"/>
    </row>
    <row r="728">
      <c r="B728" s="164" t="n"/>
      <c r="C728" s="164" t="n"/>
      <c r="D728" s="164" t="n"/>
      <c r="E728" s="164" t="n"/>
      <c r="F728" s="164" t="n"/>
      <c r="G728" s="165" t="n"/>
    </row>
    <row r="729">
      <c r="B729" s="164" t="n"/>
      <c r="C729" s="164" t="n"/>
      <c r="D729" s="164" t="n"/>
      <c r="E729" s="164" t="n"/>
      <c r="F729" s="164" t="n"/>
      <c r="G729" s="165" t="n"/>
    </row>
    <row r="730">
      <c r="B730" s="164" t="n"/>
      <c r="C730" s="164" t="n"/>
      <c r="D730" s="164" t="n"/>
      <c r="E730" s="164" t="n"/>
      <c r="F730" s="164" t="n"/>
      <c r="G730" s="165" t="n"/>
    </row>
    <row r="731">
      <c r="B731" s="164" t="n"/>
      <c r="C731" s="164" t="n"/>
      <c r="D731" s="164" t="n"/>
      <c r="E731" s="164" t="n"/>
      <c r="F731" s="164" t="n"/>
      <c r="G731" s="165" t="n"/>
    </row>
    <row r="732">
      <c r="B732" s="164" t="n"/>
      <c r="C732" s="164" t="n"/>
      <c r="D732" s="164" t="n"/>
      <c r="E732" s="164" t="n"/>
      <c r="F732" s="164" t="n"/>
      <c r="G732" s="165" t="n"/>
    </row>
    <row r="733">
      <c r="B733" s="164" t="n"/>
      <c r="C733" s="164" t="n"/>
      <c r="D733" s="164" t="n"/>
      <c r="E733" s="164" t="n"/>
      <c r="F733" s="164" t="n"/>
      <c r="G733" s="165" t="n"/>
    </row>
    <row r="734">
      <c r="B734" s="164" t="n"/>
      <c r="C734" s="164" t="n"/>
      <c r="D734" s="164" t="n"/>
      <c r="E734" s="164" t="n"/>
      <c r="F734" s="164" t="n"/>
      <c r="G734" s="165" t="n"/>
    </row>
    <row r="735">
      <c r="B735" s="164" t="n"/>
      <c r="C735" s="164" t="n"/>
      <c r="D735" s="164" t="n"/>
      <c r="E735" s="164" t="n"/>
      <c r="F735" s="164" t="n"/>
      <c r="G735" s="165" t="n"/>
    </row>
    <row r="736">
      <c r="B736" s="164" t="n"/>
      <c r="C736" s="164" t="n"/>
      <c r="D736" s="164" t="n"/>
      <c r="E736" s="164" t="n"/>
      <c r="F736" s="164" t="n"/>
      <c r="G736" s="165" t="n"/>
    </row>
    <row r="737">
      <c r="B737" s="164" t="n"/>
      <c r="C737" s="164" t="n"/>
      <c r="D737" s="164" t="n"/>
      <c r="E737" s="164" t="n"/>
      <c r="F737" s="164" t="n"/>
      <c r="G737" s="165" t="n"/>
    </row>
    <row r="738">
      <c r="B738" s="164" t="n"/>
      <c r="C738" s="164" t="n"/>
      <c r="D738" s="164" t="n"/>
      <c r="E738" s="164" t="n"/>
      <c r="F738" s="164" t="n"/>
      <c r="G738" s="165" t="n"/>
    </row>
    <row r="739">
      <c r="B739" s="164" t="n"/>
      <c r="C739" s="164" t="n"/>
      <c r="D739" s="164" t="n"/>
      <c r="E739" s="164" t="n"/>
      <c r="F739" s="164" t="n"/>
      <c r="G739" s="165" t="n"/>
    </row>
    <row r="740">
      <c r="B740" s="164" t="n"/>
      <c r="C740" s="164" t="n"/>
      <c r="D740" s="164" t="n"/>
      <c r="E740" s="164" t="n"/>
      <c r="F740" s="164" t="n"/>
      <c r="G740" s="165" t="n"/>
    </row>
    <row r="741">
      <c r="B741" s="164" t="n"/>
      <c r="C741" s="164" t="n"/>
      <c r="D741" s="164" t="n"/>
      <c r="E741" s="164" t="n"/>
      <c r="F741" s="164" t="n"/>
      <c r="G741" s="165" t="n"/>
    </row>
    <row r="742">
      <c r="B742" s="164" t="n"/>
      <c r="C742" s="164" t="n"/>
      <c r="D742" s="164" t="n"/>
      <c r="E742" s="164" t="n"/>
      <c r="F742" s="164" t="n"/>
      <c r="G742" s="165" t="n"/>
    </row>
    <row r="743">
      <c r="B743" s="164" t="n"/>
      <c r="C743" s="164" t="n"/>
      <c r="D743" s="164" t="n"/>
      <c r="E743" s="164" t="n"/>
      <c r="F743" s="164" t="n"/>
      <c r="G743" s="165" t="n"/>
    </row>
    <row r="744">
      <c r="B744" s="164" t="n"/>
      <c r="C744" s="164" t="n"/>
      <c r="D744" s="164" t="n"/>
      <c r="E744" s="164" t="n"/>
      <c r="F744" s="164" t="n"/>
      <c r="G744" s="165" t="n"/>
    </row>
    <row r="745">
      <c r="B745" s="164" t="n"/>
      <c r="C745" s="164" t="n"/>
      <c r="D745" s="164" t="n"/>
      <c r="E745" s="164" t="n"/>
      <c r="F745" s="164" t="n"/>
      <c r="G745" s="165" t="n"/>
    </row>
    <row r="746">
      <c r="B746" s="164" t="n"/>
      <c r="C746" s="164" t="n"/>
      <c r="D746" s="164" t="n"/>
      <c r="E746" s="164" t="n"/>
      <c r="F746" s="164" t="n"/>
      <c r="G746" s="165" t="n"/>
    </row>
    <row r="747">
      <c r="B747" s="164" t="n"/>
      <c r="C747" s="164" t="n"/>
      <c r="D747" s="164" t="n"/>
      <c r="E747" s="164" t="n"/>
      <c r="F747" s="164" t="n"/>
      <c r="G747" s="165" t="n"/>
    </row>
    <row r="748">
      <c r="B748" s="164" t="n"/>
      <c r="C748" s="164" t="n"/>
      <c r="D748" s="164" t="n"/>
      <c r="E748" s="164" t="n"/>
      <c r="F748" s="164" t="n"/>
      <c r="G748" s="165" t="n"/>
    </row>
    <row r="749">
      <c r="B749" s="164" t="n"/>
      <c r="C749" s="164" t="n"/>
      <c r="D749" s="164" t="n"/>
      <c r="E749" s="164" t="n"/>
      <c r="F749" s="164" t="n"/>
      <c r="G749" s="165" t="n"/>
    </row>
    <row r="750">
      <c r="B750" s="164" t="n"/>
      <c r="C750" s="164" t="n"/>
      <c r="D750" s="164" t="n"/>
      <c r="E750" s="164" t="n"/>
      <c r="F750" s="164" t="n"/>
      <c r="G750" s="165" t="n"/>
    </row>
    <row r="751">
      <c r="B751" s="164" t="n"/>
      <c r="C751" s="164" t="n"/>
      <c r="D751" s="164" t="n"/>
      <c r="E751" s="164" t="n"/>
      <c r="F751" s="164" t="n"/>
      <c r="G751" s="165" t="n"/>
    </row>
    <row r="752">
      <c r="B752" s="164" t="n"/>
      <c r="C752" s="164" t="n"/>
      <c r="D752" s="164" t="n"/>
      <c r="E752" s="164" t="n"/>
      <c r="F752" s="164" t="n"/>
      <c r="G752" s="165" t="n"/>
    </row>
    <row r="753">
      <c r="B753" s="164" t="n"/>
      <c r="C753" s="164" t="n"/>
      <c r="D753" s="164" t="n"/>
      <c r="E753" s="164" t="n"/>
      <c r="F753" s="164" t="n"/>
      <c r="G753" s="165" t="n"/>
    </row>
    <row r="754">
      <c r="B754" s="164" t="n"/>
      <c r="C754" s="164" t="n"/>
      <c r="D754" s="164" t="n"/>
      <c r="E754" s="164" t="n"/>
      <c r="F754" s="164" t="n"/>
      <c r="G754" s="165" t="n"/>
    </row>
    <row r="755">
      <c r="B755" s="164" t="n"/>
      <c r="C755" s="164" t="n"/>
      <c r="D755" s="164" t="n"/>
      <c r="E755" s="164" t="n"/>
      <c r="F755" s="164" t="n"/>
      <c r="G755" s="165" t="n"/>
    </row>
    <row r="756">
      <c r="B756" s="164" t="n"/>
      <c r="C756" s="164" t="n"/>
      <c r="D756" s="164" t="n"/>
      <c r="E756" s="164" t="n"/>
      <c r="F756" s="164" t="n"/>
      <c r="G756" s="165" t="n"/>
    </row>
    <row r="757">
      <c r="B757" s="164" t="n"/>
      <c r="C757" s="164" t="n"/>
      <c r="D757" s="164" t="n"/>
      <c r="E757" s="164" t="n"/>
      <c r="F757" s="164" t="n"/>
      <c r="G757" s="165" t="n"/>
    </row>
    <row r="758">
      <c r="B758" s="164" t="n"/>
      <c r="C758" s="164" t="n"/>
      <c r="D758" s="164" t="n"/>
      <c r="E758" s="164" t="n"/>
      <c r="F758" s="164" t="n"/>
      <c r="G758" s="165" t="n"/>
    </row>
    <row r="759">
      <c r="B759" s="164" t="n"/>
      <c r="C759" s="164" t="n"/>
      <c r="D759" s="164" t="n"/>
      <c r="E759" s="164" t="n"/>
      <c r="F759" s="164" t="n"/>
      <c r="G759" s="165" t="n"/>
    </row>
    <row r="760">
      <c r="B760" s="164" t="n"/>
      <c r="C760" s="164" t="n"/>
      <c r="D760" s="164" t="n"/>
      <c r="E760" s="164" t="n"/>
      <c r="F760" s="164" t="n"/>
      <c r="G760" s="165" t="n"/>
    </row>
    <row r="761">
      <c r="B761" s="164" t="n"/>
      <c r="C761" s="164" t="n"/>
      <c r="D761" s="164" t="n"/>
      <c r="E761" s="164" t="n"/>
      <c r="F761" s="164" t="n"/>
      <c r="G761" s="165" t="n"/>
    </row>
    <row r="762">
      <c r="B762" s="164" t="n"/>
      <c r="C762" s="164" t="n"/>
      <c r="D762" s="164" t="n"/>
      <c r="E762" s="164" t="n"/>
      <c r="F762" s="164" t="n"/>
      <c r="G762" s="165" t="n"/>
    </row>
    <row r="763">
      <c r="B763" s="164" t="n"/>
      <c r="C763" s="164" t="n"/>
      <c r="D763" s="164" t="n"/>
      <c r="E763" s="164" t="n"/>
      <c r="F763" s="164" t="n"/>
      <c r="G763" s="165" t="n"/>
    </row>
    <row r="764">
      <c r="B764" s="164" t="n"/>
      <c r="C764" s="164" t="n"/>
      <c r="D764" s="164" t="n"/>
      <c r="E764" s="164" t="n"/>
      <c r="F764" s="164" t="n"/>
      <c r="G764" s="165" t="n"/>
    </row>
    <row r="765">
      <c r="B765" s="164" t="n"/>
      <c r="C765" s="164" t="n"/>
      <c r="D765" s="164" t="n"/>
      <c r="E765" s="164" t="n"/>
      <c r="F765" s="164" t="n"/>
      <c r="G765" s="165" t="n"/>
    </row>
    <row r="766">
      <c r="B766" s="164" t="n"/>
      <c r="C766" s="164" t="n"/>
      <c r="D766" s="164" t="n"/>
      <c r="E766" s="164" t="n"/>
      <c r="F766" s="164" t="n"/>
      <c r="G766" s="165" t="n"/>
    </row>
    <row r="767">
      <c r="B767" s="164" t="n"/>
      <c r="C767" s="164" t="n"/>
      <c r="D767" s="164" t="n"/>
      <c r="E767" s="164" t="n"/>
      <c r="F767" s="164" t="n"/>
      <c r="G767" s="165" t="n"/>
    </row>
    <row r="768">
      <c r="B768" s="164" t="n"/>
      <c r="C768" s="164" t="n"/>
      <c r="D768" s="164" t="n"/>
      <c r="E768" s="164" t="n"/>
      <c r="F768" s="164" t="n"/>
      <c r="G768" s="165" t="n"/>
    </row>
    <row r="769">
      <c r="B769" s="164" t="n"/>
      <c r="C769" s="164" t="n"/>
      <c r="D769" s="164" t="n"/>
      <c r="E769" s="164" t="n"/>
      <c r="F769" s="164" t="n"/>
      <c r="G769" s="165" t="n"/>
    </row>
    <row r="770">
      <c r="B770" s="164" t="n"/>
      <c r="C770" s="164" t="n"/>
      <c r="D770" s="164" t="n"/>
      <c r="E770" s="164" t="n"/>
      <c r="F770" s="164" t="n"/>
      <c r="G770" s="165" t="n"/>
    </row>
    <row r="771">
      <c r="B771" s="164" t="n"/>
      <c r="C771" s="164" t="n"/>
      <c r="D771" s="164" t="n"/>
      <c r="E771" s="164" t="n"/>
      <c r="F771" s="164" t="n"/>
      <c r="G771" s="165" t="n"/>
    </row>
    <row r="772">
      <c r="B772" s="164" t="n"/>
      <c r="C772" s="164" t="n"/>
      <c r="D772" s="164" t="n"/>
      <c r="E772" s="164" t="n"/>
      <c r="F772" s="164" t="n"/>
      <c r="G772" s="165" t="n"/>
    </row>
    <row r="773">
      <c r="B773" s="164" t="n"/>
      <c r="C773" s="164" t="n"/>
      <c r="D773" s="164" t="n"/>
      <c r="E773" s="164" t="n"/>
      <c r="F773" s="164" t="n"/>
      <c r="G773" s="165" t="n"/>
    </row>
    <row r="774">
      <c r="B774" s="164" t="n"/>
      <c r="C774" s="164" t="n"/>
      <c r="D774" s="164" t="n"/>
      <c r="E774" s="164" t="n"/>
      <c r="F774" s="164" t="n"/>
      <c r="G774" s="165" t="n"/>
    </row>
    <row r="775">
      <c r="B775" s="164" t="n"/>
      <c r="C775" s="164" t="n"/>
      <c r="D775" s="164" t="n"/>
      <c r="E775" s="164" t="n"/>
      <c r="F775" s="164" t="n"/>
      <c r="G775" s="165" t="n"/>
    </row>
    <row r="776">
      <c r="B776" s="164" t="n"/>
      <c r="C776" s="164" t="n"/>
      <c r="D776" s="164" t="n"/>
      <c r="E776" s="164" t="n"/>
      <c r="F776" s="164" t="n"/>
      <c r="G776" s="165" t="n"/>
    </row>
    <row r="777">
      <c r="B777" s="164" t="n"/>
      <c r="C777" s="164" t="n"/>
      <c r="D777" s="164" t="n"/>
      <c r="E777" s="164" t="n"/>
      <c r="F777" s="164" t="n"/>
      <c r="G777" s="165" t="n"/>
    </row>
    <row r="778">
      <c r="B778" s="164" t="n"/>
      <c r="C778" s="164" t="n"/>
      <c r="D778" s="164" t="n"/>
      <c r="E778" s="164" t="n"/>
      <c r="F778" s="164" t="n"/>
      <c r="G778" s="165" t="n"/>
    </row>
    <row r="779">
      <c r="B779" s="164" t="n"/>
      <c r="C779" s="164" t="n"/>
      <c r="D779" s="164" t="n"/>
      <c r="E779" s="164" t="n"/>
      <c r="F779" s="164" t="n"/>
      <c r="G779" s="165" t="n"/>
    </row>
    <row r="780">
      <c r="B780" s="164" t="n"/>
      <c r="C780" s="164" t="n"/>
      <c r="D780" s="164" t="n"/>
      <c r="E780" s="164" t="n"/>
      <c r="F780" s="164" t="n"/>
      <c r="G780" s="165" t="n"/>
    </row>
    <row r="781">
      <c r="B781" s="164" t="n"/>
      <c r="C781" s="164" t="n"/>
      <c r="D781" s="164" t="n"/>
      <c r="E781" s="164" t="n"/>
      <c r="F781" s="164" t="n"/>
      <c r="G781" s="165" t="n"/>
    </row>
    <row r="782">
      <c r="B782" s="164" t="n"/>
      <c r="C782" s="164" t="n"/>
      <c r="D782" s="164" t="n"/>
      <c r="E782" s="164" t="n"/>
      <c r="F782" s="164" t="n"/>
      <c r="G782" s="165" t="n"/>
    </row>
    <row r="783">
      <c r="B783" s="164" t="n"/>
      <c r="C783" s="164" t="n"/>
      <c r="D783" s="164" t="n"/>
      <c r="E783" s="164" t="n"/>
      <c r="F783" s="164" t="n"/>
      <c r="G783" s="165" t="n"/>
    </row>
    <row r="784">
      <c r="B784" s="164" t="n"/>
      <c r="C784" s="164" t="n"/>
      <c r="D784" s="164" t="n"/>
      <c r="E784" s="164" t="n"/>
      <c r="F784" s="164" t="n"/>
      <c r="G784" s="165" t="n"/>
    </row>
    <row r="785">
      <c r="B785" s="164" t="n"/>
      <c r="C785" s="164" t="n"/>
      <c r="D785" s="164" t="n"/>
      <c r="E785" s="164" t="n"/>
      <c r="F785" s="164" t="n"/>
      <c r="G785" s="165" t="n"/>
    </row>
    <row r="786">
      <c r="B786" s="164" t="n"/>
      <c r="C786" s="164" t="n"/>
      <c r="D786" s="164" t="n"/>
      <c r="E786" s="164" t="n"/>
      <c r="F786" s="164" t="n"/>
      <c r="G786" s="165" t="n"/>
    </row>
    <row r="787">
      <c r="B787" s="164" t="n"/>
      <c r="C787" s="164" t="n"/>
      <c r="D787" s="164" t="n"/>
      <c r="E787" s="164" t="n"/>
      <c r="F787" s="164" t="n"/>
      <c r="G787" s="165" t="n"/>
    </row>
    <row r="788">
      <c r="B788" s="164" t="n"/>
      <c r="C788" s="164" t="n"/>
      <c r="D788" s="164" t="n"/>
      <c r="E788" s="164" t="n"/>
      <c r="F788" s="164" t="n"/>
      <c r="G788" s="165" t="n"/>
    </row>
    <row r="789">
      <c r="B789" s="164" t="n"/>
      <c r="C789" s="164" t="n"/>
      <c r="D789" s="164" t="n"/>
      <c r="E789" s="164" t="n"/>
      <c r="F789" s="164" t="n"/>
      <c r="G789" s="165" t="n"/>
    </row>
    <row r="790">
      <c r="B790" s="164" t="n"/>
      <c r="C790" s="164" t="n"/>
      <c r="D790" s="164" t="n"/>
      <c r="E790" s="164" t="n"/>
      <c r="F790" s="164" t="n"/>
      <c r="G790" s="165" t="n"/>
    </row>
    <row r="791">
      <c r="B791" s="164" t="n"/>
      <c r="C791" s="164" t="n"/>
      <c r="D791" s="164" t="n"/>
      <c r="E791" s="164" t="n"/>
      <c r="F791" s="164" t="n"/>
      <c r="G791" s="165" t="n"/>
    </row>
    <row r="792">
      <c r="B792" s="164" t="n"/>
      <c r="C792" s="164" t="n"/>
      <c r="D792" s="164" t="n"/>
      <c r="E792" s="164" t="n"/>
      <c r="F792" s="164" t="n"/>
      <c r="G792" s="165" t="n"/>
    </row>
    <row r="793">
      <c r="B793" s="164" t="n"/>
      <c r="C793" s="164" t="n"/>
      <c r="D793" s="164" t="n"/>
      <c r="E793" s="164" t="n"/>
      <c r="F793" s="164" t="n"/>
      <c r="G793" s="165" t="n"/>
    </row>
    <row r="794">
      <c r="B794" s="164" t="n"/>
      <c r="C794" s="164" t="n"/>
      <c r="D794" s="164" t="n"/>
      <c r="E794" s="164" t="n"/>
      <c r="F794" s="164" t="n"/>
      <c r="G794" s="165" t="n"/>
    </row>
    <row r="795">
      <c r="B795" s="164" t="n"/>
      <c r="C795" s="164" t="n"/>
      <c r="D795" s="164" t="n"/>
      <c r="E795" s="164" t="n"/>
      <c r="F795" s="164" t="n"/>
      <c r="G795" s="165" t="n"/>
    </row>
    <row r="796">
      <c r="B796" s="164" t="n"/>
      <c r="C796" s="164" t="n"/>
      <c r="D796" s="164" t="n"/>
      <c r="E796" s="164" t="n"/>
      <c r="F796" s="164" t="n"/>
      <c r="G796" s="165" t="n"/>
    </row>
    <row r="797">
      <c r="B797" s="164" t="n"/>
      <c r="C797" s="164" t="n"/>
      <c r="D797" s="164" t="n"/>
      <c r="E797" s="164" t="n"/>
      <c r="F797" s="164" t="n"/>
      <c r="G797" s="165" t="n"/>
    </row>
    <row r="798">
      <c r="B798" s="164" t="n"/>
      <c r="C798" s="164" t="n"/>
      <c r="D798" s="164" t="n"/>
      <c r="E798" s="164" t="n"/>
      <c r="F798" s="164" t="n"/>
      <c r="G798" s="165" t="n"/>
    </row>
    <row r="799">
      <c r="B799" s="164" t="n"/>
      <c r="C799" s="164" t="n"/>
      <c r="D799" s="164" t="n"/>
      <c r="E799" s="164" t="n"/>
      <c r="F799" s="164" t="n"/>
      <c r="G799" s="165" t="n"/>
    </row>
    <row r="800">
      <c r="B800" s="164" t="n"/>
      <c r="C800" s="164" t="n"/>
      <c r="D800" s="164" t="n"/>
      <c r="E800" s="164" t="n"/>
      <c r="F800" s="164" t="n"/>
      <c r="G800" s="165" t="n"/>
    </row>
    <row r="801">
      <c r="B801" s="164" t="n"/>
      <c r="C801" s="164" t="n"/>
      <c r="D801" s="164" t="n"/>
      <c r="E801" s="164" t="n"/>
      <c r="F801" s="164" t="n"/>
      <c r="G801" s="165" t="n"/>
    </row>
    <row r="802">
      <c r="B802" s="164" t="n"/>
      <c r="C802" s="164" t="n"/>
      <c r="D802" s="164" t="n"/>
      <c r="E802" s="164" t="n"/>
      <c r="F802" s="164" t="n"/>
      <c r="G802" s="165" t="n"/>
    </row>
    <row r="803">
      <c r="B803" s="164" t="n"/>
      <c r="C803" s="164" t="n"/>
      <c r="D803" s="164" t="n"/>
      <c r="E803" s="164" t="n"/>
      <c r="F803" s="164" t="n"/>
      <c r="G803" s="165" t="n"/>
    </row>
    <row r="804">
      <c r="B804" s="164" t="n"/>
      <c r="C804" s="164" t="n"/>
      <c r="D804" s="164" t="n"/>
      <c r="E804" s="164" t="n"/>
      <c r="F804" s="164" t="n"/>
      <c r="G804" s="165" t="n"/>
    </row>
    <row r="805">
      <c r="B805" s="164" t="n"/>
      <c r="C805" s="164" t="n"/>
      <c r="D805" s="164" t="n"/>
      <c r="E805" s="164" t="n"/>
      <c r="F805" s="164" t="n"/>
      <c r="G805" s="165" t="n"/>
    </row>
    <row r="806">
      <c r="B806" s="164" t="n"/>
      <c r="C806" s="164" t="n"/>
      <c r="D806" s="164" t="n"/>
      <c r="E806" s="164" t="n"/>
      <c r="F806" s="164" t="n"/>
      <c r="G806" s="165" t="n"/>
    </row>
    <row r="807">
      <c r="B807" s="164" t="n"/>
      <c r="C807" s="164" t="n"/>
      <c r="D807" s="164" t="n"/>
      <c r="E807" s="164" t="n"/>
      <c r="F807" s="164" t="n"/>
      <c r="G807" s="165" t="n"/>
    </row>
    <row r="808">
      <c r="B808" s="164" t="n"/>
      <c r="C808" s="164" t="n"/>
      <c r="D808" s="164" t="n"/>
      <c r="E808" s="164" t="n"/>
      <c r="F808" s="164" t="n"/>
      <c r="G808" s="165" t="n"/>
    </row>
    <row r="809">
      <c r="B809" s="164" t="n"/>
      <c r="C809" s="164" t="n"/>
      <c r="D809" s="164" t="n"/>
      <c r="E809" s="164" t="n"/>
      <c r="F809" s="164" t="n"/>
      <c r="G809" s="165" t="n"/>
    </row>
    <row r="810">
      <c r="B810" s="164" t="n"/>
      <c r="C810" s="164" t="n"/>
      <c r="D810" s="164" t="n"/>
      <c r="E810" s="164" t="n"/>
      <c r="F810" s="164" t="n"/>
      <c r="G810" s="165" t="n"/>
    </row>
    <row r="811">
      <c r="B811" s="164" t="n"/>
      <c r="C811" s="164" t="n"/>
      <c r="D811" s="164" t="n"/>
      <c r="E811" s="164" t="n"/>
      <c r="F811" s="164" t="n"/>
      <c r="G811" s="165" t="n"/>
    </row>
    <row r="812">
      <c r="B812" s="164" t="n"/>
      <c r="C812" s="164" t="n"/>
      <c r="D812" s="164" t="n"/>
      <c r="E812" s="164" t="n"/>
      <c r="F812" s="164" t="n"/>
      <c r="G812" s="165" t="n"/>
    </row>
    <row r="813">
      <c r="B813" s="164" t="n"/>
      <c r="C813" s="164" t="n"/>
      <c r="D813" s="164" t="n"/>
      <c r="E813" s="164" t="n"/>
      <c r="F813" s="164" t="n"/>
      <c r="G813" s="165" t="n"/>
    </row>
    <row r="814">
      <c r="B814" s="164" t="n"/>
      <c r="C814" s="164" t="n"/>
      <c r="D814" s="164" t="n"/>
      <c r="E814" s="164" t="n"/>
      <c r="F814" s="164" t="n"/>
      <c r="G814" s="165" t="n"/>
    </row>
    <row r="815">
      <c r="B815" s="164" t="n"/>
      <c r="C815" s="164" t="n"/>
      <c r="D815" s="164" t="n"/>
      <c r="E815" s="164" t="n"/>
      <c r="F815" s="164" t="n"/>
      <c r="G815" s="165" t="n"/>
    </row>
    <row r="816">
      <c r="B816" s="164" t="n"/>
      <c r="C816" s="164" t="n"/>
      <c r="D816" s="164" t="n"/>
      <c r="E816" s="164" t="n"/>
      <c r="F816" s="164" t="n"/>
      <c r="G816" s="165" t="n"/>
    </row>
    <row r="817">
      <c r="B817" s="164" t="n"/>
      <c r="C817" s="164" t="n"/>
      <c r="D817" s="164" t="n"/>
      <c r="E817" s="164" t="n"/>
      <c r="F817" s="164" t="n"/>
      <c r="G817" s="165" t="n"/>
    </row>
    <row r="818">
      <c r="B818" s="164" t="n"/>
      <c r="C818" s="164" t="n"/>
      <c r="D818" s="164" t="n"/>
      <c r="E818" s="164" t="n"/>
      <c r="F818" s="164" t="n"/>
      <c r="G818" s="165" t="n"/>
    </row>
    <row r="819">
      <c r="B819" s="164" t="n"/>
      <c r="C819" s="164" t="n"/>
      <c r="D819" s="164" t="n"/>
      <c r="E819" s="164" t="n"/>
      <c r="F819" s="164" t="n"/>
      <c r="G819" s="165" t="n"/>
    </row>
    <row r="820">
      <c r="B820" s="164" t="n"/>
      <c r="C820" s="164" t="n"/>
      <c r="D820" s="164" t="n"/>
      <c r="E820" s="164" t="n"/>
      <c r="F820" s="164" t="n"/>
      <c r="G820" s="165" t="n"/>
    </row>
    <row r="821">
      <c r="B821" s="164" t="n"/>
      <c r="C821" s="164" t="n"/>
      <c r="D821" s="164" t="n"/>
      <c r="E821" s="164" t="n"/>
      <c r="F821" s="164" t="n"/>
      <c r="G821" s="165" t="n"/>
    </row>
    <row r="822">
      <c r="B822" s="164" t="n"/>
      <c r="C822" s="164" t="n"/>
      <c r="D822" s="164" t="n"/>
      <c r="E822" s="164" t="n"/>
      <c r="F822" s="164" t="n"/>
      <c r="G822" s="165" t="n"/>
    </row>
    <row r="823">
      <c r="B823" s="164" t="n"/>
      <c r="C823" s="164" t="n"/>
      <c r="D823" s="164" t="n"/>
      <c r="E823" s="164" t="n"/>
      <c r="F823" s="164" t="n"/>
      <c r="G823" s="165" t="n"/>
    </row>
    <row r="824">
      <c r="B824" s="164" t="n"/>
      <c r="C824" s="164" t="n"/>
      <c r="D824" s="164" t="n"/>
      <c r="E824" s="164" t="n"/>
      <c r="F824" s="164" t="n"/>
      <c r="G824" s="165" t="n"/>
    </row>
    <row r="825">
      <c r="B825" s="164" t="n"/>
      <c r="C825" s="164" t="n"/>
      <c r="D825" s="164" t="n"/>
      <c r="E825" s="164" t="n"/>
      <c r="F825" s="164" t="n"/>
      <c r="G825" s="165" t="n"/>
    </row>
    <row r="826">
      <c r="B826" s="164" t="n"/>
      <c r="C826" s="164" t="n"/>
      <c r="D826" s="164" t="n"/>
      <c r="E826" s="164" t="n"/>
      <c r="F826" s="164" t="n"/>
      <c r="G826" s="165" t="n"/>
    </row>
    <row r="827">
      <c r="B827" s="164" t="n"/>
      <c r="C827" s="164" t="n"/>
      <c r="D827" s="164" t="n"/>
      <c r="E827" s="164" t="n"/>
      <c r="F827" s="164" t="n"/>
      <c r="G827" s="165" t="n"/>
    </row>
    <row r="828">
      <c r="B828" s="164" t="n"/>
      <c r="C828" s="164" t="n"/>
      <c r="D828" s="164" t="n"/>
      <c r="E828" s="164" t="n"/>
      <c r="F828" s="164" t="n"/>
      <c r="G828" s="165" t="n"/>
    </row>
    <row r="829">
      <c r="B829" s="164" t="n"/>
      <c r="C829" s="164" t="n"/>
      <c r="D829" s="164" t="n"/>
      <c r="E829" s="164" t="n"/>
      <c r="F829" s="164" t="n"/>
      <c r="G829" s="165" t="n"/>
    </row>
    <row r="830">
      <c r="B830" s="164" t="n"/>
      <c r="C830" s="164" t="n"/>
      <c r="D830" s="164" t="n"/>
      <c r="E830" s="164" t="n"/>
      <c r="F830" s="164" t="n"/>
      <c r="G830" s="165" t="n"/>
    </row>
    <row r="831">
      <c r="B831" s="164" t="n"/>
      <c r="C831" s="164" t="n"/>
      <c r="D831" s="164" t="n"/>
      <c r="E831" s="164" t="n"/>
      <c r="F831" s="164" t="n"/>
      <c r="G831" s="165" t="n"/>
    </row>
    <row r="832">
      <c r="B832" s="164" t="n"/>
      <c r="C832" s="164" t="n"/>
      <c r="D832" s="164" t="n"/>
      <c r="E832" s="164" t="n"/>
      <c r="F832" s="164" t="n"/>
      <c r="G832" s="165" t="n"/>
    </row>
    <row r="833">
      <c r="B833" s="164" t="n"/>
      <c r="C833" s="164" t="n"/>
      <c r="D833" s="164" t="n"/>
      <c r="E833" s="164" t="n"/>
      <c r="F833" s="164" t="n"/>
      <c r="G833" s="165" t="n"/>
    </row>
    <row r="834">
      <c r="B834" s="164" t="n"/>
      <c r="C834" s="164" t="n"/>
      <c r="D834" s="164" t="n"/>
      <c r="E834" s="164" t="n"/>
      <c r="F834" s="164" t="n"/>
      <c r="G834" s="165" t="n"/>
    </row>
    <row r="835">
      <c r="B835" s="164" t="n"/>
      <c r="C835" s="164" t="n"/>
      <c r="D835" s="164" t="n"/>
      <c r="E835" s="164" t="n"/>
      <c r="F835" s="164" t="n"/>
      <c r="G835" s="165" t="n"/>
    </row>
    <row r="836">
      <c r="B836" s="164" t="n"/>
      <c r="C836" s="164" t="n"/>
      <c r="D836" s="164" t="n"/>
      <c r="E836" s="164" t="n"/>
      <c r="F836" s="164" t="n"/>
      <c r="G836" s="165" t="n"/>
    </row>
    <row r="837">
      <c r="B837" s="164" t="n"/>
      <c r="C837" s="164" t="n"/>
      <c r="D837" s="164" t="n"/>
      <c r="E837" s="164" t="n"/>
      <c r="F837" s="164" t="n"/>
      <c r="G837" s="165" t="n"/>
    </row>
    <row r="838">
      <c r="B838" s="164" t="n"/>
      <c r="C838" s="164" t="n"/>
      <c r="D838" s="164" t="n"/>
      <c r="E838" s="164" t="n"/>
      <c r="F838" s="164" t="n"/>
      <c r="G838" s="165" t="n"/>
    </row>
    <row r="839">
      <c r="B839" s="164" t="n"/>
      <c r="C839" s="164" t="n"/>
      <c r="D839" s="164" t="n"/>
      <c r="E839" s="164" t="n"/>
      <c r="F839" s="164" t="n"/>
      <c r="G839" s="165" t="n"/>
    </row>
    <row r="840">
      <c r="B840" s="164" t="n"/>
      <c r="C840" s="164" t="n"/>
      <c r="D840" s="164" t="n"/>
      <c r="E840" s="164" t="n"/>
      <c r="F840" s="164" t="n"/>
      <c r="G840" s="165" t="n"/>
    </row>
    <row r="841">
      <c r="B841" s="164" t="n"/>
      <c r="C841" s="164" t="n"/>
      <c r="D841" s="164" t="n"/>
      <c r="E841" s="164" t="n"/>
      <c r="F841" s="164" t="n"/>
      <c r="G841" s="165" t="n"/>
    </row>
    <row r="842">
      <c r="B842" s="164" t="n"/>
      <c r="C842" s="164" t="n"/>
      <c r="D842" s="164" t="n"/>
      <c r="E842" s="164" t="n"/>
      <c r="F842" s="164" t="n"/>
      <c r="G842" s="165" t="n"/>
    </row>
    <row r="843">
      <c r="B843" s="164" t="n"/>
      <c r="C843" s="164" t="n"/>
      <c r="D843" s="164" t="n"/>
      <c r="E843" s="164" t="n"/>
      <c r="F843" s="164" t="n"/>
      <c r="G843" s="165" t="n"/>
    </row>
    <row r="844">
      <c r="B844" s="164" t="n"/>
      <c r="C844" s="164" t="n"/>
      <c r="D844" s="164" t="n"/>
      <c r="E844" s="164" t="n"/>
      <c r="F844" s="164" t="n"/>
      <c r="G844" s="165" t="n"/>
    </row>
    <row r="845">
      <c r="B845" s="164" t="n"/>
      <c r="C845" s="164" t="n"/>
      <c r="D845" s="164" t="n"/>
      <c r="E845" s="164" t="n"/>
      <c r="F845" s="164" t="n"/>
      <c r="G845" s="165" t="n"/>
    </row>
    <row r="846">
      <c r="B846" s="164" t="n"/>
      <c r="C846" s="164" t="n"/>
      <c r="D846" s="164" t="n"/>
      <c r="E846" s="164" t="n"/>
      <c r="F846" s="164" t="n"/>
      <c r="G846" s="165" t="n"/>
    </row>
    <row r="847">
      <c r="B847" s="164" t="n"/>
      <c r="C847" s="164" t="n"/>
      <c r="D847" s="164" t="n"/>
      <c r="E847" s="164" t="n"/>
      <c r="F847" s="164" t="n"/>
      <c r="G847" s="165" t="n"/>
    </row>
    <row r="848">
      <c r="B848" s="164" t="n"/>
      <c r="C848" s="164" t="n"/>
      <c r="D848" s="164" t="n"/>
      <c r="E848" s="164" t="n"/>
      <c r="F848" s="164" t="n"/>
      <c r="G848" s="165" t="n"/>
    </row>
    <row r="849">
      <c r="B849" s="164" t="n"/>
      <c r="C849" s="164" t="n"/>
      <c r="D849" s="164" t="n"/>
      <c r="E849" s="164" t="n"/>
      <c r="F849" s="164" t="n"/>
      <c r="G849" s="165" t="n"/>
    </row>
    <row r="850">
      <c r="B850" s="164" t="n"/>
      <c r="C850" s="164" t="n"/>
      <c r="D850" s="164" t="n"/>
      <c r="E850" s="164" t="n"/>
      <c r="F850" s="164" t="n"/>
      <c r="G850" s="165" t="n"/>
    </row>
    <row r="851">
      <c r="B851" s="164" t="n"/>
      <c r="C851" s="164" t="n"/>
      <c r="D851" s="164" t="n"/>
      <c r="E851" s="164" t="n"/>
      <c r="F851" s="164" t="n"/>
      <c r="G851" s="165" t="n"/>
    </row>
    <row r="852">
      <c r="B852" s="164" t="n"/>
      <c r="C852" s="164" t="n"/>
      <c r="D852" s="164" t="n"/>
      <c r="E852" s="164" t="n"/>
      <c r="F852" s="164" t="n"/>
      <c r="G852" s="165" t="n"/>
    </row>
    <row r="853">
      <c r="B853" s="164" t="n"/>
      <c r="C853" s="164" t="n"/>
      <c r="D853" s="164" t="n"/>
      <c r="E853" s="164" t="n"/>
      <c r="F853" s="164" t="n"/>
      <c r="G853" s="165" t="n"/>
    </row>
    <row r="854">
      <c r="B854" s="164" t="n"/>
      <c r="C854" s="164" t="n"/>
      <c r="D854" s="164" t="n"/>
      <c r="E854" s="164" t="n"/>
      <c r="F854" s="164" t="n"/>
      <c r="G854" s="165" t="n"/>
    </row>
    <row r="855">
      <c r="B855" s="164" t="n"/>
      <c r="C855" s="164" t="n"/>
      <c r="D855" s="164" t="n"/>
      <c r="E855" s="164" t="n"/>
      <c r="F855" s="164" t="n"/>
      <c r="G855" s="165" t="n"/>
    </row>
    <row r="856">
      <c r="B856" s="164" t="n"/>
      <c r="C856" s="164" t="n"/>
      <c r="D856" s="164" t="n"/>
      <c r="E856" s="164" t="n"/>
      <c r="F856" s="164" t="n"/>
      <c r="G856" s="165" t="n"/>
    </row>
    <row r="857">
      <c r="B857" s="164" t="n"/>
      <c r="C857" s="164" t="n"/>
      <c r="D857" s="164" t="n"/>
      <c r="E857" s="164" t="n"/>
      <c r="F857" s="164" t="n"/>
      <c r="G857" s="165" t="n"/>
    </row>
    <row r="858">
      <c r="B858" s="164" t="n"/>
      <c r="C858" s="164" t="n"/>
      <c r="D858" s="164" t="n"/>
      <c r="E858" s="164" t="n"/>
      <c r="F858" s="164" t="n"/>
      <c r="G858" s="165" t="n"/>
    </row>
    <row r="859">
      <c r="B859" s="164" t="n"/>
      <c r="C859" s="164" t="n"/>
      <c r="D859" s="164" t="n"/>
      <c r="E859" s="164" t="n"/>
      <c r="F859" s="164" t="n"/>
      <c r="G859" s="165" t="n"/>
    </row>
    <row r="860">
      <c r="B860" s="164" t="n"/>
      <c r="C860" s="164" t="n"/>
      <c r="D860" s="164" t="n"/>
      <c r="E860" s="164" t="n"/>
      <c r="F860" s="164" t="n"/>
      <c r="G860" s="165" t="n"/>
    </row>
    <row r="861">
      <c r="B861" s="164" t="n"/>
      <c r="C861" s="164" t="n"/>
      <c r="D861" s="164" t="n"/>
      <c r="E861" s="164" t="n"/>
      <c r="F861" s="164" t="n"/>
      <c r="G861" s="165" t="n"/>
    </row>
    <row r="862">
      <c r="B862" s="164" t="n"/>
      <c r="C862" s="164" t="n"/>
      <c r="D862" s="164" t="n"/>
      <c r="E862" s="164" t="n"/>
      <c r="F862" s="164" t="n"/>
      <c r="G862" s="165" t="n"/>
    </row>
    <row r="863">
      <c r="B863" s="164" t="n"/>
      <c r="C863" s="164" t="n"/>
      <c r="D863" s="164" t="n"/>
      <c r="E863" s="164" t="n"/>
      <c r="F863" s="164" t="n"/>
      <c r="G863" s="165" t="n"/>
    </row>
    <row r="864">
      <c r="B864" s="164" t="n"/>
      <c r="C864" s="164" t="n"/>
      <c r="D864" s="164" t="n"/>
      <c r="E864" s="164" t="n"/>
      <c r="F864" s="164" t="n"/>
      <c r="G864" s="165" t="n"/>
    </row>
    <row r="865">
      <c r="B865" s="164" t="n"/>
      <c r="C865" s="164" t="n"/>
      <c r="D865" s="164" t="n"/>
      <c r="E865" s="164" t="n"/>
      <c r="F865" s="164" t="n"/>
      <c r="G865" s="165" t="n"/>
    </row>
    <row r="866">
      <c r="B866" s="164" t="n"/>
      <c r="C866" s="164" t="n"/>
      <c r="D866" s="164" t="n"/>
      <c r="E866" s="164" t="n"/>
      <c r="F866" s="164" t="n"/>
      <c r="G866" s="165" t="n"/>
    </row>
    <row r="867">
      <c r="B867" s="164" t="n"/>
      <c r="C867" s="164" t="n"/>
      <c r="D867" s="164" t="n"/>
      <c r="E867" s="164" t="n"/>
      <c r="F867" s="164" t="n"/>
      <c r="G867" s="165" t="n"/>
    </row>
    <row r="868">
      <c r="B868" s="164" t="n"/>
      <c r="C868" s="164" t="n"/>
      <c r="D868" s="164" t="n"/>
      <c r="E868" s="164" t="n"/>
      <c r="F868" s="164" t="n"/>
      <c r="G868" s="165" t="n"/>
    </row>
    <row r="869">
      <c r="B869" s="164" t="n"/>
      <c r="C869" s="164" t="n"/>
      <c r="D869" s="164" t="n"/>
      <c r="E869" s="164" t="n"/>
      <c r="F869" s="164" t="n"/>
      <c r="G869" s="165" t="n"/>
    </row>
    <row r="870">
      <c r="B870" s="164" t="n"/>
      <c r="C870" s="164" t="n"/>
      <c r="D870" s="164" t="n"/>
      <c r="E870" s="164" t="n"/>
      <c r="F870" s="164" t="n"/>
      <c r="G870" s="165" t="n"/>
    </row>
    <row r="871">
      <c r="B871" s="164" t="n"/>
      <c r="C871" s="164" t="n"/>
      <c r="D871" s="164" t="n"/>
      <c r="E871" s="164" t="n"/>
      <c r="F871" s="164" t="n"/>
      <c r="G871" s="165" t="n"/>
    </row>
    <row r="872">
      <c r="B872" s="164" t="n"/>
      <c r="C872" s="164" t="n"/>
      <c r="D872" s="164" t="n"/>
      <c r="E872" s="164" t="n"/>
      <c r="F872" s="164" t="n"/>
      <c r="G872" s="165" t="n"/>
    </row>
    <row r="873">
      <c r="B873" s="164" t="n"/>
      <c r="C873" s="164" t="n"/>
      <c r="D873" s="164" t="n"/>
      <c r="E873" s="164" t="n"/>
      <c r="F873" s="164" t="n"/>
      <c r="G873" s="165" t="n"/>
    </row>
    <row r="874">
      <c r="B874" s="164" t="n"/>
      <c r="C874" s="164" t="n"/>
      <c r="D874" s="164" t="n"/>
      <c r="E874" s="164" t="n"/>
      <c r="F874" s="164" t="n"/>
      <c r="G874" s="165" t="n"/>
    </row>
    <row r="875">
      <c r="B875" s="164" t="n"/>
      <c r="C875" s="164" t="n"/>
      <c r="D875" s="164" t="n"/>
      <c r="E875" s="164" t="n"/>
      <c r="F875" s="164" t="n"/>
      <c r="G875" s="165" t="n"/>
    </row>
    <row r="876">
      <c r="B876" s="164" t="n"/>
      <c r="C876" s="164" t="n"/>
      <c r="D876" s="164" t="n"/>
      <c r="E876" s="164" t="n"/>
      <c r="F876" s="164" t="n"/>
      <c r="G876" s="165" t="n"/>
    </row>
    <row r="877">
      <c r="B877" s="164" t="n"/>
      <c r="C877" s="164" t="n"/>
      <c r="D877" s="164" t="n"/>
      <c r="E877" s="164" t="n"/>
      <c r="F877" s="164" t="n"/>
      <c r="G877" s="165" t="n"/>
    </row>
    <row r="878">
      <c r="B878" s="164" t="n"/>
      <c r="C878" s="164" t="n"/>
      <c r="D878" s="164" t="n"/>
      <c r="E878" s="164" t="n"/>
      <c r="F878" s="164" t="n"/>
      <c r="G878" s="165" t="n"/>
    </row>
    <row r="879">
      <c r="B879" s="164" t="n"/>
      <c r="C879" s="164" t="n"/>
      <c r="D879" s="164" t="n"/>
      <c r="E879" s="164" t="n"/>
      <c r="F879" s="164" t="n"/>
      <c r="G879" s="165" t="n"/>
    </row>
    <row r="880">
      <c r="B880" s="164" t="n"/>
      <c r="C880" s="164" t="n"/>
      <c r="D880" s="164" t="n"/>
      <c r="E880" s="164" t="n"/>
      <c r="F880" s="164" t="n"/>
      <c r="G880" s="165" t="n"/>
    </row>
    <row r="881">
      <c r="B881" s="164" t="n"/>
      <c r="C881" s="164" t="n"/>
      <c r="D881" s="164" t="n"/>
      <c r="E881" s="164" t="n"/>
      <c r="F881" s="164" t="n"/>
      <c r="G881" s="165" t="n"/>
    </row>
    <row r="882">
      <c r="B882" s="164" t="n"/>
      <c r="C882" s="164" t="n"/>
      <c r="D882" s="164" t="n"/>
      <c r="E882" s="164" t="n"/>
      <c r="F882" s="164" t="n"/>
      <c r="G882" s="165" t="n"/>
    </row>
    <row r="883">
      <c r="B883" s="164" t="n"/>
      <c r="C883" s="164" t="n"/>
      <c r="D883" s="164" t="n"/>
      <c r="E883" s="164" t="n"/>
      <c r="F883" s="164" t="n"/>
      <c r="G883" s="165" t="n"/>
    </row>
    <row r="884">
      <c r="B884" s="164" t="n"/>
      <c r="C884" s="164" t="n"/>
      <c r="D884" s="164" t="n"/>
      <c r="E884" s="164" t="n"/>
      <c r="F884" s="164" t="n"/>
      <c r="G884" s="165" t="n"/>
    </row>
    <row r="885">
      <c r="B885" s="164" t="n"/>
      <c r="C885" s="164" t="n"/>
      <c r="D885" s="164" t="n"/>
      <c r="E885" s="164" t="n"/>
      <c r="F885" s="164" t="n"/>
      <c r="G885" s="165" t="n"/>
    </row>
    <row r="886">
      <c r="B886" s="164" t="n"/>
      <c r="C886" s="164" t="n"/>
      <c r="D886" s="164" t="n"/>
      <c r="E886" s="164" t="n"/>
      <c r="F886" s="164" t="n"/>
      <c r="G886" s="165" t="n"/>
    </row>
    <row r="887">
      <c r="B887" s="164" t="n"/>
      <c r="C887" s="164" t="n"/>
      <c r="D887" s="164" t="n"/>
      <c r="E887" s="164" t="n"/>
      <c r="F887" s="164" t="n"/>
      <c r="G887" s="165" t="n"/>
    </row>
    <row r="888">
      <c r="B888" s="164" t="n"/>
      <c r="C888" s="164" t="n"/>
      <c r="D888" s="164" t="n"/>
      <c r="E888" s="164" t="n"/>
      <c r="F888" s="164" t="n"/>
      <c r="G888" s="165" t="n"/>
    </row>
    <row r="889">
      <c r="B889" s="164" t="n"/>
      <c r="C889" s="164" t="n"/>
      <c r="D889" s="164" t="n"/>
      <c r="E889" s="164" t="n"/>
      <c r="F889" s="164" t="n"/>
      <c r="G889" s="165" t="n"/>
    </row>
    <row r="890">
      <c r="B890" s="164" t="n"/>
      <c r="C890" s="164" t="n"/>
      <c r="D890" s="164" t="n"/>
      <c r="E890" s="164" t="n"/>
      <c r="F890" s="164" t="n"/>
      <c r="G890" s="165" t="n"/>
    </row>
    <row r="891">
      <c r="B891" s="164" t="n"/>
      <c r="C891" s="164" t="n"/>
      <c r="D891" s="164" t="n"/>
      <c r="E891" s="164" t="n"/>
      <c r="F891" s="164" t="n"/>
      <c r="G891" s="165" t="n"/>
    </row>
    <row r="892">
      <c r="B892" s="164" t="n"/>
      <c r="C892" s="164" t="n"/>
      <c r="D892" s="164" t="n"/>
      <c r="E892" s="164" t="n"/>
      <c r="F892" s="164" t="n"/>
      <c r="G892" s="165" t="n"/>
    </row>
    <row r="893">
      <c r="B893" s="164" t="n"/>
      <c r="C893" s="164" t="n"/>
      <c r="D893" s="164" t="n"/>
      <c r="E893" s="164" t="n"/>
      <c r="F893" s="164" t="n"/>
      <c r="G893" s="165" t="n"/>
    </row>
    <row r="894">
      <c r="B894" s="164" t="n"/>
      <c r="C894" s="164" t="n"/>
      <c r="D894" s="164" t="n"/>
      <c r="E894" s="164" t="n"/>
      <c r="F894" s="164" t="n"/>
      <c r="G894" s="165" t="n"/>
    </row>
    <row r="895">
      <c r="B895" s="164" t="n"/>
      <c r="C895" s="164" t="n"/>
      <c r="D895" s="164" t="n"/>
      <c r="E895" s="164" t="n"/>
      <c r="F895" s="164" t="n"/>
      <c r="G895" s="165" t="n"/>
    </row>
    <row r="896">
      <c r="B896" s="164" t="n"/>
      <c r="C896" s="164" t="n"/>
      <c r="D896" s="164" t="n"/>
      <c r="E896" s="164" t="n"/>
      <c r="F896" s="164" t="n"/>
      <c r="G896" s="165" t="n"/>
    </row>
    <row r="897">
      <c r="B897" s="164" t="n"/>
      <c r="C897" s="164" t="n"/>
      <c r="D897" s="164" t="n"/>
      <c r="E897" s="164" t="n"/>
      <c r="F897" s="164" t="n"/>
      <c r="G897" s="165" t="n"/>
    </row>
    <row r="898">
      <c r="B898" s="164" t="n"/>
      <c r="C898" s="164" t="n"/>
      <c r="D898" s="164" t="n"/>
      <c r="E898" s="164" t="n"/>
      <c r="F898" s="164" t="n"/>
      <c r="G898" s="165" t="n"/>
    </row>
    <row r="899">
      <c r="B899" s="164" t="n"/>
      <c r="C899" s="164" t="n"/>
      <c r="D899" s="164" t="n"/>
      <c r="E899" s="164" t="n"/>
      <c r="F899" s="164" t="n"/>
      <c r="G899" s="165" t="n"/>
    </row>
    <row r="900">
      <c r="B900" s="164" t="n"/>
      <c r="C900" s="164" t="n"/>
      <c r="D900" s="164" t="n"/>
      <c r="E900" s="164" t="n"/>
      <c r="F900" s="164" t="n"/>
      <c r="G900" s="165" t="n"/>
    </row>
    <row r="901">
      <c r="B901" s="164" t="n"/>
      <c r="C901" s="164" t="n"/>
      <c r="D901" s="164" t="n"/>
      <c r="E901" s="164" t="n"/>
      <c r="F901" s="164" t="n"/>
      <c r="G901" s="165" t="n"/>
    </row>
    <row r="902">
      <c r="B902" s="164" t="n"/>
      <c r="C902" s="164" t="n"/>
      <c r="D902" s="164" t="n"/>
      <c r="E902" s="164" t="n"/>
      <c r="F902" s="164" t="n"/>
      <c r="G902" s="165" t="n"/>
    </row>
    <row r="903">
      <c r="B903" s="164" t="n"/>
      <c r="C903" s="164" t="n"/>
      <c r="D903" s="164" t="n"/>
      <c r="E903" s="164" t="n"/>
      <c r="F903" s="164" t="n"/>
      <c r="G903" s="165" t="n"/>
    </row>
    <row r="904">
      <c r="B904" s="164" t="n"/>
      <c r="C904" s="164" t="n"/>
      <c r="D904" s="164" t="n"/>
      <c r="E904" s="164" t="n"/>
      <c r="F904" s="164" t="n"/>
      <c r="G904" s="165" t="n"/>
    </row>
    <row r="905">
      <c r="B905" s="164" t="n"/>
      <c r="C905" s="164" t="n"/>
      <c r="D905" s="164" t="n"/>
      <c r="E905" s="164" t="n"/>
      <c r="F905" s="164" t="n"/>
      <c r="G905" s="165" t="n"/>
    </row>
    <row r="906">
      <c r="B906" s="164" t="n"/>
      <c r="C906" s="164" t="n"/>
      <c r="D906" s="164" t="n"/>
      <c r="E906" s="164" t="n"/>
      <c r="F906" s="164" t="n"/>
      <c r="G906" s="165" t="n"/>
    </row>
    <row r="907">
      <c r="B907" s="164" t="n"/>
      <c r="C907" s="164" t="n"/>
      <c r="D907" s="164" t="n"/>
      <c r="E907" s="164" t="n"/>
      <c r="F907" s="164" t="n"/>
      <c r="G907" s="165" t="n"/>
    </row>
    <row r="908">
      <c r="B908" s="164" t="n"/>
      <c r="C908" s="164" t="n"/>
      <c r="D908" s="164" t="n"/>
      <c r="E908" s="164" t="n"/>
      <c r="F908" s="164" t="n"/>
      <c r="G908" s="165" t="n"/>
    </row>
    <row r="909">
      <c r="B909" s="164" t="n"/>
      <c r="C909" s="164" t="n"/>
      <c r="D909" s="164" t="n"/>
      <c r="E909" s="164" t="n"/>
      <c r="F909" s="164" t="n"/>
      <c r="G909" s="165" t="n"/>
    </row>
    <row r="910">
      <c r="B910" s="164" t="n"/>
      <c r="C910" s="164" t="n"/>
      <c r="D910" s="164" t="n"/>
      <c r="E910" s="164" t="n"/>
      <c r="F910" s="164" t="n"/>
      <c r="G910" s="165" t="n"/>
    </row>
    <row r="911">
      <c r="B911" s="164" t="n"/>
      <c r="C911" s="164" t="n"/>
      <c r="D911" s="164" t="n"/>
      <c r="E911" s="164" t="n"/>
      <c r="F911" s="164" t="n"/>
      <c r="G911" s="165" t="n"/>
    </row>
    <row r="912">
      <c r="B912" s="164" t="n"/>
      <c r="C912" s="164" t="n"/>
      <c r="D912" s="164" t="n"/>
      <c r="E912" s="164" t="n"/>
      <c r="F912" s="164" t="n"/>
      <c r="G912" s="165" t="n"/>
    </row>
    <row r="913">
      <c r="B913" s="164" t="n"/>
      <c r="C913" s="164" t="n"/>
      <c r="D913" s="164" t="n"/>
      <c r="E913" s="164" t="n"/>
      <c r="F913" s="164" t="n"/>
      <c r="G913" s="165" t="n"/>
    </row>
    <row r="914">
      <c r="B914" s="164" t="n"/>
      <c r="C914" s="164" t="n"/>
      <c r="D914" s="164" t="n"/>
      <c r="E914" s="164" t="n"/>
      <c r="F914" s="164" t="n"/>
      <c r="G914" s="165" t="n"/>
    </row>
    <row r="915">
      <c r="B915" s="164" t="n"/>
      <c r="C915" s="164" t="n"/>
      <c r="D915" s="164" t="n"/>
      <c r="E915" s="164" t="n"/>
      <c r="F915" s="164" t="n"/>
      <c r="G915" s="165" t="n"/>
    </row>
    <row r="916">
      <c r="B916" s="164" t="n"/>
      <c r="C916" s="164" t="n"/>
      <c r="D916" s="164" t="n"/>
      <c r="E916" s="164" t="n"/>
      <c r="F916" s="164" t="n"/>
      <c r="G916" s="165" t="n"/>
    </row>
    <row r="917">
      <c r="B917" s="164" t="n"/>
      <c r="C917" s="164" t="n"/>
      <c r="D917" s="164" t="n"/>
      <c r="E917" s="164" t="n"/>
      <c r="F917" s="164" t="n"/>
      <c r="G917" s="165" t="n"/>
    </row>
    <row r="918">
      <c r="B918" s="164" t="n"/>
      <c r="C918" s="164" t="n"/>
      <c r="D918" s="164" t="n"/>
      <c r="E918" s="164" t="n"/>
      <c r="F918" s="164" t="n"/>
      <c r="G918" s="165" t="n"/>
    </row>
    <row r="919">
      <c r="B919" s="164" t="n"/>
      <c r="C919" s="164" t="n"/>
      <c r="D919" s="164" t="n"/>
      <c r="E919" s="164" t="n"/>
      <c r="F919" s="164" t="n"/>
      <c r="G919" s="165" t="n"/>
    </row>
    <row r="920">
      <c r="B920" s="164" t="n"/>
      <c r="C920" s="164" t="n"/>
      <c r="D920" s="164" t="n"/>
      <c r="E920" s="164" t="n"/>
      <c r="F920" s="164" t="n"/>
      <c r="G920" s="165" t="n"/>
    </row>
    <row r="921">
      <c r="B921" s="164" t="n"/>
      <c r="C921" s="164" t="n"/>
      <c r="D921" s="164" t="n"/>
      <c r="E921" s="164" t="n"/>
      <c r="F921" s="164" t="n"/>
      <c r="G921" s="165" t="n"/>
    </row>
    <row r="922">
      <c r="B922" s="164" t="n"/>
      <c r="C922" s="164" t="n"/>
      <c r="D922" s="164" t="n"/>
      <c r="E922" s="164" t="n"/>
      <c r="F922" s="164" t="n"/>
      <c r="G922" s="165" t="n"/>
    </row>
    <row r="923">
      <c r="B923" s="164" t="n"/>
      <c r="C923" s="164" t="n"/>
      <c r="D923" s="164" t="n"/>
      <c r="E923" s="164" t="n"/>
      <c r="F923" s="164" t="n"/>
      <c r="G923" s="165" t="n"/>
    </row>
    <row r="924">
      <c r="B924" s="164" t="n"/>
      <c r="C924" s="164" t="n"/>
      <c r="D924" s="164" t="n"/>
      <c r="E924" s="164" t="n"/>
      <c r="F924" s="164" t="n"/>
      <c r="G924" s="165" t="n"/>
    </row>
    <row r="925">
      <c r="B925" s="164" t="n"/>
      <c r="C925" s="164" t="n"/>
      <c r="D925" s="164" t="n"/>
      <c r="E925" s="164" t="n"/>
      <c r="F925" s="164" t="n"/>
      <c r="G925" s="165" t="n"/>
    </row>
    <row r="926">
      <c r="B926" s="164" t="n"/>
      <c r="C926" s="164" t="n"/>
      <c r="D926" s="164" t="n"/>
      <c r="E926" s="164" t="n"/>
      <c r="F926" s="164" t="n"/>
      <c r="G926" s="165" t="n"/>
    </row>
    <row r="927">
      <c r="B927" s="164" t="n"/>
      <c r="C927" s="164" t="n"/>
      <c r="D927" s="164" t="n"/>
      <c r="E927" s="164" t="n"/>
      <c r="F927" s="164" t="n"/>
      <c r="G927" s="165" t="n"/>
    </row>
    <row r="928">
      <c r="B928" s="164" t="n"/>
      <c r="C928" s="164" t="n"/>
      <c r="D928" s="164" t="n"/>
      <c r="E928" s="164" t="n"/>
      <c r="F928" s="164" t="n"/>
      <c r="G928" s="165" t="n"/>
    </row>
    <row r="929">
      <c r="B929" s="164" t="n"/>
      <c r="C929" s="164" t="n"/>
      <c r="D929" s="164" t="n"/>
      <c r="E929" s="164" t="n"/>
      <c r="F929" s="164" t="n"/>
      <c r="G929" s="165" t="n"/>
    </row>
    <row r="930">
      <c r="B930" s="164" t="n"/>
      <c r="C930" s="164" t="n"/>
      <c r="D930" s="164" t="n"/>
      <c r="E930" s="164" t="n"/>
      <c r="F930" s="164" t="n"/>
      <c r="G930" s="165" t="n"/>
    </row>
    <row r="931">
      <c r="B931" s="164" t="n"/>
      <c r="C931" s="164" t="n"/>
      <c r="D931" s="164" t="n"/>
      <c r="E931" s="164" t="n"/>
      <c r="F931" s="164" t="n"/>
      <c r="G931" s="165" t="n"/>
    </row>
    <row r="932">
      <c r="B932" s="164" t="n"/>
      <c r="C932" s="164" t="n"/>
      <c r="D932" s="164" t="n"/>
      <c r="E932" s="164" t="n"/>
      <c r="F932" s="164" t="n"/>
      <c r="G932" s="165" t="n"/>
    </row>
    <row r="933">
      <c r="B933" s="164" t="n"/>
      <c r="C933" s="164" t="n"/>
      <c r="D933" s="164" t="n"/>
      <c r="E933" s="164" t="n"/>
      <c r="F933" s="164" t="n"/>
      <c r="G933" s="165" t="n"/>
    </row>
    <row r="934">
      <c r="B934" s="164" t="n"/>
      <c r="C934" s="164" t="n"/>
      <c r="D934" s="164" t="n"/>
      <c r="E934" s="164" t="n"/>
      <c r="F934" s="164" t="n"/>
      <c r="G934" s="165" t="n"/>
    </row>
    <row r="935">
      <c r="B935" s="164" t="n"/>
      <c r="C935" s="164" t="n"/>
      <c r="D935" s="164" t="n"/>
      <c r="E935" s="164" t="n"/>
      <c r="F935" s="164" t="n"/>
      <c r="G935" s="165" t="n"/>
    </row>
    <row r="936">
      <c r="B936" s="164" t="n"/>
      <c r="C936" s="164" t="n"/>
      <c r="D936" s="164" t="n"/>
      <c r="E936" s="164" t="n"/>
      <c r="F936" s="164" t="n"/>
      <c r="G936" s="165" t="n"/>
    </row>
    <row r="937">
      <c r="B937" s="164" t="n"/>
      <c r="C937" s="164" t="n"/>
      <c r="D937" s="164" t="n"/>
      <c r="E937" s="164" t="n"/>
      <c r="F937" s="164" t="n"/>
      <c r="G937" s="165" t="n"/>
    </row>
    <row r="938">
      <c r="B938" s="164" t="n"/>
      <c r="C938" s="164" t="n"/>
      <c r="D938" s="164" t="n"/>
      <c r="E938" s="164" t="n"/>
      <c r="F938" s="164" t="n"/>
      <c r="G938" s="165" t="n"/>
    </row>
    <row r="939">
      <c r="B939" s="164" t="n"/>
      <c r="C939" s="164" t="n"/>
      <c r="D939" s="164" t="n"/>
      <c r="E939" s="164" t="n"/>
      <c r="F939" s="164" t="n"/>
      <c r="G939" s="165" t="n"/>
    </row>
    <row r="940">
      <c r="B940" s="164" t="n"/>
      <c r="C940" s="164" t="n"/>
      <c r="D940" s="164" t="n"/>
      <c r="E940" s="164" t="n"/>
      <c r="F940" s="164" t="n"/>
      <c r="G940" s="165" t="n"/>
    </row>
    <row r="941">
      <c r="B941" s="164" t="n"/>
      <c r="C941" s="164" t="n"/>
      <c r="D941" s="164" t="n"/>
      <c r="E941" s="164" t="n"/>
      <c r="F941" s="164" t="n"/>
      <c r="G941" s="165" t="n"/>
    </row>
    <row r="942">
      <c r="B942" s="164" t="n"/>
      <c r="C942" s="164" t="n"/>
      <c r="D942" s="164" t="n"/>
      <c r="E942" s="164" t="n"/>
      <c r="F942" s="164" t="n"/>
      <c r="G942" s="165" t="n"/>
    </row>
    <row r="943">
      <c r="B943" s="164" t="n"/>
      <c r="C943" s="164" t="n"/>
      <c r="D943" s="164" t="n"/>
      <c r="E943" s="164" t="n"/>
      <c r="F943" s="164" t="n"/>
      <c r="G943" s="165" t="n"/>
    </row>
    <row r="944">
      <c r="B944" s="164" t="n"/>
      <c r="C944" s="164" t="n"/>
      <c r="D944" s="164" t="n"/>
      <c r="E944" s="164" t="n"/>
      <c r="F944" s="164" t="n"/>
      <c r="G944" s="165" t="n"/>
    </row>
    <row r="945">
      <c r="B945" s="164" t="n"/>
      <c r="C945" s="164" t="n"/>
      <c r="D945" s="164" t="n"/>
      <c r="E945" s="164" t="n"/>
      <c r="F945" s="164" t="n"/>
      <c r="G945" s="165" t="n"/>
    </row>
    <row r="946">
      <c r="B946" s="164" t="n"/>
      <c r="C946" s="164" t="n"/>
      <c r="D946" s="164" t="n"/>
      <c r="E946" s="164" t="n"/>
      <c r="F946" s="164" t="n"/>
      <c r="G946" s="165" t="n"/>
    </row>
    <row r="947">
      <c r="B947" s="164" t="n"/>
      <c r="C947" s="164" t="n"/>
      <c r="D947" s="164" t="n"/>
      <c r="E947" s="164" t="n"/>
      <c r="F947" s="164" t="n"/>
      <c r="G947" s="165" t="n"/>
    </row>
    <row r="948">
      <c r="B948" s="164" t="n"/>
      <c r="C948" s="164" t="n"/>
      <c r="D948" s="164" t="n"/>
      <c r="E948" s="164" t="n"/>
      <c r="F948" s="164" t="n"/>
      <c r="G948" s="165" t="n"/>
    </row>
    <row r="949">
      <c r="B949" s="164" t="n"/>
      <c r="C949" s="164" t="n"/>
      <c r="D949" s="164" t="n"/>
      <c r="E949" s="164" t="n"/>
      <c r="F949" s="164" t="n"/>
      <c r="G949" s="165" t="n"/>
    </row>
    <row r="950">
      <c r="B950" s="164" t="n"/>
      <c r="C950" s="164" t="n"/>
      <c r="D950" s="164" t="n"/>
      <c r="E950" s="164" t="n"/>
      <c r="F950" s="164" t="n"/>
      <c r="G950" s="165" t="n"/>
    </row>
    <row r="951">
      <c r="B951" s="164" t="n"/>
      <c r="C951" s="164" t="n"/>
      <c r="D951" s="164" t="n"/>
      <c r="E951" s="164" t="n"/>
      <c r="F951" s="164" t="n"/>
      <c r="G951" s="165" t="n"/>
    </row>
    <row r="952">
      <c r="B952" s="164" t="n"/>
      <c r="C952" s="164" t="n"/>
      <c r="D952" s="164" t="n"/>
      <c r="E952" s="164" t="n"/>
      <c r="F952" s="164" t="n"/>
      <c r="G952" s="165" t="n"/>
    </row>
    <row r="953">
      <c r="B953" s="164" t="n"/>
      <c r="C953" s="164" t="n"/>
      <c r="D953" s="164" t="n"/>
      <c r="E953" s="164" t="n"/>
      <c r="F953" s="164" t="n"/>
      <c r="G953" s="165" t="n"/>
    </row>
    <row r="954">
      <c r="B954" s="164" t="n"/>
      <c r="C954" s="164" t="n"/>
      <c r="D954" s="164" t="n"/>
      <c r="E954" s="164" t="n"/>
      <c r="F954" s="164" t="n"/>
      <c r="G954" s="165" t="n"/>
    </row>
    <row r="955">
      <c r="B955" s="164" t="n"/>
      <c r="C955" s="164" t="n"/>
      <c r="D955" s="164" t="n"/>
      <c r="E955" s="164" t="n"/>
      <c r="F955" s="164" t="n"/>
      <c r="G955" s="165" t="n"/>
    </row>
    <row r="956">
      <c r="B956" s="164" t="n"/>
      <c r="C956" s="164" t="n"/>
      <c r="D956" s="164" t="n"/>
      <c r="E956" s="164" t="n"/>
      <c r="F956" s="164" t="n"/>
      <c r="G956" s="165" t="n"/>
    </row>
    <row r="957">
      <c r="B957" s="164" t="n"/>
      <c r="C957" s="164" t="n"/>
      <c r="D957" s="164" t="n"/>
      <c r="E957" s="164" t="n"/>
      <c r="F957" s="164" t="n"/>
      <c r="G957" s="165" t="n"/>
    </row>
    <row r="958">
      <c r="B958" s="164" t="n"/>
      <c r="C958" s="164" t="n"/>
      <c r="D958" s="164" t="n"/>
      <c r="E958" s="164" t="n"/>
      <c r="F958" s="164" t="n"/>
      <c r="G958" s="165" t="n"/>
    </row>
    <row r="959">
      <c r="B959" s="164" t="n"/>
      <c r="C959" s="164" t="n"/>
      <c r="D959" s="164" t="n"/>
      <c r="E959" s="164" t="n"/>
      <c r="F959" s="164" t="n"/>
      <c r="G959" s="165" t="n"/>
    </row>
    <row r="960">
      <c r="B960" s="164" t="n"/>
      <c r="C960" s="164" t="n"/>
      <c r="D960" s="164" t="n"/>
      <c r="E960" s="164" t="n"/>
      <c r="F960" s="164" t="n"/>
      <c r="G960" s="165" t="n"/>
    </row>
    <row r="961">
      <c r="B961" s="164" t="n"/>
      <c r="C961" s="164" t="n"/>
      <c r="D961" s="164" t="n"/>
      <c r="E961" s="164" t="n"/>
      <c r="F961" s="164" t="n"/>
      <c r="G961" s="165" t="n"/>
    </row>
    <row r="962">
      <c r="B962" s="164" t="n"/>
      <c r="C962" s="164" t="n"/>
      <c r="D962" s="164" t="n"/>
      <c r="E962" s="164" t="n"/>
      <c r="F962" s="164" t="n"/>
      <c r="G962" s="165" t="n"/>
    </row>
    <row r="963">
      <c r="B963" s="164" t="n"/>
      <c r="C963" s="164" t="n"/>
      <c r="D963" s="164" t="n"/>
      <c r="E963" s="164" t="n"/>
      <c r="F963" s="164" t="n"/>
      <c r="G963" s="165" t="n"/>
    </row>
    <row r="964">
      <c r="B964" s="164" t="n"/>
      <c r="C964" s="164" t="n"/>
      <c r="D964" s="164" t="n"/>
      <c r="E964" s="164" t="n"/>
      <c r="F964" s="164" t="n"/>
      <c r="G964" s="165" t="n"/>
    </row>
    <row r="965">
      <c r="B965" s="164" t="n"/>
      <c r="C965" s="164" t="n"/>
      <c r="D965" s="164" t="n"/>
      <c r="E965" s="164" t="n"/>
      <c r="F965" s="164" t="n"/>
      <c r="G965" s="165" t="n"/>
    </row>
    <row r="966">
      <c r="B966" s="164" t="n"/>
      <c r="C966" s="164" t="n"/>
      <c r="D966" s="164" t="n"/>
      <c r="E966" s="164" t="n"/>
      <c r="F966" s="164" t="n"/>
      <c r="G966" s="165" t="n"/>
    </row>
    <row r="967">
      <c r="B967" s="164" t="n"/>
      <c r="C967" s="164" t="n"/>
      <c r="D967" s="164" t="n"/>
      <c r="E967" s="164" t="n"/>
      <c r="F967" s="164" t="n"/>
      <c r="G967" s="165" t="n"/>
    </row>
    <row r="968">
      <c r="B968" s="164" t="n"/>
      <c r="C968" s="164" t="n"/>
      <c r="D968" s="164" t="n"/>
      <c r="E968" s="164" t="n"/>
      <c r="F968" s="164" t="n"/>
      <c r="G968" s="165" t="n"/>
    </row>
    <row r="969">
      <c r="B969" s="164" t="n"/>
      <c r="C969" s="164" t="n"/>
      <c r="D969" s="164" t="n"/>
      <c r="E969" s="164" t="n"/>
      <c r="F969" s="164" t="n"/>
      <c r="G969" s="165" t="n"/>
    </row>
    <row r="970">
      <c r="B970" s="164" t="n"/>
      <c r="C970" s="164" t="n"/>
      <c r="D970" s="164" t="n"/>
      <c r="E970" s="164" t="n"/>
      <c r="F970" s="164" t="n"/>
      <c r="G970" s="165" t="n"/>
    </row>
    <row r="971">
      <c r="B971" s="164" t="n"/>
      <c r="C971" s="164" t="n"/>
      <c r="D971" s="164" t="n"/>
      <c r="E971" s="164" t="n"/>
      <c r="F971" s="164" t="n"/>
      <c r="G971" s="165" t="n"/>
    </row>
    <row r="972">
      <c r="B972" s="164" t="n"/>
      <c r="C972" s="164" t="n"/>
      <c r="D972" s="164" t="n"/>
      <c r="E972" s="164" t="n"/>
      <c r="F972" s="164" t="n"/>
      <c r="G972" s="165" t="n"/>
    </row>
    <row r="973">
      <c r="B973" s="164" t="n"/>
      <c r="C973" s="164" t="n"/>
      <c r="D973" s="164" t="n"/>
      <c r="E973" s="164" t="n"/>
      <c r="F973" s="164" t="n"/>
      <c r="G973" s="165" t="n"/>
    </row>
    <row r="974">
      <c r="B974" s="164" t="n"/>
      <c r="C974" s="164" t="n"/>
      <c r="D974" s="164" t="n"/>
      <c r="E974" s="164" t="n"/>
      <c r="F974" s="164" t="n"/>
      <c r="G974" s="165" t="n"/>
    </row>
    <row r="975">
      <c r="B975" s="164" t="n"/>
      <c r="C975" s="164" t="n"/>
      <c r="D975" s="164" t="n"/>
      <c r="E975" s="164" t="n"/>
      <c r="F975" s="164" t="n"/>
      <c r="G975" s="165" t="n"/>
    </row>
    <row r="976">
      <c r="B976" s="164" t="n"/>
      <c r="C976" s="164" t="n"/>
      <c r="D976" s="164" t="n"/>
      <c r="E976" s="164" t="n"/>
      <c r="F976" s="164" t="n"/>
      <c r="G976" s="165" t="n"/>
    </row>
    <row r="977">
      <c r="B977" s="164" t="n"/>
      <c r="C977" s="164" t="n"/>
      <c r="D977" s="164" t="n"/>
      <c r="E977" s="164" t="n"/>
      <c r="F977" s="164" t="n"/>
      <c r="G977" s="165" t="n"/>
    </row>
    <row r="978">
      <c r="B978" s="164" t="n"/>
      <c r="C978" s="164" t="n"/>
      <c r="D978" s="164" t="n"/>
      <c r="E978" s="164" t="n"/>
      <c r="F978" s="164" t="n"/>
      <c r="G978" s="165" t="n"/>
    </row>
    <row r="979">
      <c r="B979" s="164" t="n"/>
      <c r="C979" s="164" t="n"/>
      <c r="D979" s="164" t="n"/>
      <c r="E979" s="164" t="n"/>
      <c r="F979" s="164" t="n"/>
      <c r="G979" s="165" t="n"/>
    </row>
    <row r="980">
      <c r="B980" s="164" t="n"/>
      <c r="C980" s="164" t="n"/>
      <c r="D980" s="164" t="n"/>
      <c r="E980" s="164" t="n"/>
      <c r="F980" s="164" t="n"/>
      <c r="G980" s="165" t="n"/>
    </row>
    <row r="981">
      <c r="B981" s="164" t="n"/>
      <c r="C981" s="164" t="n"/>
      <c r="D981" s="164" t="n"/>
      <c r="E981" s="164" t="n"/>
      <c r="F981" s="164" t="n"/>
      <c r="G981" s="165" t="n"/>
    </row>
    <row r="982">
      <c r="B982" s="164" t="n"/>
      <c r="C982" s="164" t="n"/>
      <c r="D982" s="164" t="n"/>
      <c r="E982" s="164" t="n"/>
      <c r="F982" s="164" t="n"/>
      <c r="G982" s="165" t="n"/>
    </row>
    <row r="983">
      <c r="B983" s="164" t="n"/>
      <c r="C983" s="164" t="n"/>
      <c r="D983" s="164" t="n"/>
      <c r="E983" s="164" t="n"/>
      <c r="F983" s="164" t="n"/>
      <c r="G983" s="165" t="n"/>
    </row>
    <row r="984">
      <c r="B984" s="164" t="n"/>
      <c r="C984" s="164" t="n"/>
      <c r="D984" s="164" t="n"/>
      <c r="E984" s="164" t="n"/>
      <c r="F984" s="164" t="n"/>
      <c r="G984" s="165" t="n"/>
    </row>
    <row r="985">
      <c r="B985" s="164" t="n"/>
      <c r="C985" s="164" t="n"/>
      <c r="D985" s="164" t="n"/>
      <c r="E985" s="164" t="n"/>
      <c r="F985" s="164" t="n"/>
      <c r="G985" s="165" t="n"/>
    </row>
    <row r="986">
      <c r="B986" s="164" t="n"/>
      <c r="C986" s="164" t="n"/>
      <c r="D986" s="164" t="n"/>
      <c r="E986" s="164" t="n"/>
      <c r="F986" s="164" t="n"/>
      <c r="G986" s="165" t="n"/>
    </row>
    <row r="987">
      <c r="B987" s="164" t="n"/>
      <c r="C987" s="164" t="n"/>
      <c r="D987" s="164" t="n"/>
      <c r="E987" s="164" t="n"/>
      <c r="F987" s="164" t="n"/>
      <c r="G987" s="165" t="n"/>
    </row>
    <row r="988">
      <c r="B988" s="164" t="n"/>
      <c r="C988" s="164" t="n"/>
      <c r="D988" s="164" t="n"/>
      <c r="E988" s="164" t="n"/>
      <c r="F988" s="164" t="n"/>
      <c r="G988" s="165" t="n"/>
    </row>
    <row r="989">
      <c r="B989" s="164" t="n"/>
      <c r="C989" s="164" t="n"/>
      <c r="D989" s="164" t="n"/>
      <c r="E989" s="164" t="n"/>
      <c r="F989" s="164" t="n"/>
      <c r="G989" s="165" t="n"/>
    </row>
    <row r="990">
      <c r="B990" s="164" t="n"/>
      <c r="C990" s="164" t="n"/>
      <c r="D990" s="164" t="n"/>
      <c r="E990" s="164" t="n"/>
      <c r="F990" s="164" t="n"/>
      <c r="G990" s="165" t="n"/>
    </row>
  </sheetData>
  <mergeCells count="1">
    <mergeCell ref="B2:H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D11"/>
  <sheetViews>
    <sheetView workbookViewId="0">
      <selection activeCell="C57" sqref="C57"/>
    </sheetView>
  </sheetViews>
  <sheetFormatPr baseColWidth="8" defaultRowHeight="12.75"/>
  <cols>
    <col width="11.85546875" customWidth="1" style="338" min="2" max="2"/>
  </cols>
  <sheetData>
    <row r="3">
      <c r="C3">
        <f>СТАТИСТИКА!X5</f>
        <v/>
      </c>
      <c r="D3">
        <f>СТАТИСТИКА!Y5</f>
        <v/>
      </c>
    </row>
    <row r="4">
      <c r="B4" s="93">
        <f>СТАТИСТИКА!X4</f>
        <v/>
      </c>
      <c r="C4" s="93">
        <f>СТАТИСТИКА!#REF!</f>
        <v/>
      </c>
      <c r="D4" s="93">
        <f>СТАТИСТИКА!#REF!</f>
        <v/>
      </c>
    </row>
    <row r="5">
      <c r="B5" s="93">
        <f>СТАТИСТИКА!AD4</f>
        <v/>
      </c>
      <c r="C5" s="93">
        <f>СТАТИСТИКА!#REF!</f>
        <v/>
      </c>
      <c r="D5" s="93">
        <f>СТАТИСТИКА!#REF!</f>
        <v/>
      </c>
    </row>
    <row r="6">
      <c r="B6" s="93">
        <f>СТАТИСТИКА!AJ4</f>
        <v/>
      </c>
      <c r="C6" s="93">
        <f>СТАТИСТИКА!#REF!</f>
        <v/>
      </c>
      <c r="D6" s="93">
        <f>СТАТИСТИКА!#REF!</f>
        <v/>
      </c>
    </row>
    <row r="8">
      <c r="B8" s="93" t="n"/>
    </row>
    <row r="9">
      <c r="B9" s="93" t="n"/>
    </row>
    <row r="10">
      <c r="C10">
        <f>C3</f>
        <v/>
      </c>
      <c r="D10">
        <f>D3</f>
        <v/>
      </c>
    </row>
    <row r="11">
      <c r="B11" s="93">
        <f>СТАТИСТИКА!AP4</f>
        <v/>
      </c>
      <c r="C11" s="93">
        <f>СТАТИСТИКА!#REF!</f>
        <v/>
      </c>
      <c r="D11" s="93">
        <f>СТАТИСТИКА!#REF!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808080"/>
    <outlinePr summaryBelow="1" summaryRight="1"/>
    <pageSetUpPr/>
  </sheetPr>
  <dimension ref="B1:C18"/>
  <sheetViews>
    <sheetView showGridLines="0" workbookViewId="0">
      <selection activeCell="C14" sqref="C14"/>
    </sheetView>
  </sheetViews>
  <sheetFormatPr baseColWidth="8" defaultRowHeight="15"/>
  <cols>
    <col width="3" customWidth="1" style="7" min="1" max="1"/>
    <col width="45.140625" bestFit="1" customWidth="1" style="7" min="2" max="2"/>
    <col width="50" bestFit="1" customWidth="1" style="7" min="3" max="3"/>
    <col width="9.140625" customWidth="1" style="7" min="4" max="6"/>
    <col width="9.140625" customWidth="1" style="7" min="7" max="16384"/>
  </cols>
  <sheetData>
    <row r="1" ht="30" customHeight="1" s="338">
      <c r="C1" s="8" t="inlineStr">
        <is>
          <t>Инвентарь</t>
        </is>
      </c>
    </row>
    <row r="4">
      <c r="B4" s="144" t="inlineStr">
        <is>
          <t xml:space="preserve"> Web Video Лугометрия копия</t>
        </is>
      </c>
    </row>
    <row r="5">
      <c r="B5" s="9" t="inlineStr">
        <is>
          <t>Тип настройки</t>
        </is>
      </c>
      <c r="C5" s="9" t="inlineStr">
        <is>
          <t>Значение</t>
        </is>
      </c>
    </row>
    <row r="6" ht="230.25" customHeight="1" s="338">
      <c r="B6" s="10" t="inlineStr">
        <is>
          <t>Инвентарь</t>
        </is>
      </c>
      <c r="C6" s="11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7">
      <c r="B7" s="10" t="inlineStr">
        <is>
          <t>Ограничения инвентаря</t>
        </is>
      </c>
      <c r="C7" s="11" t="inlineStr">
        <is>
          <t>Без ограничений</t>
        </is>
      </c>
    </row>
    <row r="8" ht="90" customHeight="1" s="338">
      <c r="B8" s="10" t="inlineStr">
        <is>
          <t>Brand Safety</t>
        </is>
      </c>
      <c r="C8" s="11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9" ht="26.25" customHeight="1" s="338">
      <c r="B9" s="10" t="inlineStr">
        <is>
          <t>Применяемые внешние инструменты аудита</t>
        </is>
      </c>
      <c r="C9" s="11" t="inlineStr">
        <is>
          <t>Аудирующий пиксель: Нет
Клик-трекер: Нет</t>
        </is>
      </c>
    </row>
    <row r="10" ht="51.75" customHeight="1" s="338">
      <c r="B10" s="10" t="inlineStr">
        <is>
          <t>Форматы креатива</t>
        </is>
      </c>
      <c r="C10" s="11" t="inlineStr">
        <is>
          <t>Видео: in-stream: preroll, in-stream: mid-roll, in-stream: post-roll
Видео: in-article: preroll, in-article: mid-roll, in-article: post-roll</t>
        </is>
      </c>
    </row>
    <row r="12">
      <c r="B12" s="144" t="inlineStr">
        <is>
          <t>Web Display Лугометрия</t>
        </is>
      </c>
    </row>
    <row r="13">
      <c r="B13" s="9" t="inlineStr">
        <is>
          <t>Тип настройки</t>
        </is>
      </c>
      <c r="C13" s="9" t="inlineStr">
        <is>
          <t>Значение</t>
        </is>
      </c>
    </row>
    <row r="14" ht="230.25" customHeight="1" s="338">
      <c r="B14" s="10" t="inlineStr">
        <is>
          <t>Инвентарь</t>
        </is>
      </c>
      <c r="C14" s="11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15">
      <c r="B15" s="10" t="inlineStr">
        <is>
          <t>Ограничения инвентаря</t>
        </is>
      </c>
      <c r="C15" s="11" t="inlineStr">
        <is>
          <t>Без ограничений</t>
        </is>
      </c>
    </row>
    <row r="16" ht="90" customHeight="1" s="338">
      <c r="B16" s="10" t="inlineStr">
        <is>
          <t>Brand Safety</t>
        </is>
      </c>
      <c r="C16" s="11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17" ht="26.25" customHeight="1" s="338">
      <c r="B17" s="10" t="inlineStr">
        <is>
          <t>Применяемые внешние инструменты аудита</t>
        </is>
      </c>
      <c r="C17" s="11" t="inlineStr">
        <is>
          <t>Аудирующий пиксель: Нет
Клик-трекер: Нет</t>
        </is>
      </c>
    </row>
    <row r="18" ht="39" customHeight="1" s="338">
      <c r="B18" s="10" t="inlineStr">
        <is>
          <t>Форматы креатива</t>
        </is>
      </c>
      <c r="C18" s="11" t="inlineStr">
        <is>
          <t>Форматы баннеров: 970x90, 336x280, 300x600, 200x200, 300x250, 250x250, 240x400, 160x600, 468x90, 120x600</t>
        </is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5:G25"/>
  <sheetViews>
    <sheetView topLeftCell="B1" workbookViewId="0">
      <selection activeCell="C12" sqref="C12"/>
    </sheetView>
  </sheetViews>
  <sheetFormatPr baseColWidth="8" defaultRowHeight="12.75"/>
  <cols>
    <col width="9.140625" customWidth="1" style="255" min="1" max="1"/>
    <col width="20.140625" customWidth="1" style="255" min="2" max="2"/>
    <col width="120.5703125" bestFit="1" customWidth="1" style="255" min="3" max="3"/>
    <col width="10.140625" bestFit="1" customWidth="1" style="255" min="4" max="4"/>
    <col hidden="1" width="10.140625" customWidth="1" style="255" min="5" max="5"/>
    <col width="9.140625" customWidth="1" style="255" min="6" max="8"/>
    <col width="9.140625" customWidth="1" style="255" min="9" max="16384"/>
  </cols>
  <sheetData>
    <row r="5">
      <c r="C5" s="96" t="inlineStr">
        <is>
          <t>Старт РК</t>
        </is>
      </c>
      <c r="D5" s="1" t="n">
        <v>44308</v>
      </c>
      <c r="E5" s="1" t="n"/>
    </row>
    <row r="7">
      <c r="B7" s="97" t="inlineStr">
        <is>
          <t>№п/п</t>
        </is>
      </c>
      <c r="C7" s="98" t="inlineStr">
        <is>
          <t>Задача</t>
        </is>
      </c>
      <c r="D7" s="97" t="inlineStr">
        <is>
          <t>dl</t>
        </is>
      </c>
      <c r="E7" s="99" t="inlineStr">
        <is>
          <t>dcm</t>
        </is>
      </c>
    </row>
    <row r="8">
      <c r="B8" s="100" t="n">
        <v>1</v>
      </c>
      <c r="C8" s="101" t="inlineStr">
        <is>
          <t>Согласование медиаплана</t>
        </is>
      </c>
      <c r="D8" s="102">
        <f>$D$5-3</f>
        <v/>
      </c>
      <c r="E8" s="103" t="n"/>
    </row>
    <row r="9" ht="25.5" customHeight="1" s="338">
      <c r="B9" s="100" t="n">
        <v>2</v>
      </c>
      <c r="C9" s="104" t="inlineStr">
        <is>
          <t>Уточнить актуальную посадочную страницу
(обшивка utm/согласование/dcm)</t>
        </is>
      </c>
      <c r="D9" s="102">
        <f>$D$5-3</f>
        <v/>
      </c>
      <c r="E9" s="103" t="n"/>
    </row>
    <row r="10" ht="25.5" customHeight="1" s="338">
      <c r="B10" s="100" t="n">
        <v>3</v>
      </c>
      <c r="C10" s="104" t="inlineStr">
        <is>
          <t>Доступы к инструментам аналитики (ga и Яндекс метрика) на почту sbermarketing-agency@yandex.ru
/уточнения целей/проверка настроек</t>
        </is>
      </c>
      <c r="D10" s="102">
        <f>$D$5-3</f>
        <v/>
      </c>
      <c r="E10" s="103" t="n"/>
    </row>
    <row r="11">
      <c r="B11" s="97" t="inlineStr">
        <is>
          <t>Segmento:</t>
        </is>
      </c>
      <c r="C11" s="104" t="n"/>
      <c r="D11" s="102" t="n"/>
      <c r="E11" s="103" t="n"/>
    </row>
    <row r="12" ht="25.5" customHeight="1" s="338">
      <c r="B12" s="100">
        <f>B10+1</f>
        <v/>
      </c>
      <c r="C12" s="104" t="inlineStr">
        <is>
          <t>Бренд-лифт: пожелания к вопросу и вариантам ответов для анкеты
(первый запуск за 1 неделю до старта РК) - варианты альтернативы на согласовании</t>
        </is>
      </c>
      <c r="D12" s="102">
        <f>D5-10</f>
        <v/>
      </c>
      <c r="E12" s="103" t="n"/>
    </row>
    <row r="13" ht="38.25" customHeight="1" s="338">
      <c r="B13" s="100">
        <f>B12+1</f>
        <v/>
      </c>
      <c r="C13" s="104" t="inlineStr">
        <is>
          <t xml:space="preserve">гостевые доступы: 
Гугл Аналитикс - clients5@rutarget.ru 
Яндекс Метрика- clients.segmento@yandex.ru </t>
        </is>
      </c>
      <c r="D13" s="102">
        <f>$D$5-3</f>
        <v/>
      </c>
      <c r="E13" s="103" t="n"/>
    </row>
    <row r="14">
      <c r="B14" s="100">
        <f>B13+1</f>
        <v/>
      </c>
      <c r="C14" s="101" t="inlineStr">
        <is>
          <t>Установить коды счетчиков на сайте/проверка (подготовка кодов на стороне аг-ва, отдаем для установки на сайт)</t>
        </is>
      </c>
      <c r="D14" s="102">
        <f>$D$5-3</f>
        <v/>
      </c>
      <c r="E14" s="103" t="n"/>
    </row>
    <row r="15" ht="38.25" customHeight="1" s="338">
      <c r="B15" s="100">
        <f>B14+1</f>
        <v/>
      </c>
      <c r="C15" s="104" t="inlineStr">
        <is>
          <t>Материалы по ТТ
https://wiki.segmento.ru/pages/viewpage.action?pageId=31793760
//модерация/запуск по МП</t>
        </is>
      </c>
      <c r="D15" s="102">
        <f>$D$5-3</f>
        <v/>
      </c>
      <c r="E15" s="103" t="n"/>
    </row>
    <row r="16">
      <c r="B16" s="167" t="inlineStr">
        <is>
          <t>Соц.сети: IG / ВК</t>
        </is>
      </c>
      <c r="C16" s="105" t="n"/>
      <c r="D16" s="102" t="n"/>
      <c r="E16" s="103" t="n"/>
    </row>
    <row r="17" ht="38.25" customHeight="1" s="338">
      <c r="B17" s="100">
        <f>B15+1</f>
        <v/>
      </c>
      <c r="C17" s="168" t="inlineStr">
        <is>
          <t>гостевые доступы: 
Гугл Аналитикс - sbermarketing-agency@yandex.ru
Яндекс Метрика- sbermarketing-agency@yandex.ru</t>
        </is>
      </c>
      <c r="D17" s="102">
        <f>D5-3</f>
        <v/>
      </c>
      <c r="E17" s="103" t="n"/>
    </row>
    <row r="18">
      <c r="B18" s="100">
        <f>B17+1</f>
        <v/>
      </c>
      <c r="C18" s="169" t="inlineStr">
        <is>
          <t>Установка пикселей (подготовка пикселей на стороне аг-ва, отдаем для установки на сайт)</t>
        </is>
      </c>
      <c r="D18" s="102">
        <f>D5-2</f>
        <v/>
      </c>
      <c r="E18" s="103" t="n"/>
    </row>
    <row r="19">
      <c r="B19" s="100">
        <f>B18+1</f>
        <v/>
      </c>
      <c r="C19" s="169" t="inlineStr">
        <is>
          <t>Материалы по ТТ (см. закладку "ТТ соц.сети")</t>
        </is>
      </c>
      <c r="D19" s="191">
        <f>D5-2</f>
        <v/>
      </c>
      <c r="E19" s="103" t="n"/>
    </row>
    <row r="20">
      <c r="B20" s="100">
        <f>B19+1</f>
        <v/>
      </c>
      <c r="C20" s="170" t="inlineStr">
        <is>
          <t>Подготовка РК (2-3 дня после получения креативов и согласования текстов)</t>
        </is>
      </c>
      <c r="D20" s="102">
        <f>D5-2</f>
        <v/>
      </c>
      <c r="E20" s="103" t="n"/>
    </row>
    <row r="21">
      <c r="B21" s="100">
        <f>B20+1</f>
        <v/>
      </c>
      <c r="C21" s="171" t="inlineStr">
        <is>
          <t>Модерация (до 2-3 дней, но как правило несколько часов) и старт</t>
        </is>
      </c>
      <c r="D21" s="102">
        <f>D5-2</f>
        <v/>
      </c>
      <c r="E21" s="103" t="n"/>
    </row>
    <row r="22">
      <c r="B22" s="107" t="n"/>
      <c r="C22" s="108" t="n"/>
      <c r="D22" s="109" t="n"/>
      <c r="G22" s="110" t="n"/>
    </row>
    <row r="23">
      <c r="C23" s="111" t="inlineStr">
        <is>
          <t xml:space="preserve">Сбор статистики по каналам </t>
        </is>
      </c>
    </row>
    <row r="24">
      <c r="C24" s="106" t="inlineStr">
        <is>
          <t>Оптимизация каналов и кампаний</t>
        </is>
      </c>
    </row>
    <row r="25">
      <c r="C25" s="106" t="inlineStr">
        <is>
          <t>Масштабирование конверсионных таргетингов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Tatyana Sorokina</dc:creator>
  <dcterms:created xsi:type="dcterms:W3CDTF">2010-11-15T12:38:32Z</dcterms:created>
  <dcterms:modified xsi:type="dcterms:W3CDTF">2021-08-22T15:06:16Z</dcterms:modified>
  <cp:lastModifiedBy>Лидия Давыдова</cp:lastModifiedBy>
  <cp:lastPrinted>2014-02-26T12:43:57Z</cp:lastPrinted>
</cp:coreProperties>
</file>