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0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Росмэн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42" t="n">
        <v>1</v>
      </c>
      <c r="BH13" s="42" t="n">
        <v>1</v>
      </c>
      <c r="BI13" s="42" t="n">
        <v>1</v>
      </c>
      <c r="BJ13" s="42" t="n">
        <v>1</v>
      </c>
      <c r="BK13" s="42" t="n">
        <v>1</v>
      </c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42" t="n">
        <v>1</v>
      </c>
      <c r="BH14" s="42" t="n">
        <v>1</v>
      </c>
      <c r="BI14" s="42" t="n">
        <v>1</v>
      </c>
      <c r="BJ14" s="42" t="n">
        <v>1</v>
      </c>
      <c r="BK14" s="42" t="n">
        <v>1</v>
      </c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42" t="n">
        <v>1</v>
      </c>
      <c r="BH15" s="42" t="n">
        <v>1</v>
      </c>
      <c r="BI15" s="42" t="n">
        <v>1</v>
      </c>
      <c r="BJ15" s="42" t="n">
        <v>1</v>
      </c>
      <c r="BK15" s="42" t="n">
        <v>1</v>
      </c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42" t="n">
        <v>1</v>
      </c>
      <c r="BH16" s="42" t="n">
        <v>1</v>
      </c>
      <c r="BI16" s="42" t="n">
        <v>1</v>
      </c>
      <c r="BJ16" s="42" t="n">
        <v>1</v>
      </c>
      <c r="BK16" s="42" t="n">
        <v>1</v>
      </c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42" t="n">
        <v>1</v>
      </c>
      <c r="BH17" s="42" t="n">
        <v>1</v>
      </c>
      <c r="BI17" s="42" t="n">
        <v>1</v>
      </c>
      <c r="BJ17" s="42" t="n">
        <v>1</v>
      </c>
      <c r="BK17" s="42" t="n">
        <v>1</v>
      </c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n">
        <v>0.0036</v>
      </c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42" t="n">
        <v>1</v>
      </c>
      <c r="BH18" s="42" t="n">
        <v>1</v>
      </c>
      <c r="BI18" s="42" t="n">
        <v>1</v>
      </c>
      <c r="BJ18" s="42" t="n">
        <v>1</v>
      </c>
      <c r="BK18" s="42" t="n">
        <v>1</v>
      </c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</t>
        </is>
      </c>
      <c r="E19" s="39" t="n">
        <v/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высокий CPM/CPT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In-roll 2 000 000 показов до 2 недель</t>
        </is>
      </c>
      <c r="N19" s="39" t="inlineStr">
        <is>
          <t>нет</t>
        </is>
      </c>
      <c r="O19" s="39" t="n">
        <v/>
      </c>
      <c r="P19" s="39" t="n">
        <v>1</v>
      </c>
      <c r="Q19" s="39" t="n">
        <v>7</v>
      </c>
      <c r="R19" s="39">
        <f>S19</f>
        <v/>
      </c>
      <c r="S19" s="39" t="inlineStr">
        <is>
          <t>GPMD</t>
        </is>
      </c>
      <c r="T19" s="39" t="inlineStr">
        <is>
          <t>Видеоплеер на страницах сайтов сетевое размещение  (Desktop+Mobile)</t>
        </is>
      </c>
      <c r="U19" s="39" t="inlineStr">
        <is>
          <t>Видео
In-ролл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500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n">
        <v>0.0036</v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42" t="n">
        <v>1</v>
      </c>
      <c r="BH19" s="42" t="n">
        <v>1</v>
      </c>
      <c r="BI19" s="42" t="n">
        <v>1</v>
      </c>
      <c r="BJ19" s="42" t="n">
        <v>1</v>
      </c>
      <c r="BK19" s="42" t="n">
        <v>1</v>
      </c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500 000 показов</t>
        </is>
      </c>
      <c r="N20" s="39" t="n">
        <v/>
      </c>
      <c r="O20" s="39" t="inlineStr">
        <is>
          <t>аналог ТВ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Smart TV
GPMD</t>
        </is>
      </c>
      <c r="T20" s="39" t="inlineStr">
        <is>
          <t xml:space="preserve">Видеоплеер в IPTV приставках и приложениях SmartTV </t>
        </is>
      </c>
      <c r="U20" s="39" t="inlineStr">
        <is>
          <t>Видео
Пре-ролл (до 20 секунд)</t>
        </is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недель</t>
        </is>
      </c>
      <c r="AA20" s="39">
        <f>AB20/Y20</f>
        <v/>
      </c>
      <c r="AB20" s="39" t="n">
        <v>440</v>
      </c>
      <c r="AC20" s="40" t="n">
        <v>750</v>
      </c>
      <c r="AD20" s="39" t="n">
        <v>1.1</v>
      </c>
      <c r="AE20" s="39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n">
        <v/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42" t="n">
        <v>1</v>
      </c>
      <c r="BH20" s="42" t="n">
        <v>1</v>
      </c>
      <c r="BI20" s="42" t="n">
        <v>1</v>
      </c>
      <c r="BJ20" s="42" t="n">
        <v>1</v>
      </c>
      <c r="BK20" s="42" t="n">
        <v>1</v>
      </c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SMART TV</t>
        </is>
      </c>
      <c r="D21" s="39" t="inlineStr">
        <is>
          <t>охват</t>
        </is>
      </c>
      <c r="E21" s="39" t="n">
        <v/>
      </c>
      <c r="F21" s="39" t="inlineStr">
        <is>
          <t>нет</t>
        </is>
      </c>
      <c r="G21" s="39" t="n">
        <v/>
      </c>
      <c r="H21" s="39" t="n">
        <v/>
      </c>
      <c r="I21" s="39" t="inlineStr">
        <is>
          <t>нет перехода на сайт
нет dcm
нет BL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500 000 показов</t>
        </is>
      </c>
      <c r="N21" s="39" t="n">
        <v/>
      </c>
      <c r="O21" s="39" t="inlineStr">
        <is>
          <t>аналог ТВ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Smart TV
GPMD</t>
        </is>
      </c>
      <c r="T21" s="39" t="inlineStr">
        <is>
          <t xml:space="preserve">Видеоплеер в IPTV приставках и приложениях SmartTV </t>
        </is>
      </c>
      <c r="U21" s="39" t="inlineStr">
        <is>
          <t>Видео
Пре-ролл (до 20 секунд)</t>
        </is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недель</t>
        </is>
      </c>
      <c r="AA21" s="39">
        <f>AB21/Y21</f>
        <v/>
      </c>
      <c r="AB21" s="39" t="n">
        <v>440</v>
      </c>
      <c r="AC21" s="40" t="n">
        <v>750</v>
      </c>
      <c r="AD21" s="39" t="n">
        <v>1.15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n">
        <v/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42" t="n">
        <v>1</v>
      </c>
      <c r="BH21" s="42" t="n">
        <v>1</v>
      </c>
      <c r="BI21" s="42" t="n">
        <v>1</v>
      </c>
      <c r="BJ21" s="42" t="n">
        <v>1</v>
      </c>
      <c r="BK21" s="42" t="n">
        <v>1</v>
      </c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SMART TV</t>
        </is>
      </c>
      <c r="D22" s="39" t="inlineStr">
        <is>
          <t>охват</t>
        </is>
      </c>
      <c r="E22" s="39" t="n">
        <v/>
      </c>
      <c r="F22" s="39" t="inlineStr">
        <is>
          <t>нет</t>
        </is>
      </c>
      <c r="G22" s="39" t="n">
        <v/>
      </c>
      <c r="H22" s="39" t="n">
        <v/>
      </c>
      <c r="I22" s="39" t="inlineStr">
        <is>
          <t>нет перехода на сайт
нет dcm
нет BL</t>
        </is>
      </c>
      <c r="J22" s="39" t="inlineStr">
        <is>
          <t>\\DOCS\Public\_Подрядчики (прайсы, презентации, ТТ)\ИМХО</t>
        </is>
      </c>
      <c r="K22" s="39" t="inlineStr">
        <is>
          <t>Kurganova Ludmila N. &lt;LNKurganova@imho.ru&gt;</t>
        </is>
      </c>
      <c r="L22" s="39" t="n">
        <v/>
      </c>
      <c r="M22" s="39" t="n">
        <v/>
      </c>
      <c r="N22" s="39" t="n">
        <v/>
      </c>
      <c r="O22" s="39" t="inlineStr">
        <is>
          <t>аналог ТВ</t>
        </is>
      </c>
      <c r="P22" s="39" t="n">
        <v>2</v>
      </c>
      <c r="Q22" s="39" t="n">
        <v>10</v>
      </c>
      <c r="R22" s="39">
        <f>S22</f>
        <v/>
      </c>
      <c r="S22" s="39" t="inlineStr">
        <is>
          <t>Smart TV
ИМХО</t>
        </is>
      </c>
      <c r="T22" s="39" t="inlineStr">
        <is>
          <t>SMART TV, Динамика, Недельный охват "All", Multi-roll, ролик до 20 сек., F=3/сутки</t>
        </is>
      </c>
      <c r="U22" s="39" t="inlineStr">
        <is>
          <t>Видео, 20 сек</t>
        </is>
      </c>
      <c r="V22" s="39" t="inlineStr"/>
      <c r="W22" s="39" t="inlineStr">
        <is>
          <t>Динамика</t>
        </is>
      </c>
      <c r="X22" s="39" t="inlineStr">
        <is>
          <t>пакет</t>
        </is>
      </c>
      <c r="Y22" s="39">
        <f>COUNT(AV22:DC22)</f>
        <v/>
      </c>
      <c r="Z22" s="39" t="inlineStr">
        <is>
          <t>неделя</t>
        </is>
      </c>
      <c r="AA22" s="39">
        <f>AB22/Y22</f>
        <v/>
      </c>
      <c r="AB22" s="39" t="n">
        <v>1</v>
      </c>
      <c r="AC22" s="40" t="n">
        <v>845000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42" t="n">
        <v>1</v>
      </c>
      <c r="BH22" s="42" t="n">
        <v>1</v>
      </c>
      <c r="BI22" s="42" t="n">
        <v>1</v>
      </c>
      <c r="BJ22" s="42" t="n">
        <v>1</v>
      </c>
      <c r="BK22" s="42" t="n">
        <v>1</v>
      </c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Блоггерская платформа</t>
        </is>
      </c>
      <c r="D23" s="39" t="inlineStr">
        <is>
          <t>охват</t>
        </is>
      </c>
      <c r="E23" s="39" t="n">
        <v/>
      </c>
      <c r="F23" s="39" t="n">
        <v/>
      </c>
      <c r="G23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9" t="n">
        <v/>
      </c>
      <c r="I23" s="39" t="n">
        <v/>
      </c>
      <c r="J23" s="39" t="inlineStr">
        <is>
          <t>\\DOCS\Public\_Подрядчики (прайсы, презентации, ТТ)\Яндекс.Дзен</t>
        </is>
      </c>
      <c r="K23" s="39" t="inlineStr">
        <is>
          <t>Egor &lt;e.kham@yandex-team.ru&gt;</t>
        </is>
      </c>
      <c r="L23" s="39" t="n">
        <v/>
      </c>
      <c r="M23" s="39" t="inlineStr">
        <is>
          <t>75т.р</t>
        </is>
      </c>
      <c r="N23" s="39" t="inlineStr">
        <is>
          <t>ДА!</t>
        </is>
      </c>
      <c r="O23" s="39" t="n">
        <v/>
      </c>
      <c r="P23" s="39" t="n">
        <v>0</v>
      </c>
      <c r="Q23" s="39" t="n">
        <v>11</v>
      </c>
      <c r="R23" s="39">
        <f>S23</f>
        <v/>
      </c>
      <c r="S23" s="39" t="inlineStr">
        <is>
          <t>Яндекс Дзен</t>
        </is>
      </c>
      <c r="T23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9" t="inlineStr">
        <is>
          <t>Видео</t>
        </is>
      </c>
      <c r="V23" s="39" t="inlineStr"/>
      <c r="W23" s="39" t="inlineStr">
        <is>
          <t>Динамика</t>
        </is>
      </c>
      <c r="X23" s="39" t="inlineStr">
        <is>
          <t>просмотры</t>
        </is>
      </c>
      <c r="Y23" s="39">
        <f>COUNT(AV23:DC23)</f>
        <v/>
      </c>
      <c r="Z23" s="39" t="inlineStr">
        <is>
          <t>недели</t>
        </is>
      </c>
      <c r="AA23" s="39">
        <f>AB23/Y23</f>
        <v/>
      </c>
      <c r="AB23" s="39" t="n">
        <v>100000</v>
      </c>
      <c r="AC23" s="40" t="n">
        <v>1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/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42" t="n">
        <v>1</v>
      </c>
      <c r="BH23" s="42" t="n">
        <v>1</v>
      </c>
      <c r="BI23" s="42" t="n">
        <v>1</v>
      </c>
      <c r="BJ23" s="42" t="n">
        <v>1</v>
      </c>
      <c r="BK23" s="42" t="n">
        <v>1</v>
      </c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39" t="n">
        <v/>
      </c>
      <c r="I24" s="39" t="n">
        <v/>
      </c>
      <c r="J24" s="39" t="n">
        <v/>
      </c>
      <c r="K24" s="39" t="inlineStr">
        <is>
          <t>отдел performance</t>
        </is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Facebook / Instagram</t>
        </is>
      </c>
      <c r="T24" s="39" t="inlineStr">
        <is>
          <t>Лента, Stories
ГЕО РФ 
см. закладку "STA Таргетинги"</t>
        </is>
      </c>
      <c r="U24" s="39" t="inlineStr">
        <is>
          <t>Промопост с 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4016.309129455708</v>
      </c>
      <c r="AC24" s="40" t="n">
        <v>85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42" t="n">
        <v>1</v>
      </c>
      <c r="BH24" s="42" t="n">
        <v>1</v>
      </c>
      <c r="BI24" s="42" t="n">
        <v>1</v>
      </c>
      <c r="BJ24" s="42" t="n">
        <v>1</v>
      </c>
      <c r="BK24" s="42" t="n">
        <v>1</v>
      </c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Вконтакте</t>
        </is>
      </c>
      <c r="T25" s="39" t="inlineStr">
        <is>
          <t>Лента новостей
ГЕО РФ 
см. закладку "STA Таргетинги"</t>
        </is>
      </c>
      <c r="U25" s="39" t="inlineStr">
        <is>
          <t>Реклама сайта - видео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7000</v>
      </c>
      <c r="AC25" s="40" t="n">
        <v>80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42" t="n">
        <v>1</v>
      </c>
      <c r="BH25" s="42" t="n">
        <v>1</v>
      </c>
      <c r="BI25" s="42" t="n">
        <v>1</v>
      </c>
      <c r="BJ25" s="42" t="n">
        <v>1</v>
      </c>
      <c r="BK25" s="42" t="n">
        <v>1</v>
      </c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Все</t>
        </is>
      </c>
      <c r="B26" s="39" t="inlineStr">
        <is>
          <t>Все</t>
        </is>
      </c>
      <c r="C26" s="39" t="inlineStr">
        <is>
          <t>Соц.сеть</t>
        </is>
      </c>
      <c r="D26" s="39" t="inlineStr">
        <is>
          <t>охват/лиды</t>
        </is>
      </c>
      <c r="E26" s="39" t="n">
        <v/>
      </c>
      <c r="F26" s="39" t="inlineStr">
        <is>
          <t>нет</t>
        </is>
      </c>
      <c r="G26" s="39" t="n">
        <v/>
      </c>
      <c r="H26" s="39" t="n">
        <v/>
      </c>
      <c r="I26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39" t="n">
        <v/>
      </c>
      <c r="K26" s="43" t="n">
        <v>44256</v>
      </c>
      <c r="L26" s="39" t="n">
        <v/>
      </c>
      <c r="M26" s="39" t="inlineStr">
        <is>
          <t>нет</t>
        </is>
      </c>
      <c r="N26" s="39" t="inlineStr">
        <is>
          <t>нет</t>
        </is>
      </c>
      <c r="O26" s="39" t="inlineStr">
        <is>
          <t>гибкая оптимизация</t>
        </is>
      </c>
      <c r="P26" s="39" t="n">
        <v>0</v>
      </c>
      <c r="Q26" s="39" t="n">
        <v>14</v>
      </c>
      <c r="R26" s="39">
        <f>S26</f>
        <v/>
      </c>
      <c r="S26" s="39" t="inlineStr">
        <is>
          <t>TikTok</t>
        </is>
      </c>
      <c r="T26" s="39" t="inlineStr">
        <is>
          <t>Лента
ГЕО РФ 
см. закладку "STA Таргетинги"</t>
        </is>
      </c>
      <c r="U26" s="39" t="inlineStr">
        <is>
          <t>Видео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7000</v>
      </c>
      <c r="AC26" s="40" t="n">
        <v>70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4.5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42" t="n">
        <v>1</v>
      </c>
      <c r="BH26" s="42" t="n">
        <v>1</v>
      </c>
      <c r="BI26" s="42" t="n">
        <v>1</v>
      </c>
      <c r="BJ26" s="42" t="n">
        <v>1</v>
      </c>
      <c r="BK26" s="42" t="n">
        <v>1</v>
      </c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Все</t>
        </is>
      </c>
      <c r="B27" s="39" t="inlineStr">
        <is>
          <t>Все</t>
        </is>
      </c>
      <c r="C27" s="39" t="inlineStr">
        <is>
          <t>Соц.сеть</t>
        </is>
      </c>
      <c r="D27" s="39" t="inlineStr">
        <is>
          <t>охват/лиды</t>
        </is>
      </c>
      <c r="E27" s="39" t="inlineStr">
        <is>
          <t>ТТ</t>
        </is>
      </c>
      <c r="F27" s="39" t="inlineStr">
        <is>
          <t>да</t>
        </is>
      </c>
      <c r="G27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9" t="n">
        <v/>
      </c>
      <c r="I27" s="39" t="n">
        <v/>
      </c>
      <c r="J27" s="39" t="n">
        <v/>
      </c>
      <c r="K27" s="39" t="inlineStr">
        <is>
          <t>отдел performance</t>
        </is>
      </c>
      <c r="L27" s="39" t="n">
        <v/>
      </c>
      <c r="M27" s="39" t="inlineStr">
        <is>
          <t>нет</t>
        </is>
      </c>
      <c r="N27" s="39" t="inlineStr">
        <is>
          <t>нет</t>
        </is>
      </c>
      <c r="O27" s="39" t="inlineStr">
        <is>
          <t>гибкая оптимизация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MyTarget</t>
        </is>
      </c>
      <c r="T27" s="39" t="inlineStr">
        <is>
          <t>Раздел видео, 
ГЕО РФ
см. закладку "STA Таргетинги"</t>
        </is>
      </c>
      <c r="U27" s="39" t="inlineStr">
        <is>
          <t>Кроссплатформенный видеопост в Одноклассниках и ВКонтакте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COUNT(AV27:DC27)</f>
        <v/>
      </c>
      <c r="Z27" s="39" t="inlineStr">
        <is>
          <t>недель</t>
        </is>
      </c>
      <c r="AA27" s="39">
        <f>AB27/Y27</f>
        <v/>
      </c>
      <c r="AB27" s="39" t="n">
        <v>6000</v>
      </c>
      <c r="AC27" s="40" t="n">
        <v>90</v>
      </c>
      <c r="AD27" s="39" t="n">
        <v>1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4.5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42" t="n">
        <v>1</v>
      </c>
      <c r="BH27" s="42" t="n">
        <v>1</v>
      </c>
      <c r="BI27" s="42" t="n">
        <v>1</v>
      </c>
      <c r="BJ27" s="42" t="n">
        <v>1</v>
      </c>
      <c r="BK27" s="42" t="n">
        <v>1</v>
      </c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Все</t>
        </is>
      </c>
      <c r="B28" s="39" t="inlineStr">
        <is>
          <t>Все</t>
        </is>
      </c>
      <c r="C28" s="39" t="inlineStr">
        <is>
          <t>PROGRAMMATIC Сеть</t>
        </is>
      </c>
      <c r="D28" s="39" t="inlineStr">
        <is>
          <t>охват</t>
        </is>
      </c>
      <c r="E28" s="39" t="inlineStr">
        <is>
          <t>\\DOCS\Public\_Подрядчики (прайсы, презентации, ТТ)\OTM (programmatic)</t>
        </is>
      </c>
      <c r="F28" s="39" t="n">
        <v/>
      </c>
      <c r="G28" s="39" t="n">
        <v/>
      </c>
      <c r="H28" s="39" t="n">
        <v/>
      </c>
      <c r="I28" s="39" t="inlineStr">
        <is>
          <t>входит в soloway</t>
        </is>
      </c>
      <c r="J28" s="39" t="inlineStr">
        <is>
          <t>\\DOCS\Public\_Подрядчики (прайсы, презентации, ТТ)\OTM (programmatic)</t>
        </is>
      </c>
      <c r="K28" s="39" t="inlineStr">
        <is>
          <t>Olga Shataeva &lt;os@otm-r.com&gt;</t>
        </is>
      </c>
      <c r="L28" s="39" t="inlineStr">
        <is>
          <t>BL - 50 000 р без НДС</t>
        </is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ОТМ Network</t>
        </is>
      </c>
      <c r="T28" s="39" t="inlineStr">
        <is>
          <t>ЦА - МЖ 35-50 В+, есть дети
Гео - РФ
Таргетинг по аудиторным сегментам (см. Вкладку "Сегменты OTM")</t>
        </is>
      </c>
      <c r="U28" s="39" t="inlineStr">
        <is>
          <t>Video all-roll 
(15 секунд)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недель</t>
        </is>
      </c>
      <c r="AA28" s="39">
        <f>AB28/Y28</f>
        <v/>
      </c>
      <c r="AB28" s="39" t="n">
        <v>1429</v>
      </c>
      <c r="AC28" s="40" t="n">
        <v>350</v>
      </c>
      <c r="AD28" s="39" t="n">
        <v>1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3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42" t="n">
        <v>1</v>
      </c>
      <c r="BH28" s="42" t="n">
        <v>1</v>
      </c>
      <c r="BI28" s="42" t="n">
        <v>1</v>
      </c>
      <c r="BJ28" s="42" t="n">
        <v>1</v>
      </c>
      <c r="BK28" s="42" t="n">
        <v>1</v>
      </c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Сеть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ТТ)\NativeRoll</t>
        </is>
      </c>
      <c r="F29" s="39" t="inlineStr">
        <is>
          <t>да</t>
        </is>
      </c>
      <c r="G29" s="39" t="n">
        <v/>
      </c>
      <c r="H29" s="39" t="n">
        <v/>
      </c>
      <c r="I29" s="39" t="n">
        <v/>
      </c>
      <c r="J29" s="39" t="inlineStr">
        <is>
          <t>\\DOCS\Public\_Подрядчики (прайсы, презентации, ТТ)\NativeRoll</t>
        </is>
      </c>
      <c r="K29" s="39" t="inlineStr">
        <is>
          <t>Sabina Ternovykh &lt;sabina@nativeroll.tv&gt;
Алексей Серьянов &lt;alex@nativeroll.tv&gt;</t>
        </is>
      </c>
      <c r="L29" s="39" t="n">
        <v/>
      </c>
      <c r="M29" s="39" t="inlineStr">
        <is>
          <t>Минимальный бюджет закупки - 300 000 руб до НДС</t>
        </is>
      </c>
      <c r="N29" s="39" t="inlineStr">
        <is>
          <t>нет</t>
        </is>
      </c>
      <c r="O29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39" t="n">
        <v>0</v>
      </c>
      <c r="Q29" s="39" t="n">
        <v>17</v>
      </c>
      <c r="R29" s="39">
        <f>S29</f>
        <v/>
      </c>
      <c r="S29" s="39" t="inlineStr">
        <is>
          <t>Native Roll</t>
        </is>
      </c>
      <c r="T29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39" t="inlineStr">
        <is>
          <t>Rewarded Video
Видео с вознаграждением
10 секунд</t>
        </is>
      </c>
      <c r="V29" s="39" t="inlineStr"/>
      <c r="W29" s="39" t="inlineStr">
        <is>
          <t>Динамика</t>
        </is>
      </c>
      <c r="X29" s="39" t="inlineStr">
        <is>
          <t>просмотры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153846</v>
      </c>
      <c r="AC29" s="40" t="n">
        <v>0.5</v>
      </c>
      <c r="AD29" s="39" t="n">
        <v>1.3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1.3</v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42" t="n">
        <v>1</v>
      </c>
      <c r="BH29" s="42" t="n">
        <v>1</v>
      </c>
      <c r="BI29" s="42" t="n">
        <v>1</v>
      </c>
      <c r="BJ29" s="42" t="n">
        <v>1</v>
      </c>
      <c r="BK29" s="42" t="n">
        <v>1</v>
      </c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http://sitepedia.imho.ru/#/38
Доступ в сайтодедию+ считалку
http://sitepedia.imho.ru/login
Login:        agency
Password: imho2018Ru</t>
        </is>
      </c>
      <c r="F30" s="39" t="inlineStr">
        <is>
          <t>да</t>
        </is>
      </c>
      <c r="G30" s="39" t="n">
        <v/>
      </c>
      <c r="H30" s="39" t="n">
        <v/>
      </c>
      <c r="I30" s="39" t="inlineStr">
        <is>
          <t>Наценки за таргетинги
https://prnt.sc/1t402zb</t>
        </is>
      </c>
      <c r="J30" s="39" t="inlineStr">
        <is>
          <t>\\DOCS\Public\_Подрядчики (прайсы, презентации, ТТ)\ИМХО</t>
        </is>
      </c>
      <c r="K30" s="39" t="inlineStr">
        <is>
          <t>Kurganova Ludmila N. &lt;LNKurganova@imho.ru&gt;</t>
        </is>
      </c>
      <c r="L30" s="39" t="inlineStr">
        <is>
          <t>"Multi-roll~80%, read-roll~20%
Размещение на платформах Desktop, Mobile и Smart TV. "</t>
        </is>
      </c>
      <c r="M30" s="39" t="inlineStr">
        <is>
          <t xml:space="preserve">Минимальный заказ - 1000К.  </t>
        </is>
      </c>
      <c r="N30" s="39" t="inlineStr">
        <is>
          <t>нет, но нужно обсудить дополнительно</t>
        </is>
      </c>
      <c r="O30" s="39" t="inlineStr">
        <is>
          <t>Лицензионный контент
CTR в 2-5 раз выше др сетей (Сегменто, YT, GPMD)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ВидеоСеть ИМХО</t>
        </is>
      </c>
      <c r="T30" s="39" t="inlineStr">
        <is>
          <t>Динамика, Video Mix, Multi-roll+read-roll, ролик до 20 сек., F=3/сутки</t>
        </is>
      </c>
      <c r="U30" s="39" t="inlineStr">
        <is>
          <t>Видео, 20 сек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1130</v>
      </c>
      <c r="AC30" s="40" t="n">
        <v>750</v>
      </c>
      <c r="AD30" s="39" t="n">
        <v>1</v>
      </c>
      <c r="AE30" s="39" t="n">
        <v>0.25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4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42" t="n">
        <v>1</v>
      </c>
      <c r="BH30" s="42" t="n">
        <v>1</v>
      </c>
      <c r="BI30" s="42" t="n">
        <v>1</v>
      </c>
      <c r="BJ30" s="42" t="n">
        <v>1</v>
      </c>
      <c r="BK30" s="42" t="n">
        <v>1</v>
      </c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PROGRAMMATIC Сеть</t>
        </is>
      </c>
      <c r="D31" s="39" t="inlineStr">
        <is>
          <t>охват</t>
        </is>
      </c>
      <c r="E31" s="39" t="inlineStr">
        <is>
          <t>https://reklama.ramblergroup.com/tt/</t>
        </is>
      </c>
      <c r="F31" s="39" t="inlineStr">
        <is>
          <t>да</t>
        </is>
      </c>
      <c r="G31" s="39" t="inlineStr">
        <is>
          <t>На посадочной возможна установка кода для оптимизации РК</t>
        </is>
      </c>
      <c r="H31" s="39" t="n">
        <v/>
      </c>
      <c r="I31" s="39" t="inlineStr">
        <is>
          <t>входной бюджет</t>
        </is>
      </c>
      <c r="J31" s="39" t="inlineStr">
        <is>
          <t>\\DOCS\Public\_Подрядчики (прайсы, презентации, ТТ)\Rambler</t>
        </is>
      </c>
      <c r="K31" s="39" t="inlineStr">
        <is>
          <t xml:space="preserve">Юлия Хуснулина y.khusnulina@rambler-co.ru
pmp@rambler-co.ru </t>
        </is>
      </c>
      <c r="L31" s="39" t="n">
        <v/>
      </c>
      <c r="M31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39" t="inlineStr">
        <is>
          <t>нет</t>
        </is>
      </c>
      <c r="O31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Пакет XL Flex Rambler&amp;Сo 
Desktop+Mobile Reach Video PMP</t>
        </is>
      </c>
      <c r="T31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39" t="inlineStr">
        <is>
          <t>Desktop: Reach Video
Mobile: Reach Video
Видео (15 секунд)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3000</v>
      </c>
      <c r="AC31" s="40" t="n">
        <v>450</v>
      </c>
      <c r="AD31" s="39" t="n">
        <v>1</v>
      </c>
      <c r="AE31" s="39" t="n">
        <v>0.65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3</v>
      </c>
      <c r="AK31" s="39">
        <f>AI31/AJ31</f>
        <v/>
      </c>
      <c r="AL31" s="41" t="inlineStr"/>
      <c r="AM31" s="39">
        <f>AB31</f>
        <v/>
      </c>
      <c r="AN31" s="41" t="n">
        <v>0.00162</v>
      </c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42" t="n">
        <v>1</v>
      </c>
      <c r="BH31" s="42" t="n">
        <v>1</v>
      </c>
      <c r="BI31" s="42" t="n">
        <v>1</v>
      </c>
      <c r="BJ31" s="42" t="n">
        <v>1</v>
      </c>
      <c r="BK31" s="42" t="n">
        <v>1</v>
      </c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customHeight="1" ht="70"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inlineStr">
        <is>
          <t>https://reklama.ramblergroup.com/tt/</t>
        </is>
      </c>
      <c r="F32" s="39" t="inlineStr">
        <is>
          <t>да</t>
        </is>
      </c>
      <c r="G32" s="39" t="inlineStr">
        <is>
          <t>На посадочной возможна установка кода для оптимизации РК</t>
        </is>
      </c>
      <c r="H32" s="39" t="n">
        <v/>
      </c>
      <c r="I32" s="39" t="inlineStr">
        <is>
          <t>входной бюджет</t>
        </is>
      </c>
      <c r="J32" s="39" t="inlineStr">
        <is>
          <t>\\DOCS\Public\_Подрядчики (прайсы, презентации, ТТ)\Rambler</t>
        </is>
      </c>
      <c r="K32" s="39" t="inlineStr">
        <is>
          <t xml:space="preserve">Юлия Хуснулина y.khusnulina@rambler-co.ru
pmp@rambler-co.ru </t>
        </is>
      </c>
      <c r="L32" s="39" t="n">
        <v/>
      </c>
      <c r="M3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9" t="inlineStr">
        <is>
          <t>нет</t>
        </is>
      </c>
      <c r="O3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Пакет XL Flex Rambler&amp;Сo 
Desktop+Mobile Reach Video PMP</t>
        </is>
      </c>
      <c r="T3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9" t="inlineStr">
        <is>
          <t>Desktop: Reach Video
Mobile: Reach Video
Видео (15 секунд)</t>
        </is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3000</v>
      </c>
      <c r="AC32" s="40" t="n">
        <v>450</v>
      </c>
      <c r="AD32" s="39" t="n">
        <v>1</v>
      </c>
      <c r="AE32" s="39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3</v>
      </c>
      <c r="AK32" s="39">
        <f>AI32/AJ32</f>
        <v/>
      </c>
      <c r="AL32" s="41" t="inlineStr"/>
      <c r="AM32" s="39">
        <f>AB32</f>
        <v/>
      </c>
      <c r="AN32" s="41" t="n">
        <v>0.00162</v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42" t="n">
        <v>1</v>
      </c>
      <c r="BH32" s="42" t="n">
        <v>1</v>
      </c>
      <c r="BI32" s="42" t="n">
        <v>1</v>
      </c>
      <c r="BJ32" s="42" t="n">
        <v>1</v>
      </c>
      <c r="BK32" s="42" t="n">
        <v>1</v>
      </c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customHeight="1" ht="70"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охват/лиды</t>
        </is>
      </c>
      <c r="E33" s="39" t="inlineStr">
        <is>
          <t>перенести со вкладки</t>
        </is>
      </c>
      <c r="F33" s="39" t="inlineStr">
        <is>
          <t>да</t>
        </is>
      </c>
      <c r="G33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39" t="inlineStr">
        <is>
          <t>30% СК</t>
        </is>
      </c>
      <c r="I33" s="39" t="inlineStr">
        <is>
          <t>Brand Lift в процессе разработки</t>
        </is>
      </c>
      <c r="J33" s="39" t="inlineStr">
        <is>
          <t xml:space="preserve">https://disk.yandex.ru/i/dpVzTOMfXe_NmQ </t>
        </is>
      </c>
      <c r="K33" s="39" t="inlineStr">
        <is>
          <t>e.mardoyan@punchmedia.ru; v.ovchenkov@punchmedia.ru</t>
        </is>
      </c>
      <c r="L33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39" t="inlineStr">
        <is>
          <t>нет, но реко от 200 000 рублей</t>
        </is>
      </c>
      <c r="N33" s="39" t="inlineStr">
        <is>
          <t>нет</t>
        </is>
      </c>
      <c r="O33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39" t="n">
        <v>0</v>
      </c>
      <c r="Q33" s="39" t="n">
        <v>21</v>
      </c>
      <c r="R33" s="39">
        <f>S33</f>
        <v/>
      </c>
      <c r="S33" s="39" t="inlineStr">
        <is>
          <t>PunchMedia Group</t>
        </is>
      </c>
      <c r="T33" s="39" t="inlineStr">
        <is>
          <t>Рекламный плеер на страницах сайтов сетевое размещение  (Desktop+Mobile), любые таргеты</t>
        </is>
      </c>
      <c r="U33" s="39" t="inlineStr">
        <is>
          <t>600х338 px ( видео instrem+outstream)</t>
        </is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1000</v>
      </c>
      <c r="AC33" s="40" t="n">
        <v>360</v>
      </c>
      <c r="AD33" s="39" t="n">
        <v>1</v>
      </c>
      <c r="AE33" s="39" t="inlineStr">
        <is>
          <t>клиентская скидка 5% на все размещения, и скидка 10% на размещения кампаний бюджетом от 2 млн рублей</t>
        </is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2</v>
      </c>
      <c r="AK33" s="39">
        <f>AI33/AJ33</f>
        <v/>
      </c>
      <c r="AL33" s="41" t="inlineStr"/>
      <c r="AM33" s="39">
        <f>AB33</f>
        <v/>
      </c>
      <c r="AN33" s="41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42" t="n">
        <v>1</v>
      </c>
      <c r="BH33" s="42" t="n">
        <v>1</v>
      </c>
      <c r="BI33" s="42" t="n">
        <v>1</v>
      </c>
      <c r="BJ33" s="42" t="n">
        <v>1</v>
      </c>
      <c r="BK33" s="42" t="n">
        <v>1</v>
      </c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6" t="n"/>
      <c r="AD34" s="45" t="n"/>
      <c r="AE34" s="45" t="inlineStr">
        <is>
          <t>Итого:</t>
        </is>
      </c>
      <c r="AF34" s="45">
        <f>SUMIF(AI13:AI33,"&gt;0",AG13:AG33)/AI34*1000</f>
        <v/>
      </c>
      <c r="AG34" s="46">
        <f>SUM(AG13:AG33)</f>
        <v/>
      </c>
      <c r="AH34" s="46">
        <f>SUM(AH13:AH33)</f>
        <v/>
      </c>
      <c r="AI34" s="45">
        <f>SUM(AI13:AI33)</f>
        <v/>
      </c>
      <c r="AJ34" s="45">
        <f>SUMIF(AK13:AK33,"&gt;0",AI13:AI33)/AK34</f>
        <v/>
      </c>
      <c r="AK34" s="45">
        <f>SUM(AK13:AK33)*0.8</f>
        <v/>
      </c>
      <c r="AL34" s="47">
        <f>SUMIF(AI13:AI33,"&gt;0",AM13:AM33)/AI34</f>
        <v/>
      </c>
      <c r="AM34" s="45">
        <f>SUM(AM13:AM33)</f>
        <v/>
      </c>
      <c r="AN34" s="47">
        <f>SUMIF(AI13:AI33,"&gt;0",AO13:AO33)/AI34</f>
        <v/>
      </c>
      <c r="AO34" s="45">
        <f>SUM(AO13:AO33)</f>
        <v/>
      </c>
      <c r="AP34" s="46">
        <f>SUMIF(AI13:AI33,"&gt;0",AG13:AG33)/AI34*1000</f>
        <v/>
      </c>
      <c r="AQ34" s="46">
        <f>SUMIF(AK13:AK33,"&gt;0",AG13:AG33)/AK34*1000</f>
        <v/>
      </c>
      <c r="AR34" s="46">
        <f>SUMIF(AM13:AM33,"&gt;0",AG13:AG33)/AM34</f>
        <v/>
      </c>
      <c r="AS34" s="46">
        <f>SUMIF(AO13:AO33,"&gt;0",AG13:AG33)/AO34</f>
        <v/>
      </c>
      <c r="AT34" s="45">
        <f>SUM(AT13:AM33)</f>
        <v/>
      </c>
      <c r="AU34" s="46">
        <f>SUMIF(AT13:AT33,"&gt;0",AG13:AG33)/AT34</f>
        <v/>
      </c>
      <c r="AV34" s="45">
        <f>SUMIF(AU13:AU33,"&gt;0",AG13:AG33)/AU34</f>
        <v/>
      </c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Сервис DCM</t>
        </is>
      </c>
      <c r="AD35" s="44" t="n"/>
      <c r="AE35" s="44" t="n"/>
      <c r="AF35" s="44" t="n"/>
      <c r="AG35" s="40">
        <f>(AI34*2.5)*1.5/1000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Итого медиа бюджет</t>
        </is>
      </c>
      <c r="AD36" s="44" t="n"/>
      <c r="AE36" s="44" t="n"/>
      <c r="AF36" s="44" t="n"/>
      <c r="AG36" s="40">
        <f>SUM(AG34:AG35)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АК</t>
        </is>
      </c>
      <c r="AD37" s="44" t="n"/>
      <c r="AE37" s="44" t="n"/>
      <c r="AF37" s="44" t="inlineStr">
        <is>
          <t>10%</t>
        </is>
      </c>
      <c r="AG37" s="40">
        <f>AG36*AF37</f>
        <v/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НДС</t>
        </is>
      </c>
      <c r="AD38" s="44" t="n"/>
      <c r="AE38" s="44" t="n"/>
      <c r="AF38" s="44" t="inlineStr">
        <is>
          <t>20%</t>
        </is>
      </c>
      <c r="AG38" s="40">
        <f>((AG36)+AG37)*AF38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8" t="inlineStr">
        <is>
          <t>Производство ролика, с НДС</t>
        </is>
      </c>
      <c r="AD39" s="44" t="n"/>
      <c r="AE39" s="44" t="n"/>
      <c r="AF39" s="44" t="n"/>
      <c r="AG39" s="40" t="inlineStr">
        <is>
          <t>0.00р</t>
        </is>
      </c>
      <c r="AH39" s="44" t="n"/>
      <c r="AI39" s="44" t="n"/>
      <c r="AJ39" s="44" t="n"/>
      <c r="AK39" s="44" t="n"/>
      <c r="AL39" s="49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Q39" s="44" t="n"/>
      <c r="BR39" s="44" t="n"/>
      <c r="BS39" s="44" t="n"/>
      <c r="BT39" s="44" t="n"/>
      <c r="BU39" s="44" t="n"/>
      <c r="BV39" s="44" t="n"/>
      <c r="BW39" s="44" t="n"/>
      <c r="BX39" s="44" t="n"/>
      <c r="BY39" s="44" t="n"/>
      <c r="BZ39" s="44" t="n"/>
      <c r="CA39" s="44" t="n"/>
      <c r="CB39" s="44" t="n"/>
      <c r="CC39" s="44" t="n"/>
      <c r="CD39" s="44" t="n"/>
      <c r="CE39" s="44" t="n"/>
      <c r="CF39" s="44" t="n"/>
      <c r="CG39" s="44" t="n"/>
      <c r="CH39" s="44" t="n"/>
      <c r="CI39" s="44" t="n"/>
      <c r="CJ39" s="44" t="n"/>
      <c r="CK39" s="44" t="n"/>
      <c r="CL39" s="44" t="n"/>
      <c r="CM39" s="44" t="n"/>
      <c r="CN39" s="44" t="n"/>
      <c r="CO39" s="44" t="n"/>
      <c r="CP39" s="44" t="n"/>
      <c r="CQ39" s="44" t="n"/>
      <c r="CR39" s="44" t="n"/>
      <c r="CS39" s="44" t="n"/>
      <c r="CT39" s="44" t="n"/>
      <c r="CU39" s="44" t="n"/>
      <c r="CV39" s="44" t="n"/>
      <c r="CW39" s="44" t="n"/>
      <c r="CX39" s="44" t="n"/>
      <c r="CY39" s="44" t="n"/>
      <c r="CZ39" s="44" t="n"/>
      <c r="DA39" s="44" t="n"/>
      <c r="DB39" s="44" t="n"/>
      <c r="DC39" s="44" t="n"/>
      <c r="DD39" s="44" t="n"/>
      <c r="DE39" s="44" t="n"/>
      <c r="DF39" s="44" t="n"/>
      <c r="DG39" s="44" t="n"/>
      <c r="DH39" s="44" t="n"/>
      <c r="DI39" s="44" t="n"/>
      <c r="DJ39" s="44" t="n"/>
      <c r="DK39" s="44" t="n"/>
      <c r="DL39" s="44" t="n"/>
      <c r="DM39" s="44" t="n"/>
      <c r="DN39" s="44" t="n"/>
    </row>
    <row r="40">
      <c r="A40" s="44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8" t="inlineStr">
        <is>
          <t>Итого (с учётом НДС и АК)</t>
        </is>
      </c>
      <c r="AD40" s="50" t="n"/>
      <c r="AE40" s="50" t="n"/>
      <c r="AF40" s="50" t="n"/>
      <c r="AG40" s="40">
        <f>SUM(AG36:AG39)</f>
        <v/>
      </c>
      <c r="AH40" s="44" t="n"/>
      <c r="AI40" s="44" t="n"/>
      <c r="AJ40" s="44" t="n"/>
      <c r="AK40" s="44" t="n"/>
      <c r="AL40" s="49" t="n"/>
      <c r="AM40" s="44" t="n"/>
      <c r="AN40" s="44" t="n"/>
      <c r="AO40" s="44" t="n"/>
      <c r="AP40" s="44" t="n"/>
      <c r="AQ40" s="44" t="n"/>
      <c r="AR40" s="44" t="n"/>
      <c r="AS40" s="44" t="n"/>
      <c r="AT40" s="44" t="n"/>
      <c r="AU40" s="44" t="n"/>
      <c r="AV40" s="44" t="n"/>
      <c r="AW40" s="44" t="n"/>
      <c r="AX40" s="44" t="n"/>
      <c r="AY40" s="44" t="n"/>
      <c r="AZ40" s="44" t="n"/>
      <c r="BA40" s="44" t="n"/>
      <c r="BB40" s="44" t="n"/>
      <c r="BC40" s="44" t="n"/>
      <c r="BD40" s="44" t="n"/>
      <c r="BE40" s="44" t="n"/>
      <c r="BF40" s="44" t="n"/>
      <c r="BG40" s="44" t="n"/>
      <c r="BH40" s="44" t="n"/>
      <c r="BI40" s="44" t="n"/>
      <c r="BJ40" s="44" t="n"/>
      <c r="BK40" s="44" t="n"/>
      <c r="BL40" s="44" t="n"/>
      <c r="BM40" s="44" t="n"/>
      <c r="BN40" s="44" t="n"/>
      <c r="BO40" s="44" t="n"/>
      <c r="BP40" s="44" t="n"/>
      <c r="BQ40" s="44" t="n"/>
      <c r="BR40" s="44" t="n"/>
      <c r="BS40" s="44" t="n"/>
      <c r="BT40" s="44" t="n"/>
      <c r="BU40" s="44" t="n"/>
      <c r="BV40" s="44" t="n"/>
      <c r="BW40" s="44" t="n"/>
      <c r="BX40" s="44" t="n"/>
      <c r="BY40" s="44" t="n"/>
      <c r="BZ40" s="44" t="n"/>
      <c r="CA40" s="44" t="n"/>
      <c r="CB40" s="44" t="n"/>
      <c r="CC40" s="44" t="n"/>
      <c r="CD40" s="44" t="n"/>
      <c r="CE40" s="44" t="n"/>
      <c r="CF40" s="44" t="n"/>
      <c r="CG40" s="44" t="n"/>
      <c r="CH40" s="44" t="n"/>
      <c r="CI40" s="44" t="n"/>
      <c r="CJ40" s="44" t="n"/>
      <c r="CK40" s="44" t="n"/>
      <c r="CL40" s="44" t="n"/>
      <c r="CM40" s="44" t="n"/>
      <c r="CN40" s="44" t="n"/>
      <c r="CO40" s="44" t="n"/>
      <c r="CP40" s="44" t="n"/>
      <c r="CQ40" s="44" t="n"/>
      <c r="CR40" s="44" t="n"/>
      <c r="CS40" s="44" t="n"/>
      <c r="CT40" s="44" t="n"/>
      <c r="CU40" s="44" t="n"/>
      <c r="CV40" s="44" t="n"/>
      <c r="CW40" s="44" t="n"/>
      <c r="CX40" s="44" t="n"/>
      <c r="CY40" s="44" t="n"/>
      <c r="CZ40" s="44" t="n"/>
      <c r="DA40" s="44" t="n"/>
      <c r="DB40" s="44" t="n"/>
      <c r="DC40" s="44" t="n"/>
      <c r="DD40" s="44" t="n"/>
      <c r="DE40" s="44" t="n"/>
      <c r="DF40" s="44" t="n"/>
      <c r="DG40" s="44" t="n"/>
      <c r="DH40" s="44" t="n"/>
      <c r="DI40" s="44" t="n"/>
      <c r="DJ40" s="44" t="n"/>
      <c r="DK40" s="44" t="n"/>
      <c r="DL40" s="44" t="n"/>
      <c r="DM40" s="44" t="n"/>
      <c r="DN40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