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30" windowWidth="19200" windowHeight="9930" tabRatio="600" firstSheet="0" activeTab="0" autoFilterDateGrouping="1"/>
  </bookViews>
  <sheets>
    <sheet name="Лист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3">
    <numFmt numFmtId="164" formatCode="[$-419]d\ mmm;@"/>
    <numFmt numFmtId="165" formatCode="_-* #,##0.00\ _₽_-;\-* #,##0.00\ _₽_-;_-* &quot;-&quot;??\ _₽_-;_-@_-"/>
    <numFmt numFmtId="166" formatCode="###0,00&quot;р.&quot;"/>
  </numFmts>
  <fonts count="8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color theme="0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0"/>
      <sz val="11"/>
      <scheme val="minor"/>
    </font>
    <font>
      <name val="Calibri"/>
      <family val="2"/>
      <b val="1"/>
      <color theme="1"/>
      <sz val="9"/>
      <scheme val="minor"/>
    </font>
    <font>
      <name val="Arial"/>
      <charset val="204"/>
      <family val="2"/>
      <color theme="1"/>
      <sz val="10"/>
    </font>
    <font>
      <color rgb="FFFFFFFF"/>
    </font>
  </fonts>
  <fills count="8">
    <fill>
      <patternFill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0000b050"/>
        <bgColor rgb="0000b05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</borders>
  <cellStyleXfs count="3">
    <xf numFmtId="0" fontId="3" fillId="0" borderId="0"/>
    <xf numFmtId="0" fontId="1" fillId="0" borderId="0"/>
    <xf numFmtId="43" fontId="3" fillId="0" borderId="0"/>
  </cellStyleXfs>
  <cellXfs count="50">
    <xf numFmtId="0" fontId="0" fillId="0" borderId="0" pivotButton="0" quotePrefix="0" xfId="0"/>
    <xf numFmtId="0" fontId="2" fillId="4" borderId="5" applyAlignment="1" pivotButton="0" quotePrefix="0" xfId="1">
      <alignment horizontal="center" vertical="center" textRotation="90" wrapText="1"/>
    </xf>
    <xf numFmtId="16" fontId="2" fillId="4" borderId="5" applyAlignment="1" pivotButton="0" quotePrefix="0" xfId="1">
      <alignment horizontal="center" vertical="center" wrapText="1"/>
    </xf>
    <xf numFmtId="0" fontId="0" fillId="6" borderId="0" pivotButton="0" quotePrefix="0" xfId="0"/>
    <xf numFmtId="0" fontId="0" fillId="6" borderId="0" pivotButton="0" quotePrefix="0" xfId="0"/>
    <xf numFmtId="0" fontId="0" fillId="6" borderId="0" applyAlignment="1" pivotButton="0" quotePrefix="0" xfId="0">
      <alignment horizontal="right"/>
    </xf>
    <xf numFmtId="0" fontId="6" fillId="6" borderId="0" applyAlignment="1" pivotButton="0" quotePrefix="0" xfId="0">
      <alignment horizontal="center" vertical="center"/>
    </xf>
    <xf numFmtId="0" fontId="2" fillId="2" borderId="5" applyAlignment="1" pivotButton="0" quotePrefix="0" xfId="1">
      <alignment horizontal="center" vertical="center" wrapText="1"/>
    </xf>
    <xf numFmtId="0" fontId="2" fillId="3" borderId="5" applyAlignment="1" pivotButton="0" quotePrefix="0" xfId="1">
      <alignment horizontal="center" vertical="center" wrapText="1"/>
    </xf>
    <xf numFmtId="0" fontId="2" fillId="3" borderId="6" applyAlignment="1" pivotButton="0" quotePrefix="0" xfId="1">
      <alignment horizontal="center" vertical="center" wrapText="1"/>
    </xf>
    <xf numFmtId="164" fontId="2" fillId="4" borderId="5" applyAlignment="1" pivotButton="0" quotePrefix="0" xfId="1">
      <alignment horizontal="center" vertical="center" wrapText="1"/>
    </xf>
    <xf numFmtId="164" fontId="2" fillId="4" borderId="1" applyAlignment="1" pivotButton="0" quotePrefix="0" xfId="1">
      <alignment horizontal="center" vertical="center" wrapText="1"/>
    </xf>
    <xf numFmtId="164" fontId="2" fillId="4" borderId="2" applyAlignment="1" pivotButton="0" quotePrefix="0" xfId="1">
      <alignment horizontal="center" vertical="center" wrapText="1"/>
    </xf>
    <xf numFmtId="0" fontId="4" fillId="4" borderId="1" applyAlignment="1" pivotButton="0" quotePrefix="0" xfId="0">
      <alignment horizontal="center" vertical="center"/>
    </xf>
    <xf numFmtId="0" fontId="4" fillId="4" borderId="5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 wrapText="1"/>
    </xf>
    <xf numFmtId="0" fontId="4" fillId="4" borderId="5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/>
    </xf>
    <xf numFmtId="0" fontId="2" fillId="4" borderId="1" applyAlignment="1" pivotButton="0" quotePrefix="0" xfId="1">
      <alignment horizontal="center" vertical="center" wrapText="1"/>
    </xf>
    <xf numFmtId="0" fontId="2" fillId="4" borderId="5" applyAlignment="1" pivotButton="0" quotePrefix="0" xfId="1">
      <alignment horizontal="center" vertical="center" wrapText="1"/>
    </xf>
    <xf numFmtId="0" fontId="2" fillId="4" borderId="2" applyAlignment="1" pivotButton="0" quotePrefix="0" xfId="1">
      <alignment horizontal="center" vertical="center" wrapText="1"/>
    </xf>
    <xf numFmtId="0" fontId="2" fillId="4" borderId="3" applyAlignment="1" pivotButton="0" quotePrefix="0" xfId="1">
      <alignment horizontal="center" vertical="center" wrapText="1"/>
    </xf>
    <xf numFmtId="0" fontId="2" fillId="4" borderId="4" applyAlignment="1" pivotButton="0" quotePrefix="0" xfId="1">
      <alignment horizontal="center" vertical="center" wrapText="1"/>
    </xf>
    <xf numFmtId="165" fontId="2" fillId="4" borderId="1" applyAlignment="1" pivotButton="0" quotePrefix="0" xfId="2">
      <alignment horizontal="center" vertical="center" wrapText="1"/>
    </xf>
    <xf numFmtId="49" fontId="5" fillId="5" borderId="5" applyAlignment="1" pivotButton="0" quotePrefix="0" xfId="0">
      <alignment horizontal="center" vertical="center" wrapText="1"/>
    </xf>
    <xf numFmtId="49" fontId="5" fillId="5" borderId="7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1" pivotButton="0" quotePrefix="0" xfId="0"/>
    <xf numFmtId="0" fontId="0" fillId="0" borderId="14" pivotButton="0" quotePrefix="0" xfId="0"/>
    <xf numFmtId="165" fontId="2" fillId="4" borderId="1" applyAlignment="1" pivotButton="0" quotePrefix="0" xfId="2">
      <alignment horizontal="center" vertical="center" wrapText="1"/>
    </xf>
    <xf numFmtId="0" fontId="2" fillId="4" borderId="8" applyAlignment="1" pivotButton="0" quotePrefix="0" xfId="1">
      <alignment horizontal="center" vertical="center" wrapText="1"/>
    </xf>
    <xf numFmtId="0" fontId="0" fillId="0" borderId="12" pivotButton="0" quotePrefix="0" xfId="0"/>
    <xf numFmtId="0" fontId="0" fillId="0" borderId="17" pivotButton="0" quotePrefix="0" xfId="0"/>
    <xf numFmtId="0" fontId="0" fillId="0" borderId="16" pivotButton="0" quotePrefix="0" xfId="0"/>
    <xf numFmtId="0" fontId="0" fillId="0" borderId="19" pivotButton="0" quotePrefix="0" xfId="0"/>
    <xf numFmtId="0" fontId="0" fillId="0" borderId="18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7" pivotButton="0" quotePrefix="0" xfId="0"/>
    <xf numFmtId="0" fontId="0" fillId="0" borderId="22" applyAlignment="1" pivotButton="0" quotePrefix="0" xfId="0">
      <alignment vertical="top" wrapText="1"/>
    </xf>
    <xf numFmtId="166" fontId="0" fillId="0" borderId="22" applyAlignment="1" pivotButton="0" quotePrefix="0" xfId="0">
      <alignment vertical="top" wrapText="1"/>
    </xf>
    <xf numFmtId="10" fontId="0" fillId="0" borderId="22" applyAlignment="1" pivotButton="0" quotePrefix="0" xfId="0">
      <alignment vertical="top" wrapText="1"/>
    </xf>
    <xf numFmtId="0" fontId="0" fillId="7" borderId="22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7" fillId="7" borderId="0" applyAlignment="1" pivotButton="0" quotePrefix="0" xfId="0">
      <alignment vertical="top" wrapText="1"/>
    </xf>
    <xf numFmtId="166" fontId="7" fillId="7" borderId="0" applyAlignment="1" pivotButton="0" quotePrefix="0" xfId="0">
      <alignment vertical="top" wrapText="1"/>
    </xf>
    <xf numFmtId="10" fontId="7" fillId="7" borderId="0" applyAlignment="1" pivotButton="0" quotePrefix="0" xfId="0">
      <alignment vertical="top" wrapText="1"/>
    </xf>
    <xf numFmtId="0" fontId="0" fillId="0" borderId="24" applyAlignment="1" pivotButton="0" quotePrefix="0" xfId="0">
      <alignment vertical="top" wrapText="1"/>
    </xf>
    <xf numFmtId="10" fontId="0" fillId="0" borderId="0" applyAlignment="1" pivotButton="0" quotePrefix="0" xfId="0">
      <alignment vertical="top" wrapText="1"/>
    </xf>
    <xf numFmtId="0" fontId="0" fillId="0" borderId="23" applyAlignment="1" pivotButton="0" quotePrefix="0" xfId="0">
      <alignment vertical="top" wrapText="1"/>
    </xf>
  </cellXfs>
  <cellStyles count="3">
    <cellStyle name="Обычный" xfId="0" builtinId="0"/>
    <cellStyle name="Обычный_ИФД Капитал интернет окт-дек 12 08 04. xls" xfId="1"/>
    <cellStyle name="Финансовый" xfId="2" builtin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N30"/>
  <sheetViews>
    <sheetView tabSelected="1" topLeftCell="CN1" zoomScale="70" zoomScaleNormal="70" workbookViewId="0">
      <selection activeCell="DH23" sqref="DH23"/>
    </sheetView>
  </sheetViews>
  <sheetFormatPr baseColWidth="8" defaultRowHeight="15"/>
  <cols>
    <col width="17.140625" customWidth="1" min="1" max="2"/>
    <col width="16.85546875" customWidth="1" min="3" max="3"/>
    <col width="16.7109375" customWidth="1" min="4" max="4"/>
    <col width="16.28515625" customWidth="1" min="5" max="5"/>
    <col width="14.7109375" customWidth="1" min="6" max="6"/>
    <col width="18.7109375" customWidth="1" min="7" max="7"/>
    <col width="13.85546875" customWidth="1" min="8" max="8"/>
    <col width="13.42578125" customWidth="1" min="9" max="9"/>
    <col width="14.7109375" customWidth="1" min="10" max="11"/>
    <col width="17.7109375" customWidth="1" min="12" max="12"/>
    <col width="18.7109375" customWidth="1" min="13" max="13"/>
    <col width="15.85546875" customWidth="1" min="14" max="14"/>
    <col width="17.7109375" customWidth="1" min="15" max="15"/>
    <col width="17" customWidth="1" min="16" max="16"/>
    <col width="6.42578125" customWidth="1" min="17" max="17"/>
    <col width="14.7109375" customWidth="1" min="18" max="18"/>
    <col width="17.42578125" customWidth="1" min="19" max="19"/>
    <col width="37.7109375" customWidth="1" min="20" max="20"/>
    <col width="28.140625" customWidth="1" min="21" max="21"/>
    <col width="23" customWidth="1" min="22" max="22"/>
    <col width="16.85546875" customWidth="1" min="23" max="23"/>
    <col width="17.140625" customWidth="1" min="24" max="24"/>
    <col width="6" customWidth="1" min="25" max="25"/>
    <col width="10.5703125" customWidth="1" min="26" max="26"/>
    <col width="13.28515625" customWidth="1" min="27" max="27"/>
    <col width="13.5703125" customWidth="1" min="28" max="28"/>
    <col width="13.85546875" customWidth="1" min="29" max="29"/>
    <col width="14.85546875" customWidth="1" min="30" max="30"/>
    <col width="11.5703125" customWidth="1" min="31" max="31"/>
    <col width="18.28515625" customWidth="1" min="32" max="32"/>
    <col width="17.7109375" customWidth="1" min="33" max="33"/>
    <col width="19.140625" customWidth="1" min="34" max="34"/>
    <col width="13.28515625" customWidth="1" min="35" max="35"/>
    <col width="10.5703125" customWidth="1" min="36" max="36"/>
    <col width="13.42578125" customWidth="1" min="37" max="37"/>
    <col width="11" customWidth="1" min="38" max="38"/>
    <col width="12.85546875" customWidth="1" min="39" max="39"/>
    <col width="12.140625" customWidth="1" min="41" max="41"/>
    <col width="11.28515625" customWidth="1" min="42" max="42"/>
    <col width="10.5703125" customWidth="1" min="43" max="43"/>
    <col width="13.42578125" customWidth="1" min="44" max="44"/>
    <col width="13.5703125" customWidth="1" min="45" max="45"/>
    <col width="12.28515625" customWidth="1" min="46" max="46"/>
    <col width="13.42578125" customWidth="1" min="47" max="47"/>
    <col width="10.42578125" customWidth="1" min="48" max="48"/>
    <col width="9.7109375" customWidth="1" min="49" max="49"/>
  </cols>
  <sheetData>
    <row r="1">
      <c r="A1" s="4" t="n"/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  <c r="AO1" s="4" t="n"/>
      <c r="AP1" s="4" t="n"/>
      <c r="AQ1" s="4" t="n"/>
      <c r="AR1" s="4" t="n"/>
      <c r="AS1" s="4" t="n"/>
      <c r="AT1" s="4" t="n"/>
      <c r="AU1" s="4" t="n"/>
      <c r="AV1" s="4" t="n"/>
      <c r="AW1" s="4" t="n"/>
      <c r="AX1" s="4" t="n"/>
      <c r="AY1" s="4" t="n"/>
      <c r="AZ1" s="4" t="n"/>
      <c r="BA1" s="4" t="n"/>
      <c r="BB1" s="4" t="n"/>
      <c r="BC1" s="4" t="n"/>
      <c r="BD1" s="4" t="n"/>
      <c r="BE1" s="4" t="n"/>
      <c r="BF1" s="4" t="n"/>
      <c r="BG1" s="4" t="n"/>
      <c r="BH1" s="4" t="n"/>
      <c r="BI1" s="4" t="n"/>
      <c r="BJ1" s="4" t="n"/>
      <c r="BK1" s="4" t="n"/>
      <c r="BL1" s="4" t="n"/>
      <c r="BM1" s="4" t="n"/>
      <c r="BN1" s="4" t="n"/>
      <c r="BO1" s="4" t="n"/>
      <c r="BP1" s="4" t="n"/>
      <c r="BQ1" s="4" t="n"/>
      <c r="BR1" s="4" t="n"/>
      <c r="BS1" s="4" t="n"/>
      <c r="BT1" s="4" t="n"/>
      <c r="BU1" s="4" t="n"/>
      <c r="BV1" s="4" t="n"/>
      <c r="BW1" s="4" t="n"/>
      <c r="BX1" s="4" t="n"/>
      <c r="BY1" s="4" t="n"/>
      <c r="BZ1" s="4" t="n"/>
      <c r="CA1" s="4" t="n"/>
      <c r="CB1" s="4" t="n"/>
      <c r="CC1" s="4" t="n"/>
      <c r="CD1" s="4" t="n"/>
      <c r="CE1" s="4" t="n"/>
      <c r="CF1" s="4" t="n"/>
      <c r="CG1" s="4" t="n"/>
      <c r="CH1" s="4" t="n"/>
      <c r="CI1" s="4" t="n"/>
      <c r="CJ1" s="4" t="n"/>
      <c r="CK1" s="4" t="n"/>
      <c r="CL1" s="4" t="n"/>
      <c r="CM1" s="4" t="n"/>
      <c r="CN1" s="4" t="n"/>
      <c r="CO1" s="4" t="n"/>
      <c r="CP1" s="4" t="n"/>
      <c r="CQ1" s="4" t="n"/>
      <c r="CR1" s="4" t="n"/>
      <c r="CS1" s="4" t="n"/>
      <c r="CT1" s="4" t="n"/>
      <c r="CU1" s="4" t="n"/>
      <c r="CV1" s="4" t="n"/>
      <c r="CW1" s="4" t="n"/>
      <c r="CX1" s="4" t="n"/>
      <c r="CY1" s="4" t="n"/>
      <c r="CZ1" s="4" t="n"/>
      <c r="DA1" s="4" t="n"/>
      <c r="DB1" s="4" t="n"/>
      <c r="DC1" s="4" t="n"/>
      <c r="DD1" s="4" t="n"/>
      <c r="DE1" s="4" t="n"/>
      <c r="DF1" s="4" t="n"/>
      <c r="DG1" s="4" t="n"/>
      <c r="DH1" s="4" t="n"/>
      <c r="DI1" s="4" t="n"/>
      <c r="DJ1" s="4" t="n"/>
      <c r="DK1" s="4" t="n"/>
      <c r="DL1" s="4" t="n"/>
      <c r="DM1" s="4" t="n"/>
      <c r="DN1" s="4" t="n"/>
    </row>
    <row r="2">
      <c r="A2" s="4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5" t="inlineStr">
        <is>
          <t>Клиент/Брэнд</t>
        </is>
      </c>
      <c r="T2" s="4" t="inlineStr">
        <is>
          <t>hu</t>
        </is>
      </c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  <c r="AO2" s="4" t="n"/>
      <c r="AP2" s="4" t="n"/>
      <c r="AQ2" s="4" t="n"/>
      <c r="AR2" s="4" t="n"/>
      <c r="AS2" s="4" t="n"/>
      <c r="AT2" s="4" t="n"/>
      <c r="AU2" s="4" t="n"/>
      <c r="AV2" s="4" t="n"/>
      <c r="AW2" s="4" t="n"/>
      <c r="AX2" s="4" t="n"/>
      <c r="AY2" s="4" t="n"/>
      <c r="AZ2" s="4" t="n"/>
      <c r="BA2" s="4" t="n"/>
      <c r="BB2" s="4" t="n"/>
      <c r="BC2" s="4" t="n"/>
      <c r="BD2" s="4" t="n"/>
      <c r="BE2" s="4" t="n"/>
      <c r="BF2" s="4" t="n"/>
      <c r="BG2" s="4" t="n"/>
      <c r="BH2" s="4" t="n"/>
      <c r="BI2" s="4" t="n"/>
      <c r="BJ2" s="4" t="n"/>
      <c r="BK2" s="4" t="n"/>
      <c r="BL2" s="4" t="n"/>
      <c r="BM2" s="4" t="n"/>
      <c r="BN2" s="4" t="n"/>
      <c r="BO2" s="4" t="n"/>
      <c r="BP2" s="4" t="n"/>
      <c r="BQ2" s="4" t="n"/>
      <c r="BR2" s="4" t="n"/>
      <c r="BS2" s="4" t="n"/>
      <c r="BT2" s="4" t="n"/>
      <c r="BU2" s="4" t="n"/>
      <c r="BV2" s="4" t="n"/>
      <c r="BW2" s="4" t="n"/>
      <c r="BX2" s="4" t="n"/>
      <c r="BY2" s="4" t="n"/>
      <c r="BZ2" s="4" t="n"/>
      <c r="CA2" s="4" t="n"/>
      <c r="CB2" s="4" t="n"/>
      <c r="CC2" s="4" t="n"/>
      <c r="CD2" s="4" t="n"/>
      <c r="CE2" s="4" t="n"/>
      <c r="CF2" s="4" t="n"/>
      <c r="CG2" s="4" t="n"/>
      <c r="CH2" s="4" t="n"/>
      <c r="CI2" s="4" t="n"/>
      <c r="CJ2" s="4" t="n"/>
      <c r="CK2" s="4" t="n"/>
      <c r="CL2" s="4" t="n"/>
      <c r="CM2" s="4" t="n"/>
      <c r="CN2" s="4" t="n"/>
      <c r="CO2" s="4" t="n"/>
      <c r="CP2" s="4" t="n"/>
      <c r="CQ2" s="4" t="n"/>
      <c r="CR2" s="4" t="n"/>
      <c r="CS2" s="4" t="n"/>
      <c r="CT2" s="4" t="n"/>
      <c r="CU2" s="4" t="n"/>
      <c r="CV2" s="4" t="n"/>
      <c r="CW2" s="4" t="n"/>
      <c r="CX2" s="4" t="n"/>
      <c r="CY2" s="4" t="n"/>
      <c r="CZ2" s="4" t="n"/>
      <c r="DA2" s="4" t="n"/>
      <c r="DB2" s="4" t="n"/>
      <c r="DC2" s="4" t="n"/>
      <c r="DD2" s="4" t="n"/>
      <c r="DE2" s="4" t="n"/>
      <c r="DF2" s="4" t="n"/>
      <c r="DG2" s="4" t="n"/>
      <c r="DH2" s="4" t="n"/>
      <c r="DI2" s="4" t="n"/>
      <c r="DJ2" s="4" t="n"/>
      <c r="DK2" s="4" t="n"/>
      <c r="DL2" s="4" t="n"/>
      <c r="DM2" s="4" t="n"/>
      <c r="DN2" s="4" t="n"/>
    </row>
    <row r="3">
      <c r="A3" s="4" t="n"/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5" t="inlineStr">
        <is>
          <t>Продукт/Кампания</t>
        </is>
      </c>
      <c r="T3" s="4" t="inlineStr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  <c r="AO3" s="4" t="n"/>
      <c r="AP3" s="4" t="n"/>
      <c r="AQ3" s="4" t="n"/>
      <c r="AR3" s="4" t="n"/>
      <c r="AS3" s="4" t="n"/>
      <c r="AT3" s="4" t="n"/>
      <c r="AU3" s="4" t="n"/>
      <c r="AV3" s="4" t="n"/>
      <c r="AW3" s="4" t="n"/>
      <c r="AX3" s="4" t="n"/>
      <c r="AY3" s="4" t="n"/>
      <c r="AZ3" s="4" t="n"/>
      <c r="BA3" s="4" t="n"/>
      <c r="BB3" s="4" t="n"/>
      <c r="BC3" s="4" t="n"/>
      <c r="BD3" s="4" t="n"/>
      <c r="BE3" s="4" t="n"/>
      <c r="BF3" s="4" t="n"/>
      <c r="BG3" s="4" t="n"/>
      <c r="BH3" s="4" t="n"/>
      <c r="BI3" s="4" t="n"/>
      <c r="BJ3" s="4" t="n"/>
      <c r="BK3" s="4" t="n"/>
      <c r="BL3" s="4" t="n"/>
      <c r="BM3" s="4" t="n"/>
      <c r="BN3" s="4" t="n"/>
      <c r="BO3" s="4" t="n"/>
      <c r="BP3" s="4" t="n"/>
      <c r="BQ3" s="4" t="n"/>
      <c r="BR3" s="4" t="n"/>
      <c r="BS3" s="4" t="n"/>
      <c r="BT3" s="4" t="n"/>
      <c r="BU3" s="4" t="n"/>
      <c r="BV3" s="4" t="n"/>
      <c r="BW3" s="4" t="n"/>
      <c r="BX3" s="4" t="n"/>
      <c r="BY3" s="4" t="n"/>
      <c r="BZ3" s="4" t="n"/>
      <c r="CA3" s="4" t="n"/>
      <c r="CB3" s="4" t="n"/>
      <c r="CC3" s="4" t="n"/>
      <c r="CD3" s="4" t="n"/>
      <c r="CE3" s="4" t="n"/>
      <c r="CF3" s="4" t="n"/>
      <c r="CG3" s="4" t="n"/>
      <c r="CH3" s="4" t="n"/>
      <c r="CI3" s="4" t="n"/>
      <c r="CJ3" s="4" t="n"/>
      <c r="CK3" s="4" t="n"/>
      <c r="CL3" s="4" t="n"/>
      <c r="CM3" s="4" t="n"/>
      <c r="CN3" s="4" t="n"/>
      <c r="CO3" s="4" t="n"/>
      <c r="CP3" s="4" t="n"/>
      <c r="CQ3" s="4" t="n"/>
      <c r="CR3" s="4" t="n"/>
      <c r="CS3" s="4" t="n"/>
      <c r="CT3" s="4" t="n"/>
      <c r="CU3" s="4" t="n"/>
      <c r="CV3" s="4" t="n"/>
      <c r="CW3" s="4" t="n"/>
      <c r="CX3" s="4" t="n"/>
      <c r="CY3" s="4" t="n"/>
      <c r="CZ3" s="4" t="n"/>
      <c r="DA3" s="4" t="n"/>
      <c r="DB3" s="4" t="n"/>
      <c r="DC3" s="4" t="n"/>
      <c r="DD3" s="4" t="n"/>
      <c r="DE3" s="4" t="n"/>
      <c r="DF3" s="4" t="n"/>
      <c r="DG3" s="4" t="n"/>
      <c r="DH3" s="4" t="n"/>
      <c r="DI3" s="4" t="n"/>
      <c r="DJ3" s="4" t="n"/>
      <c r="DK3" s="4" t="n"/>
      <c r="DL3" s="4" t="n"/>
      <c r="DM3" s="4" t="n"/>
      <c r="DN3" s="4" t="n"/>
    </row>
    <row r="4">
      <c r="A4" s="4" t="n"/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5" t="inlineStr">
        <is>
          <t>Посадочная</t>
        </is>
      </c>
      <c r="T4" s="4" t="inlineStr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  <c r="AO4" s="4" t="n"/>
      <c r="AP4" s="4" t="n"/>
      <c r="AQ4" s="4" t="n"/>
      <c r="AR4" s="4" t="n"/>
      <c r="AS4" s="4" t="n"/>
      <c r="AT4" s="4" t="n"/>
      <c r="AU4" s="4" t="n"/>
      <c r="AV4" s="4" t="n"/>
      <c r="AW4" s="4" t="n"/>
      <c r="AX4" s="4" t="n"/>
      <c r="AY4" s="4" t="n"/>
      <c r="AZ4" s="4" t="n"/>
      <c r="BA4" s="4" t="n"/>
      <c r="BB4" s="4" t="n"/>
      <c r="BC4" s="4" t="n"/>
      <c r="BD4" s="4" t="n"/>
      <c r="BE4" s="4" t="n"/>
      <c r="BF4" s="4" t="n"/>
      <c r="BG4" s="4" t="n"/>
      <c r="BH4" s="4" t="n"/>
      <c r="BI4" s="4" t="n"/>
      <c r="BJ4" s="4" t="n"/>
      <c r="BK4" s="4" t="n"/>
      <c r="BL4" s="4" t="n"/>
      <c r="BM4" s="4" t="n"/>
      <c r="BN4" s="4" t="n"/>
      <c r="BO4" s="4" t="n"/>
      <c r="BP4" s="4" t="n"/>
      <c r="BQ4" s="4" t="n"/>
      <c r="BR4" s="4" t="n"/>
      <c r="BS4" s="4" t="n"/>
      <c r="BT4" s="4" t="n"/>
      <c r="BU4" s="4" t="n"/>
      <c r="BV4" s="4" t="n"/>
      <c r="BW4" s="4" t="n"/>
      <c r="BX4" s="4" t="n"/>
      <c r="BY4" s="4" t="n"/>
      <c r="BZ4" s="4" t="n"/>
      <c r="CA4" s="4" t="n"/>
      <c r="CB4" s="4" t="n"/>
      <c r="CC4" s="4" t="n"/>
      <c r="CD4" s="4" t="n"/>
      <c r="CE4" s="4" t="n"/>
      <c r="CF4" s="4" t="n"/>
      <c r="CG4" s="4" t="n"/>
      <c r="CH4" s="4" t="n"/>
      <c r="CI4" s="4" t="n"/>
      <c r="CJ4" s="4" t="n"/>
      <c r="CK4" s="4" t="n"/>
      <c r="CL4" s="4" t="n"/>
      <c r="CM4" s="4" t="n"/>
      <c r="CN4" s="4" t="n"/>
      <c r="CO4" s="4" t="n"/>
      <c r="CP4" s="4" t="n"/>
      <c r="CQ4" s="4" t="n"/>
      <c r="CR4" s="4" t="n"/>
      <c r="CS4" s="4" t="n"/>
      <c r="CT4" s="4" t="n"/>
      <c r="CU4" s="4" t="n"/>
      <c r="CV4" s="4" t="n"/>
      <c r="CW4" s="4" t="n"/>
      <c r="CX4" s="4" t="n"/>
      <c r="CY4" s="4" t="n"/>
      <c r="CZ4" s="4" t="n"/>
      <c r="DA4" s="4" t="n"/>
      <c r="DB4" s="4" t="n"/>
      <c r="DC4" s="4" t="n"/>
      <c r="DD4" s="4" t="n"/>
      <c r="DE4" s="4" t="n"/>
      <c r="DF4" s="4" t="n"/>
      <c r="DG4" s="4" t="n"/>
      <c r="DH4" s="4" t="n"/>
      <c r="DI4" s="4" t="n"/>
      <c r="DJ4" s="4" t="n"/>
      <c r="DK4" s="4" t="n"/>
      <c r="DL4" s="4" t="n"/>
      <c r="DM4" s="4" t="n"/>
      <c r="DN4" s="4" t="n"/>
    </row>
    <row r="5">
      <c r="A5" s="4" t="n"/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5" t="inlineStr">
        <is>
          <t>ЦА</t>
        </is>
      </c>
      <c r="T5" s="4" t="inlineStr">
        <is>
          <t xml:space="preserve">, , </t>
        </is>
      </c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  <c r="AO5" s="4" t="n"/>
      <c r="AP5" s="4" t="n"/>
      <c r="AQ5" s="4" t="n"/>
      <c r="AR5" s="4" t="n"/>
      <c r="AS5" s="4" t="n"/>
      <c r="AT5" s="4" t="n"/>
      <c r="AU5" s="4" t="n"/>
      <c r="AV5" s="4" t="n"/>
      <c r="AW5" s="4" t="n"/>
      <c r="AX5" s="4" t="n"/>
      <c r="AY5" s="4" t="n"/>
      <c r="AZ5" s="4" t="n"/>
      <c r="BA5" s="4" t="n"/>
      <c r="BB5" s="4" t="n"/>
      <c r="BC5" s="4" t="n"/>
      <c r="BD5" s="4" t="n"/>
      <c r="BE5" s="4" t="n"/>
      <c r="BF5" s="4" t="n"/>
      <c r="BG5" s="4" t="n"/>
      <c r="BH5" s="4" t="n"/>
      <c r="BI5" s="4" t="n"/>
      <c r="BJ5" s="4" t="n"/>
      <c r="BK5" s="4" t="n"/>
      <c r="BL5" s="4" t="n"/>
      <c r="BM5" s="4" t="n"/>
      <c r="BN5" s="4" t="n"/>
      <c r="BO5" s="4" t="n"/>
      <c r="BP5" s="4" t="n"/>
      <c r="BQ5" s="4" t="n"/>
      <c r="BR5" s="4" t="n"/>
      <c r="BS5" s="4" t="n"/>
      <c r="BT5" s="4" t="n"/>
      <c r="BU5" s="4" t="n"/>
      <c r="BV5" s="4" t="n"/>
      <c r="BW5" s="4" t="n"/>
      <c r="BX5" s="4" t="n"/>
      <c r="BY5" s="4" t="n"/>
      <c r="BZ5" s="4" t="n"/>
      <c r="CA5" s="4" t="n"/>
      <c r="CB5" s="4" t="n"/>
      <c r="CC5" s="4" t="n"/>
      <c r="CD5" s="4" t="n"/>
      <c r="CE5" s="4" t="n"/>
      <c r="CF5" s="4" t="n"/>
      <c r="CG5" s="4" t="n"/>
      <c r="CH5" s="4" t="n"/>
      <c r="CI5" s="4" t="n"/>
      <c r="CJ5" s="4" t="n"/>
      <c r="CK5" s="4" t="n"/>
      <c r="CL5" s="4" t="n"/>
      <c r="CM5" s="4" t="n"/>
      <c r="CN5" s="4" t="n"/>
      <c r="CO5" s="4" t="n"/>
      <c r="CP5" s="4" t="n"/>
      <c r="CQ5" s="4" t="n"/>
      <c r="CR5" s="4" t="n"/>
      <c r="CS5" s="4" t="n"/>
      <c r="CT5" s="4" t="n"/>
      <c r="CU5" s="4" t="n"/>
      <c r="CV5" s="4" t="n"/>
      <c r="CW5" s="4" t="n"/>
      <c r="CX5" s="4" t="n"/>
      <c r="CY5" s="4" t="n"/>
      <c r="CZ5" s="4" t="n"/>
      <c r="DA5" s="4" t="n"/>
      <c r="DB5" s="4" t="n"/>
      <c r="DC5" s="4" t="n"/>
      <c r="DD5" s="4" t="n"/>
      <c r="DE5" s="4" t="n"/>
      <c r="DF5" s="4" t="n"/>
      <c r="DG5" s="4" t="n"/>
      <c r="DH5" s="4" t="n"/>
      <c r="DI5" s="4" t="n"/>
      <c r="DJ5" s="4" t="n"/>
      <c r="DK5" s="4" t="n"/>
      <c r="DL5" s="4" t="n"/>
      <c r="DM5" s="4" t="n"/>
      <c r="DN5" s="4" t="n"/>
    </row>
    <row r="6">
      <c r="A6" s="4" t="n"/>
      <c r="B6" s="4" t="n"/>
      <c r="C6" s="4" t="n"/>
      <c r="D6" s="4" t="n"/>
      <c r="E6" s="4" t="n"/>
      <c r="F6" s="4" t="n"/>
      <c r="G6" s="4" t="n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5" t="inlineStr">
        <is>
          <t>Гео</t>
        </is>
      </c>
      <c r="T6" s="4" t="inlineStr">
        <is>
          <t xml:space="preserve">, </t>
        </is>
      </c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  <c r="AO6" s="4" t="n"/>
      <c r="AP6" s="4" t="n"/>
      <c r="AQ6" s="4" t="n"/>
      <c r="AR6" s="4" t="n"/>
      <c r="AS6" s="4" t="n"/>
      <c r="AT6" s="4" t="n"/>
      <c r="AU6" s="4" t="n"/>
      <c r="AV6" s="4" t="n"/>
      <c r="AW6" s="4" t="n"/>
      <c r="AX6" s="4" t="n"/>
      <c r="AY6" s="4" t="n"/>
      <c r="AZ6" s="4" t="n"/>
      <c r="BA6" s="4" t="n"/>
      <c r="BB6" s="4" t="n"/>
      <c r="BC6" s="4" t="n"/>
      <c r="BD6" s="4" t="n"/>
      <c r="BE6" s="4" t="n"/>
      <c r="BF6" s="4" t="n"/>
      <c r="BG6" s="4" t="n"/>
      <c r="BH6" s="4" t="n"/>
      <c r="BI6" s="4" t="n"/>
      <c r="BJ6" s="4" t="n"/>
      <c r="BK6" s="4" t="n"/>
      <c r="BL6" s="4" t="n"/>
      <c r="BM6" s="4" t="n"/>
      <c r="BN6" s="4" t="n"/>
      <c r="BO6" s="4" t="n"/>
      <c r="BP6" s="4" t="n"/>
      <c r="BQ6" s="4" t="n"/>
      <c r="BR6" s="4" t="n"/>
      <c r="BS6" s="4" t="n"/>
      <c r="BT6" s="4" t="n"/>
      <c r="BU6" s="4" t="n"/>
      <c r="BV6" s="4" t="n"/>
      <c r="BW6" s="4" t="n"/>
      <c r="BX6" s="4" t="n"/>
      <c r="BY6" s="4" t="n"/>
      <c r="BZ6" s="4" t="n"/>
      <c r="CA6" s="4" t="n"/>
      <c r="CB6" s="4" t="n"/>
      <c r="CC6" s="4" t="n"/>
      <c r="CD6" s="4" t="n"/>
      <c r="CE6" s="4" t="n"/>
      <c r="CF6" s="4" t="n"/>
      <c r="CG6" s="4" t="n"/>
      <c r="CH6" s="4" t="n"/>
      <c r="CI6" s="4" t="n"/>
      <c r="CJ6" s="4" t="n"/>
      <c r="CK6" s="4" t="n"/>
      <c r="CL6" s="4" t="n"/>
      <c r="CM6" s="4" t="n"/>
      <c r="CN6" s="4" t="n"/>
      <c r="CO6" s="4" t="n"/>
      <c r="CP6" s="4" t="n"/>
      <c r="CQ6" s="4" t="n"/>
      <c r="CR6" s="4" t="n"/>
      <c r="CS6" s="4" t="n"/>
      <c r="CT6" s="4" t="n"/>
      <c r="CU6" s="4" t="n"/>
      <c r="CV6" s="4" t="n"/>
      <c r="CW6" s="4" t="n"/>
      <c r="CX6" s="4" t="n"/>
      <c r="CY6" s="4" t="n"/>
      <c r="CZ6" s="4" t="n"/>
      <c r="DA6" s="4" t="n"/>
      <c r="DB6" s="4" t="n"/>
      <c r="DC6" s="4" t="n"/>
      <c r="DD6" s="4" t="n"/>
      <c r="DE6" s="4" t="n"/>
      <c r="DF6" s="4" t="n"/>
      <c r="DG6" s="4" t="n"/>
      <c r="DH6" s="4" t="n"/>
      <c r="DI6" s="4" t="n"/>
      <c r="DJ6" s="4" t="n"/>
      <c r="DK6" s="4" t="n"/>
      <c r="DL6" s="4" t="n"/>
      <c r="DM6" s="4" t="n"/>
      <c r="DN6" s="4" t="n"/>
    </row>
    <row r="7">
      <c r="A7" s="4" t="n"/>
      <c r="B7" s="4" t="n"/>
      <c r="C7" s="4" t="n"/>
      <c r="D7" s="4" t="n"/>
      <c r="E7" s="4" t="n"/>
      <c r="F7" s="4" t="n"/>
      <c r="G7" s="4" t="n"/>
      <c r="H7" s="4" t="n"/>
      <c r="I7" s="4" t="n"/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5" t="inlineStr">
        <is>
          <t>KPI</t>
        </is>
      </c>
      <c r="T7" s="4" t="inlineStr">
        <is>
          <t>охват</t>
        </is>
      </c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  <c r="AO7" s="4" t="n"/>
      <c r="AP7" s="4" t="n"/>
      <c r="AQ7" s="4" t="n"/>
      <c r="AR7" s="4" t="n"/>
      <c r="AS7" s="4" t="n"/>
      <c r="AT7" s="4" t="n"/>
      <c r="AU7" s="4" t="n"/>
      <c r="AV7" s="4" t="n"/>
      <c r="AW7" s="4" t="n"/>
      <c r="AX7" s="4" t="n"/>
      <c r="AY7" s="4" t="n"/>
      <c r="AZ7" s="4" t="n"/>
      <c r="BA7" s="4" t="n"/>
      <c r="BB7" s="4" t="n"/>
      <c r="BC7" s="4" t="n"/>
      <c r="BD7" s="4" t="n"/>
      <c r="BE7" s="4" t="n"/>
      <c r="BF7" s="4" t="n"/>
      <c r="BG7" s="4" t="n"/>
      <c r="BH7" s="4" t="n"/>
      <c r="BI7" s="4" t="n"/>
      <c r="BJ7" s="4" t="n"/>
      <c r="BK7" s="4" t="n"/>
      <c r="BL7" s="4" t="n"/>
      <c r="BM7" s="4" t="n"/>
      <c r="BN7" s="4" t="n"/>
      <c r="BO7" s="4" t="n"/>
      <c r="BP7" s="4" t="n"/>
      <c r="BQ7" s="4" t="n"/>
      <c r="BR7" s="4" t="n"/>
      <c r="BS7" s="4" t="n"/>
      <c r="BT7" s="4" t="n"/>
      <c r="BU7" s="4" t="n"/>
      <c r="BV7" s="4" t="n"/>
      <c r="BW7" s="4" t="n"/>
      <c r="BX7" s="4" t="n"/>
      <c r="BY7" s="4" t="n"/>
      <c r="BZ7" s="4" t="n"/>
      <c r="CA7" s="4" t="n"/>
      <c r="CB7" s="4" t="n"/>
      <c r="CC7" s="4" t="n"/>
      <c r="CD7" s="4" t="n"/>
      <c r="CE7" s="4" t="n"/>
      <c r="CF7" s="4" t="n"/>
      <c r="CG7" s="4" t="n"/>
      <c r="CH7" s="4" t="n"/>
      <c r="CI7" s="4" t="n"/>
      <c r="CJ7" s="4" t="n"/>
      <c r="CK7" s="4" t="n"/>
      <c r="CL7" s="4" t="n"/>
      <c r="CM7" s="4" t="n"/>
      <c r="CN7" s="4" t="n"/>
      <c r="CO7" s="4" t="n"/>
      <c r="CP7" s="4" t="n"/>
      <c r="CQ7" s="4" t="n"/>
      <c r="CR7" s="4" t="n"/>
      <c r="CS7" s="4" t="n"/>
      <c r="CT7" s="4" t="n"/>
      <c r="CU7" s="4" t="n"/>
      <c r="CV7" s="4" t="n"/>
      <c r="CW7" s="4" t="n"/>
      <c r="CX7" s="4" t="n"/>
      <c r="CY7" s="4" t="n"/>
      <c r="CZ7" s="4" t="n"/>
      <c r="DA7" s="4" t="n"/>
      <c r="DB7" s="4" t="n"/>
      <c r="DC7" s="4" t="n"/>
      <c r="DD7" s="4" t="n"/>
      <c r="DE7" s="4" t="n"/>
      <c r="DF7" s="4" t="n"/>
      <c r="DG7" s="4" t="n"/>
      <c r="DH7" s="4" t="n"/>
      <c r="DI7" s="4" t="n"/>
      <c r="DJ7" s="4" t="n"/>
      <c r="DK7" s="4" t="n"/>
      <c r="DL7" s="4" t="n"/>
      <c r="DM7" s="4" t="n"/>
      <c r="DN7" s="4" t="n"/>
    </row>
    <row r="8">
      <c r="A8" s="4" t="n"/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4" t="n"/>
      <c r="AW8" s="4" t="n"/>
      <c r="AX8" s="4" t="n"/>
      <c r="AY8" s="4" t="n"/>
      <c r="AZ8" s="4" t="n"/>
      <c r="BA8" s="4" t="n"/>
      <c r="BB8" s="4" t="n"/>
      <c r="BC8" s="4" t="n"/>
      <c r="BD8" s="4" t="n"/>
      <c r="BE8" s="4" t="n"/>
      <c r="BF8" s="4" t="n"/>
      <c r="BG8" s="4" t="n"/>
      <c r="BH8" s="4" t="n"/>
      <c r="BI8" s="4" t="n"/>
      <c r="BJ8" s="4" t="n"/>
      <c r="BK8" s="4" t="n"/>
      <c r="BL8" s="4" t="n"/>
      <c r="BM8" s="4" t="n"/>
      <c r="BN8" s="4" t="n"/>
      <c r="BO8" s="4" t="n"/>
      <c r="BP8" s="4" t="n"/>
      <c r="BQ8" s="4" t="n"/>
      <c r="BR8" s="4" t="n"/>
      <c r="BS8" s="4" t="n"/>
      <c r="BT8" s="4" t="n"/>
      <c r="BU8" s="4" t="n"/>
      <c r="BV8" s="4" t="n"/>
      <c r="BW8" s="4" t="n"/>
      <c r="BX8" s="4" t="n"/>
      <c r="BY8" s="4" t="n"/>
      <c r="BZ8" s="4" t="n"/>
      <c r="CA8" s="4" t="n"/>
      <c r="CB8" s="4" t="n"/>
      <c r="CC8" s="4" t="n"/>
      <c r="CD8" s="4" t="n"/>
      <c r="CE8" s="4" t="n"/>
      <c r="CF8" s="4" t="n"/>
      <c r="CG8" s="4" t="n"/>
      <c r="CH8" s="4" t="n"/>
      <c r="CI8" s="4" t="n"/>
      <c r="CJ8" s="4" t="n"/>
      <c r="CK8" s="4" t="n"/>
      <c r="CL8" s="4" t="n"/>
      <c r="CM8" s="4" t="n"/>
      <c r="CN8" s="4" t="n"/>
      <c r="CO8" s="4" t="n"/>
      <c r="CP8" s="4" t="n"/>
      <c r="CQ8" s="4" t="n"/>
      <c r="CR8" s="4" t="n"/>
      <c r="CS8" s="4" t="n"/>
      <c r="CT8" s="4" t="n"/>
      <c r="CU8" s="4" t="n"/>
      <c r="CV8" s="4" t="n"/>
      <c r="CW8" s="4" t="n"/>
      <c r="CX8" s="4" t="n"/>
      <c r="CY8" s="4" t="n"/>
      <c r="CZ8" s="4" t="n"/>
      <c r="DA8" s="4" t="n"/>
      <c r="DB8" s="4" t="n"/>
      <c r="DC8" s="4" t="n"/>
      <c r="DD8" s="4" t="n"/>
      <c r="DE8" s="4" t="n"/>
      <c r="DF8" s="4" t="n"/>
      <c r="DG8" s="4" t="n"/>
      <c r="DH8" s="4" t="n"/>
      <c r="DI8" s="4" t="n"/>
      <c r="DJ8" s="4" t="n"/>
      <c r="DK8" s="4" t="n"/>
      <c r="DL8" s="4" t="n"/>
      <c r="DM8" s="4" t="n"/>
      <c r="DN8" s="4" t="n"/>
    </row>
    <row r="9">
      <c r="A9" s="4" t="n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6" t="n"/>
      <c r="AO9" s="6" t="n"/>
      <c r="AP9" s="6" t="n"/>
      <c r="AQ9" s="6" t="n"/>
      <c r="AR9" s="4" t="n"/>
      <c r="AS9" s="4" t="n"/>
      <c r="AT9" s="4" t="n"/>
      <c r="AU9" s="4" t="n"/>
      <c r="AV9" s="4" t="n"/>
      <c r="AW9" s="4" t="n"/>
      <c r="AX9" s="4" t="n"/>
      <c r="AY9" s="4" t="n"/>
      <c r="AZ9" s="4" t="n"/>
      <c r="BA9" s="4" t="n"/>
      <c r="BB9" s="4" t="n"/>
      <c r="BC9" s="4" t="n"/>
      <c r="BD9" s="4" t="n"/>
      <c r="BE9" s="4" t="n"/>
      <c r="BF9" s="4" t="n"/>
      <c r="BG9" s="4" t="n"/>
      <c r="BH9" s="4" t="n"/>
      <c r="BI9" s="4" t="n"/>
      <c r="BJ9" s="4" t="n"/>
      <c r="BK9" s="4" t="n"/>
      <c r="BL9" s="4" t="n"/>
      <c r="BM9" s="4" t="n"/>
      <c r="BN9" s="4" t="n"/>
      <c r="BO9" s="4" t="n"/>
      <c r="BP9" s="4" t="n"/>
      <c r="BQ9" s="4" t="n"/>
      <c r="BR9" s="4" t="n"/>
      <c r="BS9" s="4" t="n"/>
      <c r="BT9" s="4" t="n"/>
      <c r="BU9" s="4" t="n"/>
      <c r="BV9" s="4" t="n"/>
      <c r="BW9" s="4" t="n"/>
      <c r="BX9" s="4" t="n"/>
      <c r="BY9" s="4" t="n"/>
      <c r="BZ9" s="4" t="n"/>
      <c r="CA9" s="4" t="n"/>
      <c r="CB9" s="4" t="n"/>
      <c r="CC9" s="4" t="n"/>
      <c r="CD9" s="4" t="n"/>
      <c r="CE9" s="4" t="n"/>
      <c r="CF9" s="4" t="n"/>
      <c r="CG9" s="4" t="n"/>
      <c r="CH9" s="4" t="n"/>
      <c r="CI9" s="4" t="n"/>
      <c r="CJ9" s="4" t="n"/>
      <c r="CK9" s="4" t="n"/>
      <c r="CL9" s="4" t="n"/>
      <c r="CM9" s="4" t="n"/>
      <c r="CN9" s="4" t="n"/>
      <c r="CO9" s="4" t="n"/>
      <c r="CP9" s="4" t="n"/>
      <c r="CQ9" s="4" t="n"/>
      <c r="CR9" s="4" t="n"/>
      <c r="CS9" s="4" t="n"/>
      <c r="CT9" s="4" t="n"/>
      <c r="CU9" s="4" t="n"/>
      <c r="CV9" s="4" t="n"/>
      <c r="CW9" s="4" t="n"/>
      <c r="CX9" s="4" t="n"/>
      <c r="CY9" s="4" t="n"/>
      <c r="CZ9" s="4" t="n"/>
      <c r="DA9" s="4" t="n"/>
      <c r="DB9" s="4" t="n"/>
      <c r="DC9" s="4" t="n"/>
      <c r="DD9" s="4" t="n"/>
      <c r="DE9" s="4" t="n"/>
      <c r="DF9" s="4" t="n"/>
      <c r="DG9" s="4" t="n"/>
      <c r="DH9" s="4" t="n"/>
      <c r="DI9" s="4" t="n"/>
      <c r="DJ9" s="4" t="n"/>
      <c r="DK9" s="4" t="n"/>
      <c r="DL9" s="4" t="n"/>
      <c r="DM9" s="4" t="n"/>
      <c r="DN9" s="4" t="n"/>
    </row>
    <row r="10" ht="21" customHeight="1">
      <c r="A10" s="4" t="n"/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/>
      <c r="Q10" s="13" t="inlineStr">
        <is>
          <t>#</t>
        </is>
      </c>
      <c r="R10" s="13" t="inlineStr">
        <is>
          <t>Селлер</t>
        </is>
      </c>
      <c r="S10" s="13" t="inlineStr">
        <is>
          <t>Сайт</t>
        </is>
      </c>
      <c r="T10" s="13" t="inlineStr">
        <is>
          <t>Место размещения на сайте и таргетинги</t>
        </is>
      </c>
      <c r="U10" s="13" t="inlineStr">
        <is>
          <t>Размер (в пикселях) / Формат</t>
        </is>
      </c>
      <c r="V10" s="13" t="inlineStr">
        <is>
          <t>Длительность видео</t>
        </is>
      </c>
      <c r="W10" s="13" t="inlineStr">
        <is>
          <t>Тип размещения</t>
        </is>
      </c>
      <c r="X10" s="13" t="inlineStr">
        <is>
          <t>Единица покупки</t>
        </is>
      </c>
      <c r="Y10" s="15" t="inlineStr">
        <is>
          <t>Период размещения</t>
        </is>
      </c>
      <c r="Z10" s="26" t="n"/>
      <c r="AA10" s="15" t="inlineStr">
        <is>
          <t xml:space="preserve">Количество единиц за период </t>
        </is>
      </c>
      <c r="AB10" s="15" t="inlineStr">
        <is>
          <t xml:space="preserve">Общее количество единиц </t>
        </is>
      </c>
      <c r="AC10" s="15" t="inlineStr">
        <is>
          <t>Цена 
(за единицу покупки), руб.</t>
        </is>
      </c>
      <c r="AD10" s="15" t="inlineStr">
        <is>
          <t>Наценки / Доп. Скидки</t>
        </is>
      </c>
      <c r="AE10" s="15" t="inlineStr">
        <is>
          <t>Скидка, %</t>
        </is>
      </c>
      <c r="AF10" s="15" t="inlineStr">
        <is>
          <t>CPM с учетом скидки</t>
        </is>
      </c>
      <c r="AG10" s="15" t="inlineStr">
        <is>
          <t>Стоимость размещения после скидки, руб.</t>
        </is>
      </c>
      <c r="AH10" s="15" t="inlineStr">
        <is>
          <t>Стоимость размещения после скидки, с НДС, руб.</t>
        </is>
      </c>
      <c r="AI10" s="17" t="inlineStr">
        <is>
          <t>Прогноз результатов</t>
        </is>
      </c>
      <c r="AJ10" s="27" t="n"/>
      <c r="AK10" s="27" t="n"/>
      <c r="AL10" s="27" t="n"/>
      <c r="AM10" s="27" t="n"/>
      <c r="AN10" s="27" t="n"/>
      <c r="AO10" s="27" t="n"/>
      <c r="AP10" s="27" t="n"/>
      <c r="AQ10" s="27" t="n"/>
      <c r="AR10" s="27" t="n"/>
      <c r="AS10" s="27" t="n"/>
      <c r="AT10" s="27" t="n"/>
      <c r="AU10" s="28" t="n"/>
      <c r="AV10" s="29" t="inlineStr">
        <is>
          <t>Январь</t>
        </is>
      </c>
      <c r="AW10" s="27" t="n"/>
      <c r="AX10" s="27" t="n"/>
      <c r="AY10" s="27" t="n"/>
      <c r="AZ10" s="28" t="n"/>
      <c r="BA10" s="29" t="inlineStr">
        <is>
          <t>Февраль</t>
        </is>
      </c>
      <c r="BB10" s="27" t="n"/>
      <c r="BC10" s="27" t="n"/>
      <c r="BD10" s="27" t="n"/>
      <c r="BE10" s="28" t="n"/>
      <c r="BF10" s="29" t="inlineStr">
        <is>
          <t>Март</t>
        </is>
      </c>
      <c r="BG10" s="27" t="n"/>
      <c r="BH10" s="27" t="n"/>
      <c r="BI10" s="27" t="n"/>
      <c r="BJ10" s="28" t="n"/>
      <c r="BK10" s="29" t="inlineStr">
        <is>
          <t>Апрель</t>
        </is>
      </c>
      <c r="BL10" s="27" t="n"/>
      <c r="BM10" s="27" t="n"/>
      <c r="BN10" s="27" t="n"/>
      <c r="BO10" s="28" t="n"/>
      <c r="BP10" s="30" t="inlineStr">
        <is>
          <t>Май</t>
        </is>
      </c>
      <c r="BQ10" s="27" t="n"/>
      <c r="BR10" s="27" t="n"/>
      <c r="BS10" s="27" t="n"/>
      <c r="BT10" s="31" t="n"/>
      <c r="BU10" s="30" t="inlineStr">
        <is>
          <t>Июнь</t>
        </is>
      </c>
      <c r="BV10" s="27" t="n"/>
      <c r="BW10" s="27" t="n"/>
      <c r="BX10" s="27" t="n"/>
      <c r="BY10" s="31" t="n"/>
      <c r="BZ10" s="30" t="inlineStr">
        <is>
          <t>Июль</t>
        </is>
      </c>
      <c r="CA10" s="27" t="n"/>
      <c r="CB10" s="27" t="n"/>
      <c r="CC10" s="27" t="n"/>
      <c r="CD10" s="31" t="n"/>
      <c r="CE10" s="30" t="inlineStr">
        <is>
          <t>Август</t>
        </is>
      </c>
      <c r="CF10" s="27" t="n"/>
      <c r="CG10" s="27" t="n"/>
      <c r="CH10" s="27" t="n"/>
      <c r="CI10" s="31" t="n"/>
      <c r="CJ10" s="30" t="inlineStr">
        <is>
          <t>Сентябрь</t>
        </is>
      </c>
      <c r="CK10" s="27" t="n"/>
      <c r="CL10" s="27" t="n"/>
      <c r="CM10" s="27" t="n"/>
      <c r="CN10" s="31" t="n"/>
      <c r="CO10" s="18" t="inlineStr">
        <is>
          <t>Октябрь</t>
        </is>
      </c>
      <c r="CP10" s="27" t="n"/>
      <c r="CQ10" s="27" t="n"/>
      <c r="CR10" s="27" t="n"/>
      <c r="CS10" s="28" t="n"/>
      <c r="CT10" s="18" t="inlineStr">
        <is>
          <t>Ноябрь</t>
        </is>
      </c>
      <c r="CU10" s="27" t="n"/>
      <c r="CV10" s="27" t="n"/>
      <c r="CW10" s="27" t="n"/>
      <c r="CX10" s="28" t="n"/>
      <c r="CY10" s="18" t="inlineStr">
        <is>
          <t>Декабрь</t>
        </is>
      </c>
      <c r="CZ10" s="27" t="n"/>
      <c r="DA10" s="27" t="n"/>
      <c r="DB10" s="27" t="n"/>
      <c r="DC10" s="28" t="n"/>
      <c r="DD10" s="30" t="inlineStr">
        <is>
          <t>Бюджет без учена НДС и АК</t>
        </is>
      </c>
      <c r="DE10" s="27" t="n"/>
      <c r="DF10" s="27" t="n"/>
      <c r="DG10" s="27" t="n"/>
      <c r="DH10" s="31" t="n"/>
      <c r="DI10" s="18" t="inlineStr">
        <is>
          <t>Дата старта</t>
        </is>
      </c>
      <c r="DJ10" s="18" t="inlineStr">
        <is>
          <t>Дата предоставления материалов</t>
        </is>
      </c>
      <c r="DK10" s="20" t="inlineStr">
        <is>
          <t>Прогноз результатов постклика</t>
        </is>
      </c>
      <c r="DL10" s="27" t="n"/>
      <c r="DM10" s="27" t="n"/>
      <c r="DN10" s="27" t="n"/>
    </row>
    <row r="11" ht="43.5" customHeight="1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3" t="n"/>
      <c r="Z11" s="34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15" t="inlineStr">
        <is>
          <t>Количество показов</t>
        </is>
      </c>
      <c r="AJ11" s="15" t="inlineStr">
        <is>
          <t>Частота</t>
        </is>
      </c>
      <c r="AK11" s="15" t="inlineStr">
        <is>
          <t>Охват технический</t>
        </is>
      </c>
      <c r="AL11" s="15" t="inlineStr">
        <is>
          <t>VTR,%</t>
        </is>
      </c>
      <c r="AM11" s="15" t="inlineStr">
        <is>
          <t>Количество просмотров</t>
        </is>
      </c>
      <c r="AN11" s="15" t="inlineStr">
        <is>
          <t>CTR%</t>
        </is>
      </c>
      <c r="AO11" s="15" t="inlineStr">
        <is>
          <t>Количество кликов</t>
        </is>
      </c>
      <c r="AP11" s="15" t="inlineStr">
        <is>
          <t>CPM, руб.</t>
        </is>
      </c>
      <c r="AQ11" s="15" t="inlineStr">
        <is>
          <t>CPT, руб.</t>
        </is>
      </c>
      <c r="AR11" s="15" t="inlineStr">
        <is>
          <t>Стоимость за просмотр</t>
        </is>
      </c>
      <c r="AS11" s="15" t="inlineStr">
        <is>
          <t>Стоимость за клик, руб.</t>
        </is>
      </c>
      <c r="AT11" s="15" t="inlineStr">
        <is>
          <t>Количество лидов</t>
        </is>
      </c>
      <c r="AU11" s="15" t="inlineStr">
        <is>
          <t>Стоимость за лид, руб.</t>
        </is>
      </c>
      <c r="AV11" s="11" t="n">
        <v>43831</v>
      </c>
      <c r="AW11" s="11">
        <f>AV12+1</f>
        <v/>
      </c>
      <c r="AX11" s="11">
        <f>AW12+1</f>
        <v/>
      </c>
      <c r="AY11" s="11">
        <f>AX12+1</f>
        <v/>
      </c>
      <c r="AZ11" s="11">
        <f>AY12+1</f>
        <v/>
      </c>
      <c r="BA11" s="11">
        <f>AZ12+1</f>
        <v/>
      </c>
      <c r="BB11" s="11">
        <f>BA12+1</f>
        <v/>
      </c>
      <c r="BC11" s="11">
        <f>BB12+1</f>
        <v/>
      </c>
      <c r="BD11" s="11">
        <f>BC12+1</f>
        <v/>
      </c>
      <c r="BE11" s="11">
        <f>BD12+1</f>
        <v/>
      </c>
      <c r="BF11" s="11">
        <f>BE11+1</f>
        <v/>
      </c>
      <c r="BG11" s="11">
        <f>BF12+1</f>
        <v/>
      </c>
      <c r="BH11" s="11">
        <f>BG12+1</f>
        <v/>
      </c>
      <c r="BI11" s="11">
        <f>BH12+1</f>
        <v/>
      </c>
      <c r="BJ11" s="11">
        <f>BI12+1</f>
        <v/>
      </c>
      <c r="BK11" s="11">
        <f>BJ12+1</f>
        <v/>
      </c>
      <c r="BL11" s="11">
        <f>BK12+1</f>
        <v/>
      </c>
      <c r="BM11" s="11">
        <f>BL12+1</f>
        <v/>
      </c>
      <c r="BN11" s="11">
        <f>BM12+1</f>
        <v/>
      </c>
      <c r="BO11" s="11">
        <f>BN12+1</f>
        <v/>
      </c>
      <c r="BP11" s="11">
        <f>BO12+1</f>
        <v/>
      </c>
      <c r="BQ11" s="11">
        <f>BP12+1</f>
        <v/>
      </c>
      <c r="BR11" s="11">
        <f>BQ12+1</f>
        <v/>
      </c>
      <c r="BS11" s="11">
        <f>BR12+1</f>
        <v/>
      </c>
      <c r="BT11" s="11">
        <f>BS12+1</f>
        <v/>
      </c>
      <c r="BU11" s="11">
        <f>BT12+1</f>
        <v/>
      </c>
      <c r="BV11" s="11">
        <f>BU12+1</f>
        <v/>
      </c>
      <c r="BW11" s="11">
        <f>BV12+1</f>
        <v/>
      </c>
      <c r="BX11" s="11">
        <f>BW12+1</f>
        <v/>
      </c>
      <c r="BY11" s="11">
        <f>BX12+1</f>
        <v/>
      </c>
      <c r="BZ11" s="11">
        <f>BY12+1</f>
        <v/>
      </c>
      <c r="CA11" s="11">
        <f>BZ12+1</f>
        <v/>
      </c>
      <c r="CB11" s="11">
        <f>CA12+1</f>
        <v/>
      </c>
      <c r="CC11" s="11">
        <f>CB12+1</f>
        <v/>
      </c>
      <c r="CD11" s="11">
        <f>CC12+1</f>
        <v/>
      </c>
      <c r="CE11" s="11">
        <f>CD12+1</f>
        <v/>
      </c>
      <c r="CF11" s="11">
        <f>CE12+1</f>
        <v/>
      </c>
      <c r="CG11" s="11">
        <f>CF12+1</f>
        <v/>
      </c>
      <c r="CH11" s="11">
        <f>CG12+1</f>
        <v/>
      </c>
      <c r="CI11" s="11">
        <f>CH12+1</f>
        <v/>
      </c>
      <c r="CJ11" s="11">
        <f>CI12+1</f>
        <v/>
      </c>
      <c r="CK11" s="11">
        <f>CJ12+1</f>
        <v/>
      </c>
      <c r="CL11" s="11">
        <f>CK12+1</f>
        <v/>
      </c>
      <c r="CM11" s="11">
        <f>CL12+1</f>
        <v/>
      </c>
      <c r="CN11" s="11">
        <f>CM12+1</f>
        <v/>
      </c>
      <c r="CO11" s="11">
        <f>CN12+1</f>
        <v/>
      </c>
      <c r="CP11" s="11">
        <f>CO12+1</f>
        <v/>
      </c>
      <c r="CQ11" s="11">
        <f>CP12+1</f>
        <v/>
      </c>
      <c r="CR11" s="11">
        <f>CQ12+1</f>
        <v/>
      </c>
      <c r="CS11" s="11">
        <f>CR12+1</f>
        <v/>
      </c>
      <c r="CT11" s="11">
        <f>CS12+1</f>
        <v/>
      </c>
      <c r="CU11" s="11">
        <f>CT12+1</f>
        <v/>
      </c>
      <c r="CV11" s="11">
        <f>CU12+1</f>
        <v/>
      </c>
      <c r="CW11" s="11">
        <f>CV12+1</f>
        <v/>
      </c>
      <c r="CX11" s="11">
        <f>CW12+1</f>
        <v/>
      </c>
      <c r="CY11" s="11">
        <f>CX12+1</f>
        <v/>
      </c>
      <c r="CZ11" s="11">
        <f>CY12+1</f>
        <v/>
      </c>
      <c r="DA11" s="11">
        <f>CZ12+1</f>
        <v/>
      </c>
      <c r="DB11" s="11">
        <f>DA12+1</f>
        <v/>
      </c>
      <c r="DC11" s="12">
        <f>DB12+1</f>
        <v/>
      </c>
      <c r="DD11" s="1" t="inlineStr">
        <is>
          <t>Апрель</t>
        </is>
      </c>
      <c r="DE11" s="1">
        <f>BP10</f>
        <v/>
      </c>
      <c r="DF11" s="1">
        <f>BV10</f>
        <v/>
      </c>
      <c r="DG11" s="1">
        <f>CA10</f>
        <v/>
      </c>
      <c r="DH11" s="1">
        <f>CF10</f>
        <v/>
      </c>
      <c r="DI11" s="32" t="n"/>
      <c r="DJ11" s="32" t="n"/>
      <c r="DK11" s="24" t="inlineStr">
        <is>
          <t>% прохождения из кликов в визиты</t>
        </is>
      </c>
      <c r="DL11" s="24" t="inlineStr">
        <is>
          <t>Показатель отказов</t>
        </is>
      </c>
      <c r="DM11" s="24" t="inlineStr">
        <is>
          <t>Средняя глубина</t>
        </is>
      </c>
      <c r="DN11" s="24" t="inlineStr">
        <is>
          <t>Среднее время сессии</t>
        </is>
      </c>
    </row>
    <row r="12" ht="36" customHeight="1">
      <c r="A12" s="7" t="inlineStr">
        <is>
          <t>Категория Клиента</t>
        </is>
      </c>
      <c r="B12" s="8" t="inlineStr">
        <is>
          <t>Подкатегория</t>
        </is>
      </c>
      <c r="C12" s="8" t="inlineStr">
        <is>
          <t>Тематика сайта</t>
        </is>
      </c>
      <c r="D12" s="7" t="inlineStr">
        <is>
          <t>KPI</t>
        </is>
      </c>
      <c r="E12" s="8" t="inlineStr">
        <is>
          <t>ТТ</t>
        </is>
      </c>
      <c r="F12" s="8" t="inlineStr">
        <is>
          <t>dcm</t>
        </is>
      </c>
      <c r="G12" s="8" t="inlineStr">
        <is>
          <t>Запуск (нюансы)</t>
        </is>
      </c>
      <c r="H12" s="8" t="inlineStr">
        <is>
          <t>Маржа/
скидка аг-ву/стоимость для аг-ва</t>
        </is>
      </c>
      <c r="I12" s="8" t="inlineStr">
        <is>
          <t>Минусы</t>
        </is>
      </c>
      <c r="J12" s="8" t="inlineStr">
        <is>
          <t>Медиакит/
прайсы</t>
        </is>
      </c>
      <c r="K12" s="8" t="inlineStr">
        <is>
          <t>Контакты</t>
        </is>
      </c>
      <c r="L12" s="8" t="inlineStr">
        <is>
          <t>Доп.аналитика/
комментарии</t>
        </is>
      </c>
      <c r="M12" s="8" t="inlineStr">
        <is>
          <t>Входной бюджет</t>
        </is>
      </c>
      <c r="N12" s="8" t="inlineStr">
        <is>
          <t>Предоплата</t>
        </is>
      </c>
      <c r="O12" s="8" t="inlineStr">
        <is>
          <t>Преимущества</t>
        </is>
      </c>
      <c r="P12" s="9" t="inlineStr">
        <is>
          <t>Баинговые приоритеты</t>
        </is>
      </c>
      <c r="Q12" s="35" t="n"/>
      <c r="R12" s="35" t="n"/>
      <c r="S12" s="35" t="n"/>
      <c r="T12" s="35" t="n"/>
      <c r="U12" s="35" t="n"/>
      <c r="V12" s="35" t="n"/>
      <c r="W12" s="35" t="n"/>
      <c r="X12" s="35" t="n"/>
      <c r="Y12" s="36" t="n"/>
      <c r="Z12" s="37" t="n"/>
      <c r="AA12" s="35" t="n"/>
      <c r="AB12" s="35" t="n"/>
      <c r="AC12" s="35" t="n"/>
      <c r="AD12" s="35" t="n"/>
      <c r="AE12" s="35" t="n"/>
      <c r="AF12" s="35" t="n"/>
      <c r="AG12" s="35" t="n"/>
      <c r="AH12" s="35" t="n"/>
      <c r="AI12" s="35" t="n"/>
      <c r="AJ12" s="35" t="n"/>
      <c r="AK12" s="35" t="n"/>
      <c r="AL12" s="35" t="n"/>
      <c r="AM12" s="35" t="n"/>
      <c r="AN12" s="35" t="n"/>
      <c r="AO12" s="35" t="n"/>
      <c r="AP12" s="35" t="n"/>
      <c r="AQ12" s="35" t="n"/>
      <c r="AR12" s="35" t="n"/>
      <c r="AS12" s="35" t="n"/>
      <c r="AT12" s="35" t="n"/>
      <c r="AU12" s="35" t="n"/>
      <c r="AV12" s="10">
        <f>AV11+6</f>
        <v/>
      </c>
      <c r="AW12" s="10">
        <f>AW11+6</f>
        <v/>
      </c>
      <c r="AX12" s="10">
        <f>AX11+6</f>
        <v/>
      </c>
      <c r="AY12" s="10">
        <f>AY11+6</f>
        <v/>
      </c>
      <c r="AZ12" s="10">
        <f>AZ11+2</f>
        <v/>
      </c>
      <c r="BA12" s="10">
        <f>BA11+6</f>
        <v/>
      </c>
      <c r="BB12" s="10">
        <f>BB11+6</f>
        <v/>
      </c>
      <c r="BC12" s="10">
        <f>BC11+6</f>
        <v/>
      </c>
      <c r="BD12" s="10">
        <f>BD11+6</f>
        <v/>
      </c>
      <c r="BE12" s="10" t="n"/>
      <c r="BF12" s="10">
        <f>BF11+6</f>
        <v/>
      </c>
      <c r="BG12" s="10">
        <f>BG11+6</f>
        <v/>
      </c>
      <c r="BH12" s="10">
        <f>BH11+6</f>
        <v/>
      </c>
      <c r="BI12" s="10">
        <f>BI11+6</f>
        <v/>
      </c>
      <c r="BJ12" s="10">
        <f>BJ11+2</f>
        <v/>
      </c>
      <c r="BK12" s="10">
        <f>BK11+6</f>
        <v/>
      </c>
      <c r="BL12" s="10">
        <f>BL11+6</f>
        <v/>
      </c>
      <c r="BM12" s="10">
        <f>BM11+6</f>
        <v/>
      </c>
      <c r="BN12" s="10">
        <f>BN11+6</f>
        <v/>
      </c>
      <c r="BO12" s="10">
        <f>BO11+1</f>
        <v/>
      </c>
      <c r="BP12" s="10">
        <f>BP11+6</f>
        <v/>
      </c>
      <c r="BQ12" s="10">
        <f>BQ11+6</f>
        <v/>
      </c>
      <c r="BR12" s="10">
        <f>BR11+6</f>
        <v/>
      </c>
      <c r="BS12" s="10">
        <f>BS11+6</f>
        <v/>
      </c>
      <c r="BT12" s="10">
        <f>BT11+2</f>
        <v/>
      </c>
      <c r="BU12" s="10">
        <f>BU11+6</f>
        <v/>
      </c>
      <c r="BV12" s="10">
        <f>BV11+6</f>
        <v/>
      </c>
      <c r="BW12" s="10">
        <f>BW11+6</f>
        <v/>
      </c>
      <c r="BX12" s="10">
        <f>BX11+6</f>
        <v/>
      </c>
      <c r="BY12" s="10">
        <f>BY11+1</f>
        <v/>
      </c>
      <c r="BZ12" s="10">
        <f>BZ11+6</f>
        <v/>
      </c>
      <c r="CA12" s="10">
        <f>CA11+6</f>
        <v/>
      </c>
      <c r="CB12" s="10">
        <f>CB11+6</f>
        <v/>
      </c>
      <c r="CC12" s="10">
        <f>CC11+6</f>
        <v/>
      </c>
      <c r="CD12" s="10">
        <f>CD11+2</f>
        <v/>
      </c>
      <c r="CE12" s="10">
        <f>CE11+6</f>
        <v/>
      </c>
      <c r="CF12" s="10">
        <f>CF11+6</f>
        <v/>
      </c>
      <c r="CG12" s="10">
        <f>CG11+6</f>
        <v/>
      </c>
      <c r="CH12" s="10">
        <f>CH11+6</f>
        <v/>
      </c>
      <c r="CI12" s="10">
        <f>CI11+2</f>
        <v/>
      </c>
      <c r="CJ12" s="10">
        <f>CJ11+6</f>
        <v/>
      </c>
      <c r="CK12" s="10">
        <f>CK11+6</f>
        <v/>
      </c>
      <c r="CL12" s="10">
        <f>CL11+6</f>
        <v/>
      </c>
      <c r="CM12" s="10">
        <f>CM11+6</f>
        <v/>
      </c>
      <c r="CN12" s="10">
        <f>CN11+1</f>
        <v/>
      </c>
      <c r="CO12" s="10">
        <f>CO11+6</f>
        <v/>
      </c>
      <c r="CP12" s="10">
        <f>CP11+6</f>
        <v/>
      </c>
      <c r="CQ12" s="10">
        <f>CQ11+6</f>
        <v/>
      </c>
      <c r="CR12" s="10">
        <f>CR11+6</f>
        <v/>
      </c>
      <c r="CS12" s="10">
        <f>CS11+2</f>
        <v/>
      </c>
      <c r="CT12" s="10">
        <f>CT11+6</f>
        <v/>
      </c>
      <c r="CU12" s="10">
        <f>CU11+6</f>
        <v/>
      </c>
      <c r="CV12" s="10">
        <f>CV11+6</f>
        <v/>
      </c>
      <c r="CW12" s="10">
        <f>CW11+6</f>
        <v/>
      </c>
      <c r="CX12" s="10">
        <f>CX11+1</f>
        <v/>
      </c>
      <c r="CY12" s="10">
        <f>CY11+6</f>
        <v/>
      </c>
      <c r="CZ12" s="10">
        <f>CZ11+6</f>
        <v/>
      </c>
      <c r="DA12" s="10">
        <f>DA11+6</f>
        <v/>
      </c>
      <c r="DB12" s="10">
        <f>DB11+6</f>
        <v/>
      </c>
      <c r="DC12" s="10">
        <f>DC11+2</f>
        <v/>
      </c>
      <c r="DD12" s="2" t="inlineStr">
        <is>
          <t>01.04-30.04</t>
        </is>
      </c>
      <c r="DE12" s="2" t="inlineStr">
        <is>
          <t>10.05-31.05</t>
        </is>
      </c>
      <c r="DF12" s="2" t="inlineStr">
        <is>
          <t>01.06-30.06</t>
        </is>
      </c>
      <c r="DG12" s="2" t="inlineStr">
        <is>
          <t>01.07-31.07</t>
        </is>
      </c>
      <c r="DH12" s="2" t="inlineStr">
        <is>
          <t>01.08-31.08</t>
        </is>
      </c>
      <c r="DI12" s="35" t="n"/>
      <c r="DJ12" s="35" t="n"/>
      <c r="DK12" s="38" t="n"/>
      <c r="DL12" s="38" t="n"/>
      <c r="DM12" s="38" t="n"/>
      <c r="DN12" s="38" t="n"/>
    </row>
    <row r="13" ht="70" customHeight="1">
      <c r="A13" s="39" t="inlineStr">
        <is>
          <t>Все</t>
        </is>
      </c>
      <c r="B13" s="39" t="inlineStr">
        <is>
          <t>Все</t>
        </is>
      </c>
      <c r="C13" s="39" t="inlineStr">
        <is>
          <t>Маркетплейс</t>
        </is>
      </c>
      <c r="D13" s="39" t="inlineStr">
        <is>
          <t>охват/лиды</t>
        </is>
      </c>
      <c r="E13" s="39" t="n">
        <v/>
      </c>
      <c r="F13" s="39" t="n">
        <v/>
      </c>
      <c r="G13" s="39" t="n">
        <v/>
      </c>
      <c r="H13" s="39" t="inlineStr">
        <is>
          <t>Условия размещения для Клиентов/для агентства- единые</t>
        </is>
      </c>
      <c r="I13" s="39" t="inlineStr">
        <is>
          <t xml:space="preserve">Очень долго отвечают //2-3 дня
</t>
        </is>
      </c>
      <c r="J13" s="39" t="inlineStr">
        <is>
          <t>\\DOCS\Public\_Подрядчики (прайсы, презентации, ТТ)\Ozon</t>
        </is>
      </c>
      <c r="K13" s="39" t="inlineStr">
        <is>
          <t>Ovodkova Yuliya Leonidovna &lt;yovodkova@ozon.ru&gt;
Burov Dmitriy Dmitrievich' &lt;dburov@ozon.ru&gt;</t>
        </is>
      </c>
      <c r="L13" s="39" t="n">
        <v/>
      </c>
      <c r="M13" s="39" t="n">
        <v/>
      </c>
      <c r="N13" s="39" t="n">
        <v/>
      </c>
      <c r="O13" s="39" t="inlineStr">
        <is>
          <t>нижняя часть воронки/маркетплейс</t>
        </is>
      </c>
      <c r="P13" s="39" t="n">
        <v>-1</v>
      </c>
      <c r="Q13" s="39" t="n">
        <v>1</v>
      </c>
      <c r="R13" s="39">
        <f>S13</f>
        <v/>
      </c>
      <c r="S13" s="39" t="inlineStr">
        <is>
          <t>ozon</t>
        </is>
      </c>
      <c r="T13" s="39" t="inlineStr">
        <is>
          <t>В карточке товара (целевых или смежных категорий товаров)</t>
        </is>
      </c>
      <c r="U13" s="39" t="inlineStr">
        <is>
          <t>Баннер</t>
        </is>
      </c>
      <c r="V13" s="39" t="inlineStr"/>
      <c r="W13" s="39" t="inlineStr">
        <is>
          <t>Динамика</t>
        </is>
      </c>
      <c r="X13" s="39" t="inlineStr">
        <is>
          <t>1000 показов</t>
        </is>
      </c>
      <c r="Y13" s="39">
        <f>COUNT(AV13:DC13)</f>
        <v/>
      </c>
      <c r="Z13" s="39" t="inlineStr">
        <is>
          <t>недели</t>
        </is>
      </c>
      <c r="AA13" s="39">
        <f>AB13/Y13</f>
        <v/>
      </c>
      <c r="AB13" s="39" t="n">
        <v>2940.899680030115</v>
      </c>
      <c r="AC13" s="40" t="n">
        <v>70.84</v>
      </c>
      <c r="AD13" s="39" t="n">
        <v>1</v>
      </c>
      <c r="AE13" s="39" t="n">
        <v>0</v>
      </c>
      <c r="AF13" s="39">
        <f>IF(OR(X13="1000 показов",X13="клики",X13="engagement",X13="вовлечение",X13="просмотры"),IF(X13="клики",AG13*1000/AI13,IF(OR(X13="engagement",X13="просмотры",X13="вовлечение"),AG13*1000/AI13,AC13*AD13*(1-AE13))),IF(ISERR(AC13*AD13/AI13*1000*(1-AE13)),0,AC13*AD13*AB13*(1-AE13)/AI13*1000))</f>
        <v/>
      </c>
      <c r="AG13" s="40">
        <f>IF(X13="клики",AC13*AD13*(1-AE13)*AO13,IF(OR(X13="просмотры",X13="engagement",X13="вовлечение"),AB13*AC13*AD13*(1-AE13),IF(OR(X13="пакет",X13="неделя",X13="день",X13="месяц",X13="единица",X13="единиц"),AC13*AD13*(1-AE13)*AB13,AB13*AF13)))</f>
        <v/>
      </c>
      <c r="AH13" s="40">
        <f>AG13*1.2</f>
        <v/>
      </c>
      <c r="AI13" s="39">
        <f>AB13*1000</f>
        <v/>
      </c>
      <c r="AJ13" s="39" t="n">
        <v/>
      </c>
      <c r="AK13" s="39">
        <f>AI13/AJ13</f>
        <v/>
      </c>
      <c r="AL13" s="41" t="inlineStr"/>
      <c r="AM13" s="39">
        <f>AB13</f>
        <v/>
      </c>
      <c r="AN13" s="41" t="inlineStr"/>
      <c r="AO13" s="39">
        <f>AI13*AN13</f>
        <v/>
      </c>
      <c r="AP13" s="40">
        <f>AG13/AI13*1000</f>
        <v/>
      </c>
      <c r="AQ13" s="40">
        <f>AG13/AK13*1000</f>
        <v/>
      </c>
      <c r="AR13" s="40">
        <f>AG13/AM13</f>
        <v/>
      </c>
      <c r="AS13" s="40">
        <f>AG13/AO13</f>
        <v/>
      </c>
      <c r="AT13" s="39" t="inlineStr"/>
      <c r="AU13" s="40">
        <f>AG13/AT13</f>
        <v/>
      </c>
      <c r="AV13" s="42" t="n"/>
      <c r="AW13" s="42" t="n"/>
      <c r="AX13" s="42" t="n"/>
      <c r="AY13" s="42" t="n"/>
      <c r="AZ13" s="42" t="n"/>
      <c r="BA13" s="42" t="n"/>
      <c r="BB13" s="42" t="n"/>
      <c r="BC13" s="42" t="n"/>
      <c r="BD13" s="42" t="n"/>
      <c r="BE13" s="42" t="n"/>
      <c r="BF13" s="42" t="n"/>
      <c r="BG13" s="42" t="n"/>
      <c r="BH13" s="42" t="n"/>
      <c r="BI13" s="42" t="n"/>
      <c r="BJ13" s="42" t="n"/>
      <c r="BK13" s="42" t="n"/>
      <c r="BL13" s="42" t="n"/>
      <c r="BM13" s="42" t="n"/>
      <c r="BN13" s="42" t="n"/>
      <c r="BO13" s="42" t="n"/>
      <c r="BP13" s="42" t="n"/>
      <c r="BQ13" s="42" t="n"/>
      <c r="BR13" s="42" t="n"/>
      <c r="BS13" s="42" t="n"/>
      <c r="BT13" s="42" t="n"/>
      <c r="BU13" s="42" t="n"/>
      <c r="BV13" s="42" t="n"/>
      <c r="BW13" s="42" t="n"/>
      <c r="BX13" s="42" t="n"/>
      <c r="BY13" s="42" t="n"/>
      <c r="BZ13" s="42" t="n"/>
      <c r="CA13" s="42" t="n"/>
      <c r="CB13" s="42" t="n"/>
      <c r="CC13" s="42" t="n"/>
      <c r="CD13" s="42" t="n"/>
      <c r="CE13" s="42" t="n"/>
      <c r="CF13" s="42" t="n"/>
      <c r="CG13" s="42" t="n"/>
      <c r="CH13" s="42" t="n"/>
      <c r="CI13" s="42" t="n"/>
      <c r="CJ13" s="42" t="n"/>
      <c r="CK13" s="42" t="n"/>
      <c r="CL13" s="42" t="n"/>
      <c r="CM13" s="42" t="n"/>
      <c r="CN13" s="42" t="n"/>
      <c r="CO13" s="42" t="n">
        <v>1</v>
      </c>
      <c r="CP13" s="42" t="n">
        <v>1</v>
      </c>
      <c r="CQ13" s="42" t="n">
        <v>1</v>
      </c>
      <c r="CR13" s="42" t="n">
        <v>1</v>
      </c>
      <c r="CS13" s="42" t="n">
        <v>1</v>
      </c>
      <c r="CT13" s="42" t="n"/>
      <c r="CU13" s="42" t="n"/>
      <c r="CV13" s="42" t="n"/>
      <c r="CW13" s="42" t="n"/>
      <c r="CX13" s="42" t="n"/>
      <c r="CY13" s="42" t="n"/>
      <c r="CZ13" s="42" t="n"/>
      <c r="DA13" s="42" t="n"/>
      <c r="DB13" s="42" t="n"/>
      <c r="DC13" s="42" t="n"/>
      <c r="DD13" s="39" t="n"/>
      <c r="DE13" s="39" t="n"/>
      <c r="DF13" s="39" t="n"/>
      <c r="DG13" s="39" t="n"/>
      <c r="DH13" s="39" t="n"/>
      <c r="DI13" s="39" t="n"/>
      <c r="DJ13" s="39" t="n"/>
      <c r="DK13" s="39" t="n"/>
      <c r="DL13" s="39" t="n"/>
      <c r="DM13" s="39" t="n"/>
      <c r="DN13" s="39" t="n"/>
    </row>
    <row r="14" ht="70" customHeight="1">
      <c r="A14" s="39" t="inlineStr">
        <is>
          <t>Все</t>
        </is>
      </c>
      <c r="B14" s="39" t="inlineStr">
        <is>
          <t>Все</t>
        </is>
      </c>
      <c r="C14" s="39" t="inlineStr">
        <is>
          <t>Блоггерская платформа</t>
        </is>
      </c>
      <c r="D14" s="39" t="inlineStr">
        <is>
          <t>охват</t>
        </is>
      </c>
      <c r="E14" s="39" t="n">
        <v/>
      </c>
      <c r="F14" s="39" t="n">
        <v/>
      </c>
      <c r="G14" s="39" t="inlineStr">
        <is>
          <t xml:space="preserve">Создать новый счетчик метрики для подключения к каналу в Дзен, чтобы видеть внешние переходы из Дзена
https://www.youtube.com/watch?v=wP8SxNM9pls&amp;list=PLNReRVws10lwgoHFCtHcvkgJuvDjBuWs0
+дополнить
</t>
        </is>
      </c>
      <c r="H14" s="39" t="n">
        <v/>
      </c>
      <c r="I14" s="39" t="n">
        <v/>
      </c>
      <c r="J14" s="39" t="inlineStr">
        <is>
          <t>\\DOCS\Public\_Подрядчики (прайсы, презентации, ТТ)\Яндекс.Дзен</t>
        </is>
      </c>
      <c r="K14" s="39" t="inlineStr">
        <is>
          <t>Egor &lt;e.kham@yandex-team.ru&gt;</t>
        </is>
      </c>
      <c r="L14" s="39" t="n">
        <v/>
      </c>
      <c r="M14" s="39" t="inlineStr">
        <is>
          <t>75т.р</t>
        </is>
      </c>
      <c r="N14" s="39" t="inlineStr">
        <is>
          <t>ДА!</t>
        </is>
      </c>
      <c r="O14" s="39" t="inlineStr">
        <is>
          <t>при закупке на 200т.р. 3 статьи бонусом</t>
        </is>
      </c>
      <c r="P14" s="39" t="n">
        <v>0</v>
      </c>
      <c r="Q14" s="39" t="n">
        <v>2</v>
      </c>
      <c r="R14" s="39">
        <f>S14</f>
        <v/>
      </c>
      <c r="S14" s="39" t="inlineStr">
        <is>
          <t>Яндекс Дзен</t>
        </is>
      </c>
      <c r="T14" s="39" t="inlineStr">
        <is>
          <t>Алгоритм Дзена показывает схожий контент пользователям с близкими
интересами (коллаборативная фильтрация). И подбирает контент под
интересы конкретного пользователя (семантическая близость)</t>
        </is>
      </c>
      <c r="U14" s="39" t="inlineStr">
        <is>
          <t>Статья</t>
        </is>
      </c>
      <c r="V14" s="39" t="inlineStr"/>
      <c r="W14" s="39" t="inlineStr">
        <is>
          <t>Динамика</t>
        </is>
      </c>
      <c r="X14" s="39" t="inlineStr">
        <is>
          <t>единица</t>
        </is>
      </c>
      <c r="Y14" s="39">
        <f>COUNT(AV14:DC14)</f>
        <v/>
      </c>
      <c r="Z14" s="39" t="inlineStr">
        <is>
          <t>недель</t>
        </is>
      </c>
      <c r="AA14" s="39">
        <f>AB14/Y14</f>
        <v/>
      </c>
      <c r="AB14" s="39" t="n">
        <v>31250</v>
      </c>
      <c r="AC14" s="40" t="n">
        <v>8</v>
      </c>
      <c r="AD14" s="39" t="n">
        <v>1</v>
      </c>
      <c r="AE14" s="39" t="n">
        <v>0</v>
      </c>
      <c r="AF14" s="39">
        <f>IF(OR(X14="1000 показов",X14="клики",X14="engagement",X14="вовлечение",X14="просмотры"),IF(X14="клики",AG14*1000/AI14,IF(OR(X14="engagement",X14="просмотры",X14="вовлечение"),AG14*1000/AI14,AC14*AD14*(1-AE14))),IF(ISERR(AC14*AD14/AI14*1000*(1-AE14)),0,AC14*AD14*AB14*(1-AE14)/AI14*1000))</f>
        <v/>
      </c>
      <c r="AG14" s="40">
        <f>IF(X14="клики",AC14*AD14*(1-AE14)*AO14,IF(OR(X14="просмотры",X14="engagement",X14="вовлечение"),AB14*AC14*AD14*(1-AE14),IF(OR(X14="пакет",X14="неделя",X14="день",X14="месяц",X14="единица",X14="единиц"),AC14*AD14*(1-AE14)*AB14,AB14*AF14)))</f>
        <v/>
      </c>
      <c r="AH14" s="40">
        <f>AG14*1.2</f>
        <v/>
      </c>
      <c r="AI14" s="39">
        <f>AB14*1000</f>
        <v/>
      </c>
      <c r="AJ14" s="39" t="n">
        <v/>
      </c>
      <c r="AK14" s="39">
        <f>AI14/AJ14</f>
        <v/>
      </c>
      <c r="AL14" s="41" t="inlineStr"/>
      <c r="AM14" s="39">
        <f>AB14</f>
        <v/>
      </c>
      <c r="AN14" s="41" t="inlineStr"/>
      <c r="AO14" s="39">
        <f>AI14*AN14</f>
        <v/>
      </c>
      <c r="AP14" s="40">
        <f>AG14/AI14*1000</f>
        <v/>
      </c>
      <c r="AQ14" s="40">
        <f>AG14/AK14*1000</f>
        <v/>
      </c>
      <c r="AR14" s="40">
        <f>AG14/AM14</f>
        <v/>
      </c>
      <c r="AS14" s="40">
        <f>AG14/AO14</f>
        <v/>
      </c>
      <c r="AT14" s="39" t="inlineStr"/>
      <c r="AU14" s="40">
        <f>AG14/AT14</f>
        <v/>
      </c>
      <c r="AV14" s="42" t="n"/>
      <c r="AW14" s="42" t="n"/>
      <c r="AX14" s="42" t="n"/>
      <c r="AY14" s="42" t="n"/>
      <c r="AZ14" s="42" t="n"/>
      <c r="BA14" s="42" t="n"/>
      <c r="BB14" s="42" t="n"/>
      <c r="BC14" s="42" t="n"/>
      <c r="BD14" s="42" t="n"/>
      <c r="BE14" s="42" t="n"/>
      <c r="BF14" s="42" t="n"/>
      <c r="BG14" s="42" t="n"/>
      <c r="BH14" s="42" t="n"/>
      <c r="BI14" s="42" t="n"/>
      <c r="BJ14" s="42" t="n"/>
      <c r="BK14" s="42" t="n"/>
      <c r="BL14" s="42" t="n"/>
      <c r="BM14" s="42" t="n"/>
      <c r="BN14" s="42" t="n"/>
      <c r="BO14" s="42" t="n"/>
      <c r="BP14" s="42" t="n"/>
      <c r="BQ14" s="42" t="n"/>
      <c r="BR14" s="42" t="n"/>
      <c r="BS14" s="42" t="n"/>
      <c r="BT14" s="42" t="n"/>
      <c r="BU14" s="42" t="n"/>
      <c r="BV14" s="42" t="n"/>
      <c r="BW14" s="42" t="n"/>
      <c r="BX14" s="42" t="n"/>
      <c r="BY14" s="42" t="n"/>
      <c r="BZ14" s="42" t="n"/>
      <c r="CA14" s="42" t="n"/>
      <c r="CB14" s="42" t="n"/>
      <c r="CC14" s="42" t="n"/>
      <c r="CD14" s="42" t="n"/>
      <c r="CE14" s="42" t="n"/>
      <c r="CF14" s="42" t="n"/>
      <c r="CG14" s="42" t="n"/>
      <c r="CH14" s="42" t="n"/>
      <c r="CI14" s="42" t="n"/>
      <c r="CJ14" s="42" t="n"/>
      <c r="CK14" s="42" t="n"/>
      <c r="CL14" s="42" t="n"/>
      <c r="CM14" s="42" t="n"/>
      <c r="CN14" s="42" t="n"/>
      <c r="CO14" s="42" t="n">
        <v>1</v>
      </c>
      <c r="CP14" s="42" t="n">
        <v>1</v>
      </c>
      <c r="CQ14" s="42" t="n">
        <v>1</v>
      </c>
      <c r="CR14" s="42" t="n">
        <v>1</v>
      </c>
      <c r="CS14" s="42" t="n">
        <v>1</v>
      </c>
      <c r="CT14" s="42" t="n"/>
      <c r="CU14" s="42" t="n"/>
      <c r="CV14" s="42" t="n"/>
      <c r="CW14" s="42" t="n"/>
      <c r="CX14" s="42" t="n"/>
      <c r="CY14" s="42" t="n"/>
      <c r="CZ14" s="42" t="n"/>
      <c r="DA14" s="42" t="n"/>
      <c r="DB14" s="42" t="n"/>
      <c r="DC14" s="42" t="n"/>
      <c r="DD14" s="39" t="n"/>
      <c r="DE14" s="39" t="n"/>
      <c r="DF14" s="39" t="n"/>
      <c r="DG14" s="39" t="n"/>
      <c r="DH14" s="39" t="n"/>
      <c r="DI14" s="39" t="n"/>
      <c r="DJ14" s="39" t="n"/>
      <c r="DK14" s="39" t="n"/>
      <c r="DL14" s="39" t="n"/>
      <c r="DM14" s="39" t="n"/>
      <c r="DN14" s="39" t="n"/>
    </row>
    <row r="15" ht="70" customHeight="1">
      <c r="A15" s="39" t="inlineStr">
        <is>
          <t>Все</t>
        </is>
      </c>
      <c r="B15" s="39" t="inlineStr">
        <is>
          <t>Все</t>
        </is>
      </c>
      <c r="C15" s="39" t="inlineStr">
        <is>
          <t>Услуга</t>
        </is>
      </c>
      <c r="D15" s="39" t="inlineStr">
        <is>
          <t>охват</t>
        </is>
      </c>
      <c r="E15" s="39" t="n">
        <v/>
      </c>
      <c r="F15" s="39" t="n">
        <v/>
      </c>
      <c r="G15" s="39" t="n">
        <v/>
      </c>
      <c r="H15" s="39" t="n">
        <v/>
      </c>
      <c r="I15" s="39" t="n">
        <v/>
      </c>
      <c r="J15" s="39" t="n">
        <v/>
      </c>
      <c r="K15" s="39" t="inlineStr">
        <is>
          <t>через ТГ/битрикс
Жуковская Елена
ZhukovskayaEG@sbermarketing.ru
79067970262</t>
        </is>
      </c>
      <c r="L15" s="39" t="n">
        <v/>
      </c>
      <c r="M15" s="39" t="n">
        <v/>
      </c>
      <c r="N15" s="39" t="n">
        <v/>
      </c>
      <c r="O15" s="39" t="inlineStr">
        <is>
          <t>первичный анализ - дополняет презу инфо по реальным отзывам+ добавляем отдельно как рекомендация (отдельным файлом)</t>
        </is>
      </c>
      <c r="P15" s="39" t="n">
        <v>0</v>
      </c>
      <c r="Q15" s="39" t="n">
        <v>3</v>
      </c>
      <c r="R15" s="39">
        <f>S15</f>
        <v/>
      </c>
      <c r="S15" s="39" t="inlineStr">
        <is>
          <t>Репутационный маркетинг</t>
        </is>
      </c>
      <c r="T15" s="39" t="inlineStr">
        <is>
          <t>ORM-2. Мониторинг и отработка негатива.
информирование о новых упоминаниях компании/бренда. Включено 2 типа мониторинга: семантический (IQBuzz/YouScan) и поисковой выдачи (SERMometer). Нивелирование негатива: после согласования (если необходимо) размещение на площадках ответов официального представителя и работа агентов влияния.</t>
        </is>
      </c>
      <c r="U15" s="39" t="n">
        <v/>
      </c>
      <c r="V15" s="39" t="inlineStr"/>
      <c r="W15" s="39" t="n">
        <v/>
      </c>
      <c r="X15" s="39" t="inlineStr">
        <is>
          <t>месяц</t>
        </is>
      </c>
      <c r="Y15" s="39">
        <f>COUNT(AV15:DC15)</f>
        <v/>
      </c>
      <c r="Z15" s="39" t="inlineStr">
        <is>
          <t>месяца</t>
        </is>
      </c>
      <c r="AA15" s="39">
        <f>AB15/Y15</f>
        <v/>
      </c>
      <c r="AB15" s="39" t="n">
        <v>3</v>
      </c>
      <c r="AC15" s="40" t="n">
        <v>30000</v>
      </c>
      <c r="AD15" s="39" t="n">
        <v>1</v>
      </c>
      <c r="AE15" s="39" t="n">
        <v>0</v>
      </c>
      <c r="AF15" s="39">
        <f>IF(OR(X15="1000 показов",X15="клики",X15="engagement",X15="вовлечение",X15="просмотры"),IF(X15="клики",AG15*1000/AI15,IF(OR(X15="engagement",X15="просмотры",X15="вовлечение"),AG15*1000/AI15,AC15*AD15*(1-AE15))),IF(ISERR(AC15*AD15/AI15*1000*(1-AE15)),0,AC15*AD15*AB15*(1-AE15)/AI15*1000))</f>
        <v/>
      </c>
      <c r="AG15" s="40">
        <f>IF(X15="клики",AC15*AD15*(1-AE15)*AO15,IF(OR(X15="просмотры",X15="engagement",X15="вовлечение"),AB15*AC15*AD15*(1-AE15),IF(OR(X15="пакет",X15="неделя",X15="день",X15="месяц",X15="единица",X15="единиц"),AC15*AD15*(1-AE15)*AB15,AB15*AF15)))</f>
        <v/>
      </c>
      <c r="AH15" s="40">
        <f>AG15*1.2</f>
        <v/>
      </c>
      <c r="AI15" s="39">
        <f>AB15*1000</f>
        <v/>
      </c>
      <c r="AJ15" s="39" t="n">
        <v/>
      </c>
      <c r="AK15" s="39">
        <f>AI15/AJ15</f>
        <v/>
      </c>
      <c r="AL15" s="41" t="inlineStr"/>
      <c r="AM15" s="39">
        <f>AB15</f>
        <v/>
      </c>
      <c r="AN15" s="41" t="inlineStr"/>
      <c r="AO15" s="39">
        <f>AI15*AN15</f>
        <v/>
      </c>
      <c r="AP15" s="40">
        <f>AG15/AI15*1000</f>
        <v/>
      </c>
      <c r="AQ15" s="40">
        <f>AG15/AK15*1000</f>
        <v/>
      </c>
      <c r="AR15" s="40">
        <f>AG15/AM15</f>
        <v/>
      </c>
      <c r="AS15" s="40">
        <f>AG15/AO15</f>
        <v/>
      </c>
      <c r="AT15" s="39" t="inlineStr"/>
      <c r="AU15" s="40">
        <f>AG15/AT15</f>
        <v/>
      </c>
      <c r="AV15" s="42" t="n"/>
      <c r="AW15" s="42" t="n"/>
      <c r="AX15" s="42" t="n"/>
      <c r="AY15" s="42" t="n"/>
      <c r="AZ15" s="42" t="n"/>
      <c r="BA15" s="42" t="n"/>
      <c r="BB15" s="42" t="n"/>
      <c r="BC15" s="42" t="n"/>
      <c r="BD15" s="42" t="n"/>
      <c r="BE15" s="42" t="n"/>
      <c r="BF15" s="42" t="n"/>
      <c r="BG15" s="42" t="n"/>
      <c r="BH15" s="42" t="n"/>
      <c r="BI15" s="42" t="n"/>
      <c r="BJ15" s="42" t="n"/>
      <c r="BK15" s="42" t="n"/>
      <c r="BL15" s="42" t="n"/>
      <c r="BM15" s="42" t="n"/>
      <c r="BN15" s="42" t="n"/>
      <c r="BO15" s="42" t="n"/>
      <c r="BP15" s="42" t="n"/>
      <c r="BQ15" s="42" t="n"/>
      <c r="BR15" s="42" t="n"/>
      <c r="BS15" s="42" t="n"/>
      <c r="BT15" s="42" t="n"/>
      <c r="BU15" s="42" t="n"/>
      <c r="BV15" s="42" t="n"/>
      <c r="BW15" s="42" t="n"/>
      <c r="BX15" s="42" t="n"/>
      <c r="BY15" s="42" t="n"/>
      <c r="BZ15" s="42" t="n"/>
      <c r="CA15" s="42" t="n"/>
      <c r="CB15" s="42" t="n"/>
      <c r="CC15" s="42" t="n"/>
      <c r="CD15" s="42" t="n"/>
      <c r="CE15" s="42" t="n"/>
      <c r="CF15" s="42" t="n"/>
      <c r="CG15" s="42" t="n"/>
      <c r="CH15" s="42" t="n"/>
      <c r="CI15" s="42" t="n"/>
      <c r="CJ15" s="42" t="n"/>
      <c r="CK15" s="42" t="n"/>
      <c r="CL15" s="42" t="n"/>
      <c r="CM15" s="42" t="n"/>
      <c r="CN15" s="42" t="n"/>
      <c r="CO15" s="42" t="n">
        <v>1</v>
      </c>
      <c r="CP15" s="42" t="n">
        <v>1</v>
      </c>
      <c r="CQ15" s="42" t="n">
        <v>1</v>
      </c>
      <c r="CR15" s="42" t="n">
        <v>1</v>
      </c>
      <c r="CS15" s="42" t="n">
        <v>1</v>
      </c>
      <c r="CT15" s="42" t="n"/>
      <c r="CU15" s="42" t="n"/>
      <c r="CV15" s="42" t="n"/>
      <c r="CW15" s="42" t="n"/>
      <c r="CX15" s="42" t="n"/>
      <c r="CY15" s="42" t="n"/>
      <c r="CZ15" s="42" t="n"/>
      <c r="DA15" s="42" t="n"/>
      <c r="DB15" s="42" t="n"/>
      <c r="DC15" s="42" t="n"/>
      <c r="DD15" s="39" t="n"/>
      <c r="DE15" s="39" t="n"/>
      <c r="DF15" s="39" t="n"/>
      <c r="DG15" s="39" t="n"/>
      <c r="DH15" s="39" t="n"/>
      <c r="DI15" s="39" t="n"/>
      <c r="DJ15" s="39" t="n"/>
      <c r="DK15" s="39" t="n"/>
      <c r="DL15" s="39" t="n"/>
      <c r="DM15" s="39" t="n"/>
      <c r="DN15" s="39" t="n"/>
    </row>
    <row r="16" ht="70" customHeight="1">
      <c r="A16" s="39" t="inlineStr">
        <is>
          <t>Все</t>
        </is>
      </c>
      <c r="B16" s="39" t="inlineStr">
        <is>
          <t>Все</t>
        </is>
      </c>
      <c r="C16" s="39" t="inlineStr">
        <is>
          <t>Услуга</t>
        </is>
      </c>
      <c r="D16" s="39" t="inlineStr">
        <is>
          <t>охват</t>
        </is>
      </c>
      <c r="E16" s="39" t="n">
        <v/>
      </c>
      <c r="F16" s="39" t="n">
        <v/>
      </c>
      <c r="G16" s="39" t="n">
        <v/>
      </c>
      <c r="H16" s="39" t="n">
        <v/>
      </c>
      <c r="I16" s="39" t="n">
        <v/>
      </c>
      <c r="J16" s="39" t="n">
        <v/>
      </c>
      <c r="K16" s="39" t="inlineStr">
        <is>
          <t>через ТГ/битрикс
Иванов Илья
+79360000066
IvanovIA@sbermarketing.ru</t>
        </is>
      </c>
      <c r="L16" s="39" t="n">
        <v/>
      </c>
      <c r="M16" s="39" t="n">
        <v/>
      </c>
      <c r="N16" s="39" t="n">
        <v/>
      </c>
      <c r="O16" s="39" t="inlineStr">
        <is>
          <t>добавляем отдельно как рекомендация (отдельным файлом)</t>
        </is>
      </c>
      <c r="P16" s="39" t="n">
        <v>0</v>
      </c>
      <c r="Q16" s="39" t="n">
        <v>4</v>
      </c>
      <c r="R16" s="39">
        <f>S16</f>
        <v/>
      </c>
      <c r="S16" s="39" t="inlineStr">
        <is>
          <t>Блоггеры</t>
        </is>
      </c>
      <c r="T16" s="39" t="n">
        <v/>
      </c>
      <c r="U16" s="39" t="n">
        <v/>
      </c>
      <c r="V16" s="39" t="inlineStr"/>
      <c r="W16" s="39" t="n">
        <v/>
      </c>
      <c r="X16" s="39" t="n">
        <v/>
      </c>
      <c r="Y16" s="39">
        <f>COUNT(AV16:DC16)</f>
        <v/>
      </c>
      <c r="Z16" s="39" t="n">
        <v/>
      </c>
      <c r="AA16" s="39">
        <f>AB16/Y16</f>
        <v/>
      </c>
      <c r="AB16" s="39" t="n">
        <v/>
      </c>
      <c r="AC16" s="40" t="n">
        <v/>
      </c>
      <c r="AD16" s="39" t="n">
        <v/>
      </c>
      <c r="AE16" s="39" t="n">
        <v>0</v>
      </c>
      <c r="AF16" s="39">
        <f>IF(OR(X16="1000 показов",X16="клики",X16="engagement",X16="вовлечение",X16="просмотры"),IF(X16="клики",AG16*1000/AI16,IF(OR(X16="engagement",X16="просмотры",X16="вовлечение"),AG16*1000/AI16,AC16*AD16*(1-AE16))),IF(ISERR(AC16*AD16/AI16*1000*(1-AE16)),0,AC16*AD16*AB16*(1-AE16)/AI16*1000))</f>
        <v/>
      </c>
      <c r="AG16" s="40">
        <f>IF(X16="клики",AC16*AD16*(1-AE16)*AO16,IF(OR(X16="просмотры",X16="engagement",X16="вовлечение"),AB16*AC16*AD16*(1-AE16),IF(OR(X16="пакет",X16="неделя",X16="день",X16="месяц",X16="единица",X16="единиц"),AC16*AD16*(1-AE16)*AB16,AB16*AF16)))</f>
        <v/>
      </c>
      <c r="AH16" s="40">
        <f>AG16*1.2</f>
        <v/>
      </c>
      <c r="AI16" s="39">
        <f>AB16*1000</f>
        <v/>
      </c>
      <c r="AJ16" s="39" t="n">
        <v/>
      </c>
      <c r="AK16" s="39">
        <f>AI16/AJ16</f>
        <v/>
      </c>
      <c r="AL16" s="41" t="inlineStr"/>
      <c r="AM16" s="39">
        <f>AB16</f>
        <v/>
      </c>
      <c r="AN16" s="41" t="inlineStr"/>
      <c r="AO16" s="39">
        <f>AI16*AN16</f>
        <v/>
      </c>
      <c r="AP16" s="40">
        <f>AG16/AI16*1000</f>
        <v/>
      </c>
      <c r="AQ16" s="40">
        <f>AG16/AK16*1000</f>
        <v/>
      </c>
      <c r="AR16" s="40">
        <f>AG16/AM16</f>
        <v/>
      </c>
      <c r="AS16" s="40">
        <f>AG16/AO16</f>
        <v/>
      </c>
      <c r="AT16" s="39" t="inlineStr"/>
      <c r="AU16" s="40">
        <f>AG16/AT16</f>
        <v/>
      </c>
      <c r="AV16" s="42" t="n"/>
      <c r="AW16" s="42" t="n"/>
      <c r="AX16" s="42" t="n"/>
      <c r="AY16" s="42" t="n"/>
      <c r="AZ16" s="42" t="n"/>
      <c r="BA16" s="42" t="n"/>
      <c r="BB16" s="42" t="n"/>
      <c r="BC16" s="42" t="n"/>
      <c r="BD16" s="42" t="n"/>
      <c r="BE16" s="42" t="n"/>
      <c r="BF16" s="42" t="n"/>
      <c r="BG16" s="42" t="n"/>
      <c r="BH16" s="42" t="n"/>
      <c r="BI16" s="42" t="n"/>
      <c r="BJ16" s="42" t="n"/>
      <c r="BK16" s="42" t="n"/>
      <c r="BL16" s="42" t="n"/>
      <c r="BM16" s="42" t="n"/>
      <c r="BN16" s="42" t="n"/>
      <c r="BO16" s="42" t="n"/>
      <c r="BP16" s="42" t="n"/>
      <c r="BQ16" s="42" t="n"/>
      <c r="BR16" s="42" t="n"/>
      <c r="BS16" s="42" t="n"/>
      <c r="BT16" s="42" t="n"/>
      <c r="BU16" s="42" t="n"/>
      <c r="BV16" s="42" t="n"/>
      <c r="BW16" s="42" t="n"/>
      <c r="BX16" s="42" t="n"/>
      <c r="BY16" s="42" t="n"/>
      <c r="BZ16" s="42" t="n"/>
      <c r="CA16" s="42" t="n"/>
      <c r="CB16" s="42" t="n"/>
      <c r="CC16" s="42" t="n"/>
      <c r="CD16" s="42" t="n"/>
      <c r="CE16" s="42" t="n"/>
      <c r="CF16" s="42" t="n"/>
      <c r="CG16" s="42" t="n"/>
      <c r="CH16" s="42" t="n"/>
      <c r="CI16" s="42" t="n"/>
      <c r="CJ16" s="42" t="n"/>
      <c r="CK16" s="42" t="n"/>
      <c r="CL16" s="42" t="n"/>
      <c r="CM16" s="42" t="n"/>
      <c r="CN16" s="42" t="n"/>
      <c r="CO16" s="42" t="n">
        <v>1</v>
      </c>
      <c r="CP16" s="42" t="n">
        <v>1</v>
      </c>
      <c r="CQ16" s="42" t="n">
        <v>1</v>
      </c>
      <c r="CR16" s="42" t="n">
        <v>1</v>
      </c>
      <c r="CS16" s="42" t="n">
        <v>1</v>
      </c>
      <c r="CT16" s="42" t="n"/>
      <c r="CU16" s="42" t="n"/>
      <c r="CV16" s="42" t="n"/>
      <c r="CW16" s="42" t="n"/>
      <c r="CX16" s="42" t="n"/>
      <c r="CY16" s="42" t="n"/>
      <c r="CZ16" s="42" t="n"/>
      <c r="DA16" s="42" t="n"/>
      <c r="DB16" s="42" t="n"/>
      <c r="DC16" s="42" t="n"/>
      <c r="DD16" s="39" t="n"/>
      <c r="DE16" s="39" t="n"/>
      <c r="DF16" s="39" t="n"/>
      <c r="DG16" s="39" t="n"/>
      <c r="DH16" s="39" t="n"/>
      <c r="DI16" s="39" t="n"/>
      <c r="DJ16" s="39" t="n"/>
      <c r="DK16" s="39" t="n"/>
      <c r="DL16" s="39" t="n"/>
      <c r="DM16" s="39" t="n"/>
      <c r="DN16" s="39" t="n"/>
    </row>
    <row r="17" ht="70" customHeight="1">
      <c r="A17" s="39" t="inlineStr">
        <is>
          <t>Все</t>
        </is>
      </c>
      <c r="B17" s="39" t="inlineStr">
        <is>
          <t>Все</t>
        </is>
      </c>
      <c r="C17" s="39" t="inlineStr">
        <is>
          <t>wi-fi</t>
        </is>
      </c>
      <c r="D17" s="39" t="inlineStr">
        <is>
          <t>охват</t>
        </is>
      </c>
      <c r="E17" s="39" t="inlineStr">
        <is>
          <t>\\DOCS\Public\_Подрядчики (прайсы, презентации, ТТ)\ИМХО</t>
        </is>
      </c>
      <c r="F17" s="39" t="inlineStr">
        <is>
          <t>надо протестировать, однозначно коллеги не могут ответить</t>
        </is>
      </c>
      <c r="G17" s="39" t="n">
        <v/>
      </c>
      <c r="H17" s="39" t="inlineStr">
        <is>
          <t>возвратная СК 25%</t>
        </is>
      </c>
      <c r="I17" s="39" t="n">
        <v/>
      </c>
      <c r="J17" s="39" t="inlineStr">
        <is>
          <t>\\DOCS\Public\_Подрядчики (прайсы, презентации, ТТ)\Квант</t>
        </is>
      </c>
      <c r="K17" s="39" t="inlineStr">
        <is>
          <t>Smolenkova Ekaterina &lt;e.smolenkova@qvant.ru&gt;
Stepanova Mariya &lt;m.stepanova@qvant.ru&gt;</t>
        </is>
      </c>
      <c r="L17" s="39" t="inlineStr">
        <is>
          <t>BL проводим от 1,5м руб за РК
 Региональные аэропорты доступны для размещения только совместно с другими площадками. Условия точечных размещений уточняйте у менеджеров IMHO.
В случае размещения рекламной кампании в Ресторанах А. Новикова требуется обязательное согласование Рекламодателя с площадкой!
За специальными годовыми условиями обращайтесь к менеджерам IMHO."</t>
        </is>
      </c>
      <c r="M17" s="39" t="inlineStr">
        <is>
          <t xml:space="preserve">200000р. до ндс после скидок </t>
        </is>
      </c>
      <c r="N17" s="39" t="inlineStr">
        <is>
          <t>да</t>
        </is>
      </c>
      <c r="O17" s="39" t="inlineStr">
        <is>
          <t>100% brand safety, 100% органический трафик,  практически 100% концентрация внимания на устройстве, тк мы мобильная рекламная сеть, полноэкранные форматы,  уникальная data и специфика транспортных локаций</t>
        </is>
      </c>
      <c r="P17" s="39" t="n">
        <v>0</v>
      </c>
      <c r="Q17" s="39" t="n">
        <v>5</v>
      </c>
      <c r="R17" s="39">
        <f>S17</f>
        <v/>
      </c>
      <c r="S17" s="39" t="inlineStr">
        <is>
          <t>Максима Телеком ( Qvant)
wi-fi.ru</t>
        </is>
      </c>
      <c r="T17" s="39" t="inlineStr">
        <is>
          <t xml:space="preserve">ГЕО РФ, АLL до 24 лет (школьники, студенты) </t>
        </is>
      </c>
      <c r="U17" s="39" t="inlineStr">
        <is>
          <t>Графический баннер</t>
        </is>
      </c>
      <c r="V17" s="39" t="inlineStr"/>
      <c r="W17" s="39" t="inlineStr">
        <is>
          <t>Динамика</t>
        </is>
      </c>
      <c r="X17" s="39" t="inlineStr">
        <is>
          <t>1000 показов</t>
        </is>
      </c>
      <c r="Y17" s="39">
        <f>COUNT(AV17:DC17)</f>
        <v/>
      </c>
      <c r="Z17" s="39" t="inlineStr">
        <is>
          <t>неделя</t>
        </is>
      </c>
      <c r="AA17" s="39">
        <f>AB17/Y17</f>
        <v/>
      </c>
      <c r="AB17" s="39" t="n">
        <v>1200</v>
      </c>
      <c r="AC17" s="40" t="n">
        <v>250</v>
      </c>
      <c r="AD17" s="39" t="n">
        <v>1.3</v>
      </c>
      <c r="AE17" s="39" t="n">
        <v>0.3</v>
      </c>
      <c r="AF17" s="39">
        <f>IF(OR(X17="1000 показов",X17="клики",X17="engagement",X17="вовлечение",X17="просмотры"),IF(X17="клики",AG17*1000/AI17,IF(OR(X17="engagement",X17="просмотры",X17="вовлечение"),AG17*1000/AI17,AC17*AD17*(1-AE17))),IF(ISERR(AC17*AD17/AI17*1000*(1-AE17)),0,AC17*AD17*AB17*(1-AE17)/AI17*1000))</f>
        <v/>
      </c>
      <c r="AG17" s="40">
        <f>IF(X17="клики",AC17*AD17*(1-AE17)*AO17,IF(OR(X17="просмотры",X17="engagement",X17="вовлечение"),AB17*AC17*AD17*(1-AE17),IF(OR(X17="пакет",X17="неделя",X17="день",X17="месяц",X17="единица",X17="единиц"),AC17*AD17*(1-AE17)*AB17,AB17*AF17)))</f>
        <v/>
      </c>
      <c r="AH17" s="40">
        <f>AG17*1.2</f>
        <v/>
      </c>
      <c r="AI17" s="39">
        <f>AB17*1000</f>
        <v/>
      </c>
      <c r="AJ17" s="39" t="n">
        <v>2</v>
      </c>
      <c r="AK17" s="39">
        <f>AI17/AJ17</f>
        <v/>
      </c>
      <c r="AL17" s="41" t="inlineStr"/>
      <c r="AM17" s="39">
        <f>AB17</f>
        <v/>
      </c>
      <c r="AN17" s="41" t="inlineStr"/>
      <c r="AO17" s="39">
        <f>AI17*AN17</f>
        <v/>
      </c>
      <c r="AP17" s="40">
        <f>AG17/AI17*1000</f>
        <v/>
      </c>
      <c r="AQ17" s="40">
        <f>AG17/AK17*1000</f>
        <v/>
      </c>
      <c r="AR17" s="40">
        <f>AG17/AM17</f>
        <v/>
      </c>
      <c r="AS17" s="40">
        <f>AG17/AO17</f>
        <v/>
      </c>
      <c r="AT17" s="39" t="inlineStr"/>
      <c r="AU17" s="40">
        <f>AG17/AT17</f>
        <v/>
      </c>
      <c r="AV17" s="42" t="n"/>
      <c r="AW17" s="42" t="n"/>
      <c r="AX17" s="42" t="n"/>
      <c r="AY17" s="42" t="n"/>
      <c r="AZ17" s="42" t="n"/>
      <c r="BA17" s="42" t="n"/>
      <c r="BB17" s="42" t="n"/>
      <c r="BC17" s="42" t="n"/>
      <c r="BD17" s="42" t="n"/>
      <c r="BE17" s="42" t="n"/>
      <c r="BF17" s="42" t="n"/>
      <c r="BG17" s="42" t="n"/>
      <c r="BH17" s="42" t="n"/>
      <c r="BI17" s="42" t="n"/>
      <c r="BJ17" s="42" t="n"/>
      <c r="BK17" s="42" t="n"/>
      <c r="BL17" s="42" t="n"/>
      <c r="BM17" s="42" t="n"/>
      <c r="BN17" s="42" t="n"/>
      <c r="BO17" s="42" t="n"/>
      <c r="BP17" s="42" t="n"/>
      <c r="BQ17" s="42" t="n"/>
      <c r="BR17" s="42" t="n"/>
      <c r="BS17" s="42" t="n"/>
      <c r="BT17" s="42" t="n"/>
      <c r="BU17" s="42" t="n"/>
      <c r="BV17" s="42" t="n"/>
      <c r="BW17" s="42" t="n"/>
      <c r="BX17" s="42" t="n"/>
      <c r="BY17" s="42" t="n"/>
      <c r="BZ17" s="42" t="n"/>
      <c r="CA17" s="42" t="n"/>
      <c r="CB17" s="42" t="n"/>
      <c r="CC17" s="42" t="n"/>
      <c r="CD17" s="42" t="n"/>
      <c r="CE17" s="42" t="n"/>
      <c r="CF17" s="42" t="n"/>
      <c r="CG17" s="42" t="n"/>
      <c r="CH17" s="42" t="n"/>
      <c r="CI17" s="42" t="n"/>
      <c r="CJ17" s="42" t="n"/>
      <c r="CK17" s="42" t="n"/>
      <c r="CL17" s="42" t="n"/>
      <c r="CM17" s="42" t="n"/>
      <c r="CN17" s="42" t="n"/>
      <c r="CO17" s="42" t="n">
        <v>1</v>
      </c>
      <c r="CP17" s="42" t="n">
        <v>1</v>
      </c>
      <c r="CQ17" s="42" t="n">
        <v>1</v>
      </c>
      <c r="CR17" s="42" t="n">
        <v>1</v>
      </c>
      <c r="CS17" s="42" t="n">
        <v>1</v>
      </c>
      <c r="CT17" s="42" t="n"/>
      <c r="CU17" s="42" t="n"/>
      <c r="CV17" s="42" t="n"/>
      <c r="CW17" s="42" t="n"/>
      <c r="CX17" s="42" t="n"/>
      <c r="CY17" s="42" t="n"/>
      <c r="CZ17" s="42" t="n"/>
      <c r="DA17" s="42" t="n"/>
      <c r="DB17" s="42" t="n"/>
      <c r="DC17" s="42" t="n"/>
      <c r="DD17" s="39" t="n"/>
      <c r="DE17" s="39" t="n"/>
      <c r="DF17" s="39" t="n"/>
      <c r="DG17" s="39" t="n"/>
      <c r="DH17" s="39" t="n"/>
      <c r="DI17" s="39" t="n"/>
      <c r="DJ17" s="39" t="n"/>
      <c r="DK17" s="39" t="n"/>
      <c r="DL17" s="39" t="n"/>
      <c r="DM17" s="39" t="n"/>
      <c r="DN17" s="39" t="n"/>
    </row>
    <row r="18" ht="70" customHeight="1">
      <c r="A18" s="39" t="inlineStr">
        <is>
          <t>Все</t>
        </is>
      </c>
      <c r="B18" s="39" t="inlineStr">
        <is>
          <t>Все</t>
        </is>
      </c>
      <c r="C18" s="39" t="inlineStr">
        <is>
          <t>Сеть</t>
        </is>
      </c>
      <c r="D18" s="39" t="inlineStr">
        <is>
          <t>охват/лиды</t>
        </is>
      </c>
      <c r="E18" s="39" t="inlineStr">
        <is>
          <t>https://disk.yandex.ru/d/vH4v5q4mM1I8Bw</t>
        </is>
      </c>
      <c r="F18" s="39" t="inlineStr">
        <is>
          <t>да</t>
        </is>
      </c>
      <c r="G18" s="39" t="inlineStr">
        <is>
          <t>Перед запуском необходимо предоставить исходники согласно ТТ для подготовки креативов. Перед запуском согласовываются KPI клиента и предоставляются счетчики. После запуска мы предоставляем скриншоты и пермалинк на статистику. После запуска необходимо предоставить доступы в GA/ЯМ или настроить ежедневные выгрузки.</t>
        </is>
      </c>
      <c r="H18" s="39" t="n">
        <v>0.3</v>
      </c>
      <c r="I18" s="39" t="n">
        <v/>
      </c>
      <c r="J18" s="39" t="inlineStr">
        <is>
          <t xml:space="preserve">ссылка медиакит - https://disk.yandex.ru/d/Z2FHEnCuW6QErg 
ссылка прайс - https://disk.yandex.ru/d/3HDwHs8WWIcpaQ </t>
        </is>
      </c>
      <c r="K18" s="39" t="inlineStr">
        <is>
          <t>m.voevodkina@mediatoday.ru
z.dzhorabaeva@mediatoday.ru
e.zlobina@mediatoday.ru</t>
        </is>
      </c>
      <c r="L18" s="39" t="inlineStr">
        <is>
          <t xml:space="preserve">проводим BLS бесплатно при следующих условиях:
1. 1 млн. уников за всю РК
2. размещения не менее 3 недель с частотой не ниже 3
3. новизна креатива
Платный BLS проводится при условии:
1. От 800 тыс. до 1 млн. уников за всю РК.
2. размещения не менее 3 недель с частотой не ниже 3
3. новизна креатива
В рамках основной кампании должен быть использован формат All-roll или Inread. Минимальный объем brand lift’а составляет 10% от объема основной РК, максимальный объем – 30 % от объема. BLS реализуем с помощью формата Inread Banner и/или Banner Invideo. 
</t>
        </is>
      </c>
      <c r="M18" s="39" t="inlineStr">
        <is>
          <t>Минимальный бюджет кампании - 250 000р.</t>
        </is>
      </c>
      <c r="N18" s="39" t="inlineStr">
        <is>
          <t>нет</t>
        </is>
      </c>
      <c r="O18" s="39" t="inlineStr">
        <is>
          <t>Бесплатное изготовление материалов из исходников клиента/
Мультиформатность</t>
        </is>
      </c>
      <c r="P18" s="39" t="n">
        <v>0</v>
      </c>
      <c r="Q18" s="39" t="n">
        <v>6</v>
      </c>
      <c r="R18" s="39">
        <f>S18</f>
        <v/>
      </c>
      <c r="S18" s="39" t="inlineStr">
        <is>
          <t>Mediatoday</t>
        </is>
      </c>
      <c r="T18" s="39" t="inlineStr">
        <is>
          <t>Размещение на страницах сайтов. Таргетинг по социально-демографическим характеристикам и интересам.</t>
        </is>
      </c>
      <c r="U18" s="39" t="inlineStr">
        <is>
          <t>ADBAR, FULLSCREEN, IN-APP, ADBAR+FULLSCREEN, BANNER (+InStream), ALL-ROLL (InStream+OutStream)</t>
        </is>
      </c>
      <c r="V18" s="39" t="inlineStr"/>
      <c r="W18" s="39" t="inlineStr">
        <is>
          <t>Динамика</t>
        </is>
      </c>
      <c r="X18" s="39" t="inlineStr">
        <is>
          <t>1000 показов</t>
        </is>
      </c>
      <c r="Y18" s="39">
        <f>COUNT(AV18:DC18)</f>
        <v/>
      </c>
      <c r="Z18" s="39" t="inlineStr">
        <is>
          <t>недели</t>
        </is>
      </c>
      <c r="AA18" s="39">
        <f>AB18/Y18</f>
        <v/>
      </c>
      <c r="AB18" s="39" t="n">
        <v>1000</v>
      </c>
      <c r="AC18" s="40" t="n">
        <v>630</v>
      </c>
      <c r="AD18" s="39" t="n">
        <v>1</v>
      </c>
      <c r="AE18" s="39" t="n">
        <v>0.3</v>
      </c>
      <c r="AF18" s="39">
        <f>IF(OR(X18="1000 показов",X18="клики",X18="engagement",X18="вовлечение",X18="просмотры"),IF(X18="клики",AG18*1000/AI18,IF(OR(X18="engagement",X18="просмотры",X18="вовлечение"),AG18*1000/AI18,AC18*AD18*(1-AE18))),IF(ISERR(AC18*AD18/AI18*1000*(1-AE18)),0,AC18*AD18*AB18*(1-AE18)/AI18*1000))</f>
        <v/>
      </c>
      <c r="AG18" s="40">
        <f>IF(X18="клики",AC18*AD18*(1-AE18)*AO18,IF(OR(X18="просмотры",X18="engagement",X18="вовлечение"),AB18*AC18*AD18*(1-AE18),IF(OR(X18="пакет",X18="неделя",X18="день",X18="месяц",X18="единица",X18="единиц"),AC18*AD18*(1-AE18)*AB18,AB18*AF18)))</f>
        <v/>
      </c>
      <c r="AH18" s="40">
        <f>AG18*1.2</f>
        <v/>
      </c>
      <c r="AI18" s="39">
        <f>AB18*1000</f>
        <v/>
      </c>
      <c r="AJ18" s="39" t="n">
        <v>3</v>
      </c>
      <c r="AK18" s="39">
        <f>AI18/AJ18</f>
        <v/>
      </c>
      <c r="AL18" s="41" t="inlineStr"/>
      <c r="AM18" s="39">
        <f>AB18</f>
        <v/>
      </c>
      <c r="AN18" s="41" t="inlineStr"/>
      <c r="AO18" s="39">
        <f>AI18*AN18</f>
        <v/>
      </c>
      <c r="AP18" s="40">
        <f>AG18/AI18*1000</f>
        <v/>
      </c>
      <c r="AQ18" s="40">
        <f>AG18/AK18*1000</f>
        <v/>
      </c>
      <c r="AR18" s="40">
        <f>AG18/AM18</f>
        <v/>
      </c>
      <c r="AS18" s="40">
        <f>AG18/AO18</f>
        <v/>
      </c>
      <c r="AT18" s="39" t="inlineStr"/>
      <c r="AU18" s="40">
        <f>AG18/AT18</f>
        <v/>
      </c>
      <c r="AV18" s="42" t="n"/>
      <c r="AW18" s="42" t="n"/>
      <c r="AX18" s="42" t="n"/>
      <c r="AY18" s="42" t="n"/>
      <c r="AZ18" s="42" t="n"/>
      <c r="BA18" s="42" t="n"/>
      <c r="BB18" s="42" t="n"/>
      <c r="BC18" s="42" t="n"/>
      <c r="BD18" s="42" t="n"/>
      <c r="BE18" s="42" t="n"/>
      <c r="BF18" s="42" t="n"/>
      <c r="BG18" s="42" t="n"/>
      <c r="BH18" s="42" t="n"/>
      <c r="BI18" s="42" t="n"/>
      <c r="BJ18" s="42" t="n"/>
      <c r="BK18" s="42" t="n"/>
      <c r="BL18" s="42" t="n"/>
      <c r="BM18" s="42" t="n"/>
      <c r="BN18" s="42" t="n"/>
      <c r="BO18" s="42" t="n"/>
      <c r="BP18" s="42" t="n"/>
      <c r="BQ18" s="42" t="n"/>
      <c r="BR18" s="42" t="n"/>
      <c r="BS18" s="42" t="n"/>
      <c r="BT18" s="42" t="n"/>
      <c r="BU18" s="42" t="n"/>
      <c r="BV18" s="42" t="n"/>
      <c r="BW18" s="42" t="n"/>
      <c r="BX18" s="42" t="n"/>
      <c r="BY18" s="42" t="n"/>
      <c r="BZ18" s="42" t="n"/>
      <c r="CA18" s="42" t="n"/>
      <c r="CB18" s="42" t="n"/>
      <c r="CC18" s="42" t="n"/>
      <c r="CD18" s="42" t="n"/>
      <c r="CE18" s="42" t="n"/>
      <c r="CF18" s="42" t="n"/>
      <c r="CG18" s="42" t="n"/>
      <c r="CH18" s="42" t="n"/>
      <c r="CI18" s="42" t="n"/>
      <c r="CJ18" s="42" t="n"/>
      <c r="CK18" s="42" t="n"/>
      <c r="CL18" s="42" t="n"/>
      <c r="CM18" s="42" t="n"/>
      <c r="CN18" s="42" t="n"/>
      <c r="CO18" s="42" t="n">
        <v>1</v>
      </c>
      <c r="CP18" s="42" t="n">
        <v>1</v>
      </c>
      <c r="CQ18" s="42" t="n">
        <v>1</v>
      </c>
      <c r="CR18" s="42" t="n">
        <v>1</v>
      </c>
      <c r="CS18" s="42" t="n">
        <v>1</v>
      </c>
      <c r="CT18" s="42" t="n"/>
      <c r="CU18" s="42" t="n"/>
      <c r="CV18" s="42" t="n"/>
      <c r="CW18" s="42" t="n"/>
      <c r="CX18" s="42" t="n"/>
      <c r="CY18" s="42" t="n"/>
      <c r="CZ18" s="42" t="n"/>
      <c r="DA18" s="42" t="n"/>
      <c r="DB18" s="42" t="n"/>
      <c r="DC18" s="42" t="n"/>
      <c r="DD18" s="39" t="n"/>
      <c r="DE18" s="39" t="n"/>
      <c r="DF18" s="39" t="n"/>
      <c r="DG18" s="39" t="n"/>
      <c r="DH18" s="39" t="n"/>
      <c r="DI18" s="39" t="n"/>
      <c r="DJ18" s="39" t="n"/>
      <c r="DK18" s="39" t="n"/>
      <c r="DL18" s="39" t="n"/>
      <c r="DM18" s="39" t="n"/>
      <c r="DN18" s="39" t="n"/>
    </row>
    <row r="19" ht="70" customHeight="1">
      <c r="A19" s="39" t="inlineStr">
        <is>
          <t>Все</t>
        </is>
      </c>
      <c r="B19" s="39" t="inlineStr">
        <is>
          <t>Все</t>
        </is>
      </c>
      <c r="C19" s="39" t="inlineStr">
        <is>
          <t>Маркетплейс</t>
        </is>
      </c>
      <c r="D19" s="39" t="inlineStr">
        <is>
          <t>охват/лиды</t>
        </is>
      </c>
      <c r="E19" s="39" t="n">
        <v/>
      </c>
      <c r="F19" s="39" t="n">
        <v/>
      </c>
      <c r="G19" s="39" t="n">
        <v/>
      </c>
      <c r="H19" s="39" t="n">
        <v/>
      </c>
      <c r="I19" s="39" t="n">
        <v/>
      </c>
      <c r="J19" s="39" t="inlineStr">
        <is>
          <t>\\DOCS\Public\_Подрядчики (прайсы, презентации, ТТ)\СберМаркет</t>
        </is>
      </c>
      <c r="K19" s="39" t="inlineStr">
        <is>
          <t>Alexander Veselkov
+79254892362
сотрудник сбера</t>
        </is>
      </c>
      <c r="L19" s="39" t="n">
        <v/>
      </c>
      <c r="M19" s="39" t="inlineStr">
        <is>
          <t>500т.р.</t>
        </is>
      </c>
      <c r="N19" s="39" t="n">
        <v/>
      </c>
      <c r="O19" s="39" t="n">
        <v/>
      </c>
      <c r="P19" s="39" t="n">
        <v>0</v>
      </c>
      <c r="Q19" s="39" t="n">
        <v>7</v>
      </c>
      <c r="R19" s="39">
        <f>S19</f>
        <v/>
      </c>
      <c r="S19" s="39" t="inlineStr">
        <is>
          <t>СберМаркет</t>
        </is>
      </c>
      <c r="T19" s="39" t="inlineStr">
        <is>
          <t>Стартовый баннер при входе в приложение</t>
        </is>
      </c>
      <c r="U19" s="39" t="inlineStr">
        <is>
          <t>Баннер</t>
        </is>
      </c>
      <c r="V19" s="39" t="inlineStr"/>
      <c r="W19" s="39" t="inlineStr">
        <is>
          <t>Динамика</t>
        </is>
      </c>
      <c r="X19" s="39" t="inlineStr">
        <is>
          <t>пакет</t>
        </is>
      </c>
      <c r="Y19" s="39">
        <f>COUNT(AV19:DC19)</f>
        <v/>
      </c>
      <c r="Z19" s="39" t="inlineStr">
        <is>
          <t>неделя</t>
        </is>
      </c>
      <c r="AA19" s="39">
        <f>AB19/Y19</f>
        <v/>
      </c>
      <c r="AB19" s="39" t="n">
        <v>1</v>
      </c>
      <c r="AC19" s="40" t="n">
        <v>300000</v>
      </c>
      <c r="AD19" s="39" t="n">
        <v>1.5</v>
      </c>
      <c r="AE19" s="39" t="n">
        <v>0</v>
      </c>
      <c r="AF19" s="39">
        <f>IF(OR(X19="1000 показов",X19="клики",X19="engagement",X19="вовлечение",X19="просмотры"),IF(X19="клики",AG19*1000/AI19,IF(OR(X19="engagement",X19="просмотры",X19="вовлечение"),AG19*1000/AI19,AC19*AD19*(1-AE19))),IF(ISERR(AC19*AD19/AI19*1000*(1-AE19)),0,AC19*AD19*AB19*(1-AE19)/AI19*1000))</f>
        <v/>
      </c>
      <c r="AG19" s="40">
        <f>IF(X19="клики",AC19*AD19*(1-AE19)*AO19,IF(OR(X19="просмотры",X19="engagement",X19="вовлечение"),AB19*AC19*AD19*(1-AE19),IF(OR(X19="пакет",X19="неделя",X19="день",X19="месяц",X19="единица",X19="единиц"),AC19*AD19*(1-AE19)*AB19,AB19*AF19)))</f>
        <v/>
      </c>
      <c r="AH19" s="40">
        <f>AG19*1.2</f>
        <v/>
      </c>
      <c r="AI19" s="39">
        <f>AB19*1000</f>
        <v/>
      </c>
      <c r="AJ19" s="39" t="n">
        <v>3.1</v>
      </c>
      <c r="AK19" s="39">
        <f>AI19/AJ19</f>
        <v/>
      </c>
      <c r="AL19" s="41" t="inlineStr"/>
      <c r="AM19" s="39">
        <f>AB19</f>
        <v/>
      </c>
      <c r="AN19" s="41" t="inlineStr"/>
      <c r="AO19" s="39">
        <f>AI19*AN19</f>
        <v/>
      </c>
      <c r="AP19" s="40">
        <f>AG19/AI19*1000</f>
        <v/>
      </c>
      <c r="AQ19" s="40">
        <f>AG19/AK19*1000</f>
        <v/>
      </c>
      <c r="AR19" s="40">
        <f>AG19/AM19</f>
        <v/>
      </c>
      <c r="AS19" s="40">
        <f>AG19/AO19</f>
        <v/>
      </c>
      <c r="AT19" s="39" t="inlineStr"/>
      <c r="AU19" s="40">
        <f>AG19/AT19</f>
        <v/>
      </c>
      <c r="AV19" s="42" t="n"/>
      <c r="AW19" s="42" t="n"/>
      <c r="AX19" s="42" t="n"/>
      <c r="AY19" s="42" t="n"/>
      <c r="AZ19" s="42" t="n"/>
      <c r="BA19" s="42" t="n"/>
      <c r="BB19" s="42" t="n"/>
      <c r="BC19" s="42" t="n"/>
      <c r="BD19" s="42" t="n"/>
      <c r="BE19" s="42" t="n"/>
      <c r="BF19" s="42" t="n"/>
      <c r="BG19" s="42" t="n"/>
      <c r="BH19" s="42" t="n"/>
      <c r="BI19" s="42" t="n"/>
      <c r="BJ19" s="42" t="n"/>
      <c r="BK19" s="42" t="n"/>
      <c r="BL19" s="42" t="n"/>
      <c r="BM19" s="42" t="n"/>
      <c r="BN19" s="42" t="n"/>
      <c r="BO19" s="42" t="n"/>
      <c r="BP19" s="42" t="n"/>
      <c r="BQ19" s="42" t="n"/>
      <c r="BR19" s="42" t="n"/>
      <c r="BS19" s="42" t="n"/>
      <c r="BT19" s="42" t="n"/>
      <c r="BU19" s="42" t="n"/>
      <c r="BV19" s="42" t="n"/>
      <c r="BW19" s="42" t="n"/>
      <c r="BX19" s="42" t="n"/>
      <c r="BY19" s="42" t="n"/>
      <c r="BZ19" s="42" t="n"/>
      <c r="CA19" s="42" t="n"/>
      <c r="CB19" s="42" t="n"/>
      <c r="CC19" s="42" t="n"/>
      <c r="CD19" s="42" t="n"/>
      <c r="CE19" s="42" t="n"/>
      <c r="CF19" s="42" t="n"/>
      <c r="CG19" s="42" t="n"/>
      <c r="CH19" s="42" t="n"/>
      <c r="CI19" s="42" t="n"/>
      <c r="CJ19" s="42" t="n"/>
      <c r="CK19" s="42" t="n"/>
      <c r="CL19" s="42" t="n"/>
      <c r="CM19" s="42" t="n"/>
      <c r="CN19" s="42" t="n"/>
      <c r="CO19" s="42" t="n">
        <v>1</v>
      </c>
      <c r="CP19" s="42" t="n">
        <v>1</v>
      </c>
      <c r="CQ19" s="42" t="n">
        <v>1</v>
      </c>
      <c r="CR19" s="42" t="n">
        <v>1</v>
      </c>
      <c r="CS19" s="42" t="n">
        <v>1</v>
      </c>
      <c r="CT19" s="42" t="n"/>
      <c r="CU19" s="42" t="n"/>
      <c r="CV19" s="42" t="n"/>
      <c r="CW19" s="42" t="n"/>
      <c r="CX19" s="42" t="n"/>
      <c r="CY19" s="42" t="n"/>
      <c r="CZ19" s="42" t="n"/>
      <c r="DA19" s="42" t="n"/>
      <c r="DB19" s="42" t="n"/>
      <c r="DC19" s="42" t="n"/>
      <c r="DD19" s="39" t="n"/>
      <c r="DE19" s="39" t="n"/>
      <c r="DF19" s="39" t="n"/>
      <c r="DG19" s="39" t="n"/>
      <c r="DH19" s="39" t="n"/>
      <c r="DI19" s="39" t="n"/>
      <c r="DJ19" s="39" t="n"/>
      <c r="DK19" s="39" t="n"/>
      <c r="DL19" s="39" t="n"/>
      <c r="DM19" s="39" t="n"/>
      <c r="DN19" s="39" t="n"/>
    </row>
    <row r="20" ht="70" customHeight="1">
      <c r="A20" s="39" t="inlineStr">
        <is>
          <t>Все</t>
        </is>
      </c>
      <c r="B20" s="39" t="inlineStr">
        <is>
          <t>Все</t>
        </is>
      </c>
      <c r="C20" s="39" t="inlineStr">
        <is>
          <t>Сеть</t>
        </is>
      </c>
      <c r="D20" s="39" t="inlineStr">
        <is>
          <t>охват/лиды</t>
        </is>
      </c>
      <c r="E20" s="39" t="n">
        <v/>
      </c>
      <c r="F20" s="39" t="inlineStr">
        <is>
          <t>да</t>
        </is>
      </c>
      <c r="G20" s="39" t="inlineStr">
        <is>
          <t>выдача доступов к представлению в ГА по почте punch.media2020@gmail.com, автовыгрузка постклика и DCM на почту e.mardoyan@punchmedia.ru; для достижения медийных показателей просим предоставить пермалинк или другие системы , где фиксируются показатели, которые надо достигнуть ( показы, вьюбалити, клики и другое)</t>
        </is>
      </c>
      <c r="H20" s="39" t="inlineStr">
        <is>
          <t>30% СК</t>
        </is>
      </c>
      <c r="I20" s="39" t="inlineStr">
        <is>
          <t>Brand Lift в процессе разработки</t>
        </is>
      </c>
      <c r="J20" s="39" t="inlineStr">
        <is>
          <t xml:space="preserve">https://disk.yandex.ru/i/dpVzTOMfXe_NmQ </t>
        </is>
      </c>
      <c r="K20" s="39" t="inlineStr">
        <is>
          <t>e.mardoyan@punchmedia.ru; v.ovchenkov@punchmedia.ru</t>
        </is>
      </c>
      <c r="L20" s="39" t="inlineStr">
        <is>
          <t>желательно заранее обговорить детали отчета (какие понадобятся  данные), чтобы  сделали соответсвующие настройки в системе</t>
        </is>
      </c>
      <c r="M20" s="39" t="inlineStr">
        <is>
          <t>нет, но реко от 200 000 рублей</t>
        </is>
      </c>
      <c r="N20" s="39" t="inlineStr">
        <is>
          <t>нет</t>
        </is>
      </c>
      <c r="O20" s="39" t="inlineStr">
        <is>
          <t xml:space="preserve">размещение рекламы через оригинальный и эффективный рекламный плеер, благодаря которому кампания размещается в самых эффективных для рекламного сообщения местах (статьи, место на странице, разделы сайты) </t>
        </is>
      </c>
      <c r="P20" s="39" t="n">
        <v>0</v>
      </c>
      <c r="Q20" s="39" t="n">
        <v>8</v>
      </c>
      <c r="R20" s="39">
        <f>S20</f>
        <v/>
      </c>
      <c r="S20" s="39" t="inlineStr">
        <is>
          <t>PunchMedia Group</t>
        </is>
      </c>
      <c r="T20" s="39" t="inlineStr">
        <is>
          <t>Рекламный плеер на страницах сайтов сетевое размещение  (Desktop+Mobile), любые таргеты</t>
        </is>
      </c>
      <c r="U20" s="39" t="inlineStr">
        <is>
          <t xml:space="preserve">600х338 px баннер </t>
        </is>
      </c>
      <c r="V20" s="39" t="inlineStr"/>
      <c r="W20" s="39" t="inlineStr">
        <is>
          <t>Динамика</t>
        </is>
      </c>
      <c r="X20" s="39" t="inlineStr">
        <is>
          <t>1000 показов</t>
        </is>
      </c>
      <c r="Y20" s="39">
        <f>COUNT(AV20:DC20)</f>
        <v/>
      </c>
      <c r="Z20" s="39" t="inlineStr">
        <is>
          <t>недели</t>
        </is>
      </c>
      <c r="AA20" s="39">
        <f>AB20/Y20</f>
        <v/>
      </c>
      <c r="AB20" s="39" t="n">
        <v>1000</v>
      </c>
      <c r="AC20" s="40" t="n">
        <v>330</v>
      </c>
      <c r="AD20" s="39" t="n">
        <v>1</v>
      </c>
      <c r="AE20" s="39" t="inlineStr">
        <is>
          <t>клиентская скидка 5% на все размещения, и скидка 10% на размещения кампаний бюджетом от 2 млн рублей</t>
        </is>
      </c>
      <c r="AF20" s="39">
        <f>IF(OR(X20="1000 показов",X20="клики",X20="engagement",X20="вовлечение",X20="просмотры"),IF(X20="клики",AG20*1000/AI20,IF(OR(X20="engagement",X20="просмотры",X20="вовлечение"),AG20*1000/AI20,AC20*AD20*(1-AE20))),IF(ISERR(AC20*AD20/AI20*1000*(1-AE20)),0,AC20*AD20*AB20*(1-AE20)/AI20*1000))</f>
        <v/>
      </c>
      <c r="AG20" s="40">
        <f>IF(X20="клики",AC20*AD20*(1-AE20)*AO20,IF(OR(X20="просмотры",X20="engagement",X20="вовлечение"),AB20*AC20*AD20*(1-AE20),IF(OR(X20="пакет",X20="неделя",X20="день",X20="месяц",X20="единица",X20="единиц"),AC20*AD20*(1-AE20)*AB20,AB20*AF20)))</f>
        <v/>
      </c>
      <c r="AH20" s="40">
        <f>AG20*1.2</f>
        <v/>
      </c>
      <c r="AI20" s="39">
        <f>AB20*1000</f>
        <v/>
      </c>
      <c r="AJ20" s="39" t="n">
        <v>2</v>
      </c>
      <c r="AK20" s="39">
        <f>AI20/AJ20</f>
        <v/>
      </c>
      <c r="AL20" s="41" t="inlineStr"/>
      <c r="AM20" s="39">
        <f>AB20</f>
        <v/>
      </c>
      <c r="AN20" s="41" t="inlineStr"/>
      <c r="AO20" s="39">
        <f>AI20*AN20</f>
        <v/>
      </c>
      <c r="AP20" s="40">
        <f>AG20/AI20*1000</f>
        <v/>
      </c>
      <c r="AQ20" s="40">
        <f>AG20/AK20*1000</f>
        <v/>
      </c>
      <c r="AR20" s="40">
        <f>AG20/AM20</f>
        <v/>
      </c>
      <c r="AS20" s="40">
        <f>AG20/AO20</f>
        <v/>
      </c>
      <c r="AT20" s="39" t="inlineStr"/>
      <c r="AU20" s="40">
        <f>AG20/AT20</f>
        <v/>
      </c>
      <c r="AV20" s="42" t="n"/>
      <c r="AW20" s="42" t="n"/>
      <c r="AX20" s="42" t="n"/>
      <c r="AY20" s="42" t="n"/>
      <c r="AZ20" s="42" t="n"/>
      <c r="BA20" s="42" t="n"/>
      <c r="BB20" s="42" t="n"/>
      <c r="BC20" s="42" t="n"/>
      <c r="BD20" s="42" t="n"/>
      <c r="BE20" s="42" t="n"/>
      <c r="BF20" s="42" t="n"/>
      <c r="BG20" s="42" t="n"/>
      <c r="BH20" s="42" t="n"/>
      <c r="BI20" s="42" t="n"/>
      <c r="BJ20" s="42" t="n"/>
      <c r="BK20" s="42" t="n"/>
      <c r="BL20" s="42" t="n"/>
      <c r="BM20" s="42" t="n"/>
      <c r="BN20" s="42" t="n"/>
      <c r="BO20" s="42" t="n"/>
      <c r="BP20" s="42" t="n"/>
      <c r="BQ20" s="42" t="n"/>
      <c r="BR20" s="42" t="n"/>
      <c r="BS20" s="42" t="n"/>
      <c r="BT20" s="42" t="n"/>
      <c r="BU20" s="42" t="n"/>
      <c r="BV20" s="42" t="n"/>
      <c r="BW20" s="42" t="n"/>
      <c r="BX20" s="42" t="n"/>
      <c r="BY20" s="42" t="n"/>
      <c r="BZ20" s="42" t="n"/>
      <c r="CA20" s="42" t="n"/>
      <c r="CB20" s="42" t="n"/>
      <c r="CC20" s="42" t="n"/>
      <c r="CD20" s="42" t="n"/>
      <c r="CE20" s="42" t="n"/>
      <c r="CF20" s="42" t="n"/>
      <c r="CG20" s="42" t="n"/>
      <c r="CH20" s="42" t="n"/>
      <c r="CI20" s="42" t="n"/>
      <c r="CJ20" s="42" t="n"/>
      <c r="CK20" s="42" t="n"/>
      <c r="CL20" s="42" t="n"/>
      <c r="CM20" s="42" t="n"/>
      <c r="CN20" s="42" t="n"/>
      <c r="CO20" s="42" t="n">
        <v>1</v>
      </c>
      <c r="CP20" s="42" t="n">
        <v>1</v>
      </c>
      <c r="CQ20" s="42" t="n">
        <v>1</v>
      </c>
      <c r="CR20" s="42" t="n">
        <v>1</v>
      </c>
      <c r="CS20" s="42" t="n">
        <v>1</v>
      </c>
      <c r="CT20" s="42" t="n"/>
      <c r="CU20" s="42" t="n"/>
      <c r="CV20" s="42" t="n"/>
      <c r="CW20" s="42" t="n"/>
      <c r="CX20" s="42" t="n"/>
      <c r="CY20" s="42" t="n"/>
      <c r="CZ20" s="42" t="n"/>
      <c r="DA20" s="42" t="n"/>
      <c r="DB20" s="42" t="n"/>
      <c r="DC20" s="42" t="n"/>
      <c r="DD20" s="39" t="n"/>
      <c r="DE20" s="39" t="n"/>
      <c r="DF20" s="39" t="n"/>
      <c r="DG20" s="39" t="n"/>
      <c r="DH20" s="39" t="n"/>
      <c r="DI20" s="39" t="n"/>
      <c r="DJ20" s="39" t="n"/>
      <c r="DK20" s="39" t="n"/>
      <c r="DL20" s="39" t="n"/>
      <c r="DM20" s="39" t="n"/>
      <c r="DN20" s="39" t="n"/>
    </row>
    <row r="21" ht="70" customHeight="1">
      <c r="A21" s="39" t="inlineStr">
        <is>
          <t>Все</t>
        </is>
      </c>
      <c r="B21" s="39" t="inlineStr">
        <is>
          <t>Все</t>
        </is>
      </c>
      <c r="C21" s="39" t="inlineStr">
        <is>
          <t>Портал</t>
        </is>
      </c>
      <c r="D21" s="39" t="inlineStr">
        <is>
          <t>охват</t>
        </is>
      </c>
      <c r="E21" s="39" t="inlineStr">
        <is>
          <t>https://yandex.ru/legal/banner_adv_rules/</t>
        </is>
      </c>
      <c r="F21" s="39" t="inlineStr">
        <is>
          <t>да</t>
        </is>
      </c>
      <c r="G21" s="39" t="inlineStr">
        <is>
          <t>Материалы за 2 недели до старта, т.к. с первого раза не проходят модерацию, жесткие требования</t>
        </is>
      </c>
      <c r="H21" s="39" t="n">
        <v/>
      </c>
      <c r="I21" s="39" t="inlineStr">
        <is>
          <t>входной бюджет 1млн.р.</t>
        </is>
      </c>
      <c r="J21" s="39" t="inlineStr">
        <is>
          <t>https://yandex.ru/adv/products/display/mainpage</t>
        </is>
      </c>
      <c r="K21" s="39" t="inlineStr">
        <is>
          <t>закупка через DX</t>
        </is>
      </c>
      <c r="L21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1" s="39" t="n">
        <v>1150000</v>
      </c>
      <c r="N21" s="39" t="inlineStr">
        <is>
          <t>нет</t>
        </is>
      </c>
      <c r="O21" s="39" t="inlineStr">
        <is>
          <t>CPT 345р.</t>
        </is>
      </c>
      <c r="P21" s="39" t="n">
        <v>1</v>
      </c>
      <c r="Q21" s="39" t="n">
        <v>9</v>
      </c>
      <c r="R21" s="39">
        <f>S21</f>
        <v/>
      </c>
      <c r="S21" s="39" t="inlineStr">
        <is>
          <t>Yandex.ru</t>
        </is>
      </c>
      <c r="T21" s="39" t="inlineStr">
        <is>
          <t>"Начинающий", Главные страницы, Desktop+Mobile, Динамика, РФ</t>
        </is>
      </c>
      <c r="U21" s="39" t="inlineStr">
        <is>
          <t>728×90/ 320×67</t>
        </is>
      </c>
      <c r="V21" s="39" t="inlineStr"/>
      <c r="W21" s="39" t="inlineStr">
        <is>
          <t>Динамика</t>
        </is>
      </c>
      <c r="X21" s="39" t="inlineStr">
        <is>
          <t>пакет</t>
        </is>
      </c>
      <c r="Y21" s="39">
        <f>COUNT(AV21:DC21)</f>
        <v/>
      </c>
      <c r="Z21" s="39" t="inlineStr">
        <is>
          <t>неделя</t>
        </is>
      </c>
      <c r="AA21" s="39">
        <f>AB21/Y21</f>
        <v/>
      </c>
      <c r="AB21" s="39" t="n">
        <v>1</v>
      </c>
      <c r="AC21" s="40" t="n">
        <v>1150000</v>
      </c>
      <c r="AD21" s="39" t="n">
        <v>1.3</v>
      </c>
      <c r="AE21" s="39" t="n">
        <v>0</v>
      </c>
      <c r="AF21" s="39">
        <f>IF(OR(X21="1000 показов",X21="клики",X21="engagement",X21="вовлечение",X21="просмотры"),IF(X21="клики",AG21*1000/AI21,IF(OR(X21="engagement",X21="просмотры",X21="вовлечение"),AG21*1000/AI21,AC21*AD21*(1-AE21))),IF(ISERR(AC21*AD21/AI21*1000*(1-AE21)),0,AC21*AD21*AB21*(1-AE21)/AI21*1000))</f>
        <v/>
      </c>
      <c r="AG21" s="40">
        <f>IF(X21="клики",AC21*AD21*(1-AE21)*AO21,IF(OR(X21="просмотры",X21="engagement",X21="вовлечение"),AB21*AC21*AD21*(1-AE21),IF(OR(X21="пакет",X21="неделя",X21="день",X21="месяц",X21="единица",X21="единиц"),AC21*AD21*(1-AE21)*AB21,AB21*AF21)))</f>
        <v/>
      </c>
      <c r="AH21" s="40">
        <f>AG21*1.2</f>
        <v/>
      </c>
      <c r="AI21" s="39">
        <f>AB21*1000</f>
        <v/>
      </c>
      <c r="AJ21" s="39" t="n">
        <v>1.5</v>
      </c>
      <c r="AK21" s="39">
        <f>AI21/AJ21</f>
        <v/>
      </c>
      <c r="AL21" s="41" t="inlineStr"/>
      <c r="AM21" s="39">
        <f>AB21</f>
        <v/>
      </c>
      <c r="AN21" s="41" t="n">
        <v>0.8535416666666669</v>
      </c>
      <c r="AO21" s="39">
        <f>AI21*AN21</f>
        <v/>
      </c>
      <c r="AP21" s="40">
        <f>AG21/AI21*1000</f>
        <v/>
      </c>
      <c r="AQ21" s="40">
        <f>AG21/AK21*1000</f>
        <v/>
      </c>
      <c r="AR21" s="40">
        <f>AG21/AM21</f>
        <v/>
      </c>
      <c r="AS21" s="40">
        <f>AG21/AO21</f>
        <v/>
      </c>
      <c r="AT21" s="39" t="inlineStr"/>
      <c r="AU21" s="40">
        <f>AG21/AT21</f>
        <v/>
      </c>
      <c r="AV21" s="39" t="n"/>
      <c r="AW21" s="39" t="n"/>
      <c r="AX21" s="39" t="n"/>
      <c r="AY21" s="39" t="n"/>
      <c r="AZ21" s="39" t="n"/>
      <c r="BA21" s="39" t="n"/>
      <c r="BB21" s="39" t="n"/>
      <c r="BC21" s="39" t="n"/>
      <c r="BD21" s="39" t="n"/>
      <c r="BE21" s="39" t="n"/>
      <c r="BF21" s="39" t="n"/>
      <c r="BG21" s="39" t="n"/>
      <c r="BH21" s="39" t="n"/>
      <c r="BI21" s="39" t="n"/>
      <c r="BJ21" s="39" t="n"/>
      <c r="BK21" s="39" t="n"/>
      <c r="BL21" s="39" t="n"/>
      <c r="BM21" s="39" t="n"/>
      <c r="BN21" s="39" t="n"/>
      <c r="BO21" s="39" t="n"/>
      <c r="BP21" s="39" t="n"/>
      <c r="BQ21" s="39" t="n"/>
      <c r="BR21" s="39" t="n"/>
      <c r="BS21" s="39" t="n"/>
      <c r="BT21" s="39" t="n"/>
      <c r="BU21" s="39" t="n"/>
      <c r="BV21" s="39" t="n"/>
      <c r="BW21" s="39" t="n"/>
      <c r="BX21" s="39" t="n"/>
      <c r="BY21" s="39" t="n"/>
      <c r="BZ21" s="39" t="n"/>
      <c r="CA21" s="39" t="n"/>
      <c r="CB21" s="39" t="n"/>
      <c r="CC21" s="39" t="n"/>
      <c r="CD21" s="39" t="n"/>
      <c r="CE21" s="39" t="n"/>
      <c r="CF21" s="39" t="n"/>
      <c r="CG21" s="39" t="n"/>
      <c r="CH21" s="39" t="n"/>
      <c r="CI21" s="39" t="n"/>
      <c r="CJ21" s="39" t="n"/>
      <c r="CK21" s="39" t="n"/>
      <c r="CL21" s="39" t="n"/>
      <c r="CM21" s="39" t="n"/>
      <c r="CN21" s="39" t="n"/>
      <c r="CO21" s="42" t="n">
        <v>1</v>
      </c>
      <c r="CP21" s="42" t="n">
        <v>1</v>
      </c>
      <c r="CQ21" s="42" t="n">
        <v>1</v>
      </c>
      <c r="CR21" s="42" t="n">
        <v>1</v>
      </c>
      <c r="CS21" s="42" t="n">
        <v>1</v>
      </c>
      <c r="CT21" s="39" t="n"/>
      <c r="CU21" s="39" t="n"/>
      <c r="CV21" s="39" t="n"/>
      <c r="CW21" s="39" t="n"/>
      <c r="CX21" s="39" t="n"/>
      <c r="CY21" s="39" t="n"/>
      <c r="CZ21" s="39" t="n"/>
      <c r="DA21" s="39" t="n"/>
      <c r="DB21" s="39" t="n"/>
      <c r="DC21" s="39" t="n"/>
      <c r="DD21" s="39" t="n"/>
      <c r="DE21" s="39" t="n"/>
      <c r="DF21" s="39" t="n"/>
      <c r="DG21" s="39" t="n"/>
      <c r="DH21" s="39" t="n"/>
      <c r="DI21" s="39" t="n"/>
      <c r="DJ21" s="39" t="n"/>
      <c r="DK21" s="39" t="n"/>
      <c r="DL21" s="39" t="n"/>
      <c r="DM21" s="39" t="n"/>
      <c r="DN21" s="39" t="n"/>
    </row>
    <row r="22" ht="70" customHeight="1">
      <c r="A22" s="39" t="inlineStr">
        <is>
          <t>Все</t>
        </is>
      </c>
      <c r="B22" s="39" t="inlineStr">
        <is>
          <t>Все</t>
        </is>
      </c>
      <c r="C22" s="39" t="inlineStr">
        <is>
          <t>Сеть</t>
        </is>
      </c>
      <c r="D22" s="39" t="inlineStr">
        <is>
          <t>охват/лиды</t>
        </is>
      </c>
      <c r="E22" s="39" t="inlineStr">
        <is>
          <t>ссылка - https://disk.yandex.ru/i/Q_K23_lBIiDaDg</t>
        </is>
      </c>
      <c r="F22" s="39" t="inlineStr">
        <is>
          <t>да</t>
        </is>
      </c>
      <c r="G22" s="39" t="inlineStr">
        <is>
          <t>Перед запуском необходимо предоставить исходники согласно ТТ для подготовки креативов. Перед запуском согласовываются KPI клиента и предоставляются счетчики. После запуска мы предоставляем скриншоты и пермалинк на статистику. После запуска необходимо предоставить доступы в GA/ЯМ или настроить ежедневные выгрузки.</t>
        </is>
      </c>
      <c r="H22" s="39" t="n">
        <v/>
      </c>
      <c r="I22" s="39" t="inlineStr">
        <is>
          <t>Не рекомендуем сокращать WL.</t>
        </is>
      </c>
      <c r="J22" s="39" t="inlineStr">
        <is>
          <t>ссылка медиакит -https://docs.google.com/presentation/d/e/2PACX-1vR5aJhMQ5cvmRUUR-gtVwV2cLJaIlKnqSuh35N4ewAiTnwRx8_Y7Ab7Ts7zwL_1Mvfgy7k0d9B_W7ks/pub?start=true&amp;loop=true&amp;delayms=60000&amp;slide=id.p7
ссылка прайс - https://disk.yandex.ru/d/E73EVkqrj6ts-g</t>
        </is>
      </c>
      <c r="K22" s="39" t="inlineStr">
        <is>
          <t>m.voevodkina@mediatoday.ru
z.dzhorabaeva@mediatoday.ru
e.zlobina@mediatoday.ru</t>
        </is>
      </c>
      <c r="L22" s="39" t="inlineStr">
        <is>
          <t>Бренд-лифт в Cats мы проводим бесплатно при условии:
- 1 млн уников за всю РК
- размещения не менее 3 недель с частотой не ниже 3
- новизна креатива</t>
        </is>
      </c>
      <c r="M22" s="39" t="inlineStr">
        <is>
          <t>Минимальный бюджет кампании - 300 000р.</t>
        </is>
      </c>
      <c r="N22" s="39" t="inlineStr">
        <is>
          <t>нет</t>
        </is>
      </c>
      <c r="O22" s="39" t="inlineStr">
        <is>
          <t>Бесплатное изготовление материалов из исходников клиента/
Мультиформатность</t>
        </is>
      </c>
      <c r="P22" s="39" t="n">
        <v>1</v>
      </c>
      <c r="Q22" s="39" t="n">
        <v>10</v>
      </c>
      <c r="R22" s="39">
        <f>S22</f>
        <v/>
      </c>
      <c r="S22" s="39" t="inlineStr">
        <is>
          <t>Cats</t>
        </is>
      </c>
      <c r="T22" s="39" t="inlineStr">
        <is>
          <t>Размещение на страницах сайтов. Аудиторный таргетинг по социально-демографическим характеристикам и интересам. Таргетинг по изображениям.</t>
        </is>
      </c>
      <c r="U22" s="39" t="n">
        <v/>
      </c>
      <c r="V22" s="39" t="inlineStr"/>
      <c r="W22" s="39" t="inlineStr">
        <is>
          <t>Динамика</t>
        </is>
      </c>
      <c r="X22" s="39" t="inlineStr">
        <is>
          <t>1000 показов</t>
        </is>
      </c>
      <c r="Y22" s="39">
        <f>COUNT(AV22:DC22)</f>
        <v/>
      </c>
      <c r="Z22" s="39" t="inlineStr">
        <is>
          <t>недели</t>
        </is>
      </c>
      <c r="AA22" s="39">
        <f>AB22/Y22</f>
        <v/>
      </c>
      <c r="AB22" s="39" t="n">
        <v>1000</v>
      </c>
      <c r="AC22" s="40" t="n">
        <v>650</v>
      </c>
      <c r="AD22" s="39" t="n">
        <v>1</v>
      </c>
      <c r="AE22" s="39" t="n">
        <v/>
      </c>
      <c r="AF22" s="39">
        <f>IF(OR(X22="1000 показов",X22="клики",X22="engagement",X22="вовлечение",X22="просмотры"),IF(X22="клики",AG22*1000/AI22,IF(OR(X22="engagement",X22="просмотры",X22="вовлечение"),AG22*1000/AI22,AC22*AD22*(1-AE22))),IF(ISERR(AC22*AD22/AI22*1000*(1-AE22)),0,AC22*AD22*AB22*(1-AE22)/AI22*1000))</f>
        <v/>
      </c>
      <c r="AG22" s="40">
        <f>IF(X22="клики",AC22*AD22*(1-AE22)*AO22,IF(OR(X22="просмотры",X22="engagement",X22="вовлечение"),AB22*AC22*AD22*(1-AE22),IF(OR(X22="пакет",X22="неделя",X22="день",X22="месяц",X22="единица",X22="единиц"),AC22*AD22*(1-AE22)*AB22,AB22*AF22)))</f>
        <v/>
      </c>
      <c r="AH22" s="40">
        <f>AG22*1.2</f>
        <v/>
      </c>
      <c r="AI22" s="39">
        <f>AB22*1000</f>
        <v/>
      </c>
      <c r="AJ22" s="39" t="n">
        <v>4</v>
      </c>
      <c r="AK22" s="39">
        <f>AI22/AJ22</f>
        <v/>
      </c>
      <c r="AL22" s="41" t="inlineStr"/>
      <c r="AM22" s="39">
        <f>AB22</f>
        <v/>
      </c>
      <c r="AN22" s="41" t="inlineStr"/>
      <c r="AO22" s="39">
        <f>AI22*AN22</f>
        <v/>
      </c>
      <c r="AP22" s="40">
        <f>AG22/AI22*1000</f>
        <v/>
      </c>
      <c r="AQ22" s="40">
        <f>AG22/AK22*1000</f>
        <v/>
      </c>
      <c r="AR22" s="40">
        <f>AG22/AM22</f>
        <v/>
      </c>
      <c r="AS22" s="40">
        <f>AG22/AO22</f>
        <v/>
      </c>
      <c r="AT22" s="39" t="inlineStr"/>
      <c r="AU22" s="40">
        <f>AG22/AT22</f>
        <v/>
      </c>
      <c r="AV22" s="42" t="n"/>
      <c r="AW22" s="42" t="n"/>
      <c r="AX22" s="42" t="n"/>
      <c r="AY22" s="42" t="n"/>
      <c r="AZ22" s="42" t="n"/>
      <c r="BA22" s="42" t="n"/>
      <c r="BB22" s="42" t="n"/>
      <c r="BC22" s="42" t="n"/>
      <c r="BD22" s="42" t="n"/>
      <c r="BE22" s="42" t="n"/>
      <c r="BF22" s="42" t="n"/>
      <c r="BG22" s="42" t="n"/>
      <c r="BH22" s="42" t="n"/>
      <c r="BI22" s="42" t="n"/>
      <c r="BJ22" s="42" t="n"/>
      <c r="BK22" s="42" t="n"/>
      <c r="BL22" s="42" t="n"/>
      <c r="BM22" s="42" t="n"/>
      <c r="BN22" s="42" t="n"/>
      <c r="BO22" s="42" t="n"/>
      <c r="BP22" s="42" t="n"/>
      <c r="BQ22" s="42" t="n"/>
      <c r="BR22" s="42" t="n"/>
      <c r="BS22" s="42" t="n"/>
      <c r="BT22" s="42" t="n"/>
      <c r="BU22" s="42" t="n"/>
      <c r="BV22" s="42" t="n"/>
      <c r="BW22" s="42" t="n"/>
      <c r="BX22" s="42" t="n"/>
      <c r="BY22" s="42" t="n"/>
      <c r="BZ22" s="42" t="n"/>
      <c r="CA22" s="42" t="n"/>
      <c r="CB22" s="42" t="n"/>
      <c r="CC22" s="42" t="n"/>
      <c r="CD22" s="42" t="n"/>
      <c r="CE22" s="42" t="n"/>
      <c r="CF22" s="42" t="n"/>
      <c r="CG22" s="42" t="n"/>
      <c r="CH22" s="42" t="n"/>
      <c r="CI22" s="42" t="n"/>
      <c r="CJ22" s="42" t="n"/>
      <c r="CK22" s="42" t="n"/>
      <c r="CL22" s="42" t="n"/>
      <c r="CM22" s="42" t="n"/>
      <c r="CN22" s="42" t="n"/>
      <c r="CO22" s="42" t="n">
        <v>1</v>
      </c>
      <c r="CP22" s="42" t="n">
        <v>1</v>
      </c>
      <c r="CQ22" s="42" t="n">
        <v>1</v>
      </c>
      <c r="CR22" s="42" t="n">
        <v>1</v>
      </c>
      <c r="CS22" s="42" t="n">
        <v>1</v>
      </c>
      <c r="CT22" s="42" t="n"/>
      <c r="CU22" s="42" t="n"/>
      <c r="CV22" s="42" t="n"/>
      <c r="CW22" s="42" t="n"/>
      <c r="CX22" s="42" t="n"/>
      <c r="CY22" s="42" t="n"/>
      <c r="CZ22" s="42" t="n"/>
      <c r="DA22" s="42" t="n"/>
      <c r="DB22" s="42" t="n"/>
      <c r="DC22" s="42" t="n"/>
      <c r="DD22" s="39" t="n"/>
      <c r="DE22" s="39" t="n"/>
      <c r="DF22" s="39" t="n"/>
      <c r="DG22" s="39" t="n"/>
      <c r="DH22" s="39" t="n"/>
      <c r="DI22" s="39" t="n"/>
      <c r="DJ22" s="39" t="n"/>
      <c r="DK22" s="39" t="n"/>
      <c r="DL22" s="39" t="n"/>
      <c r="DM22" s="39" t="n"/>
      <c r="DN22" s="39" t="n"/>
    </row>
    <row r="23" ht="70" customHeight="1">
      <c r="A23" s="39" t="inlineStr">
        <is>
          <t>Все</t>
        </is>
      </c>
      <c r="B23" s="39" t="inlineStr">
        <is>
          <t>Все</t>
        </is>
      </c>
      <c r="C23" s="39" t="inlineStr">
        <is>
          <t>Сеть</t>
        </is>
      </c>
      <c r="D23" s="39" t="inlineStr">
        <is>
          <t>охват</t>
        </is>
      </c>
      <c r="E23" s="39" t="inlineStr">
        <is>
          <t>ссылка - https://disk.yandex.ru/i/Q_K23_lBIiDaDg</t>
        </is>
      </c>
      <c r="F23" s="39" t="inlineStr">
        <is>
          <t>да</t>
        </is>
      </c>
      <c r="G23" s="39" t="inlineStr">
        <is>
          <t>Перед запуском необходимо предоставить исходники согласно ТТ для подготовки креативов. Перед запуском согласовываются KPI клиента и предоставляются счетчики. После запуска мы предоставляем скриншоты и пермалинк на статистику. После запуска необходимо предоставить доступы в GA/ЯМ или настроить ежедневные выгрузки.</t>
        </is>
      </c>
      <c r="H23" s="39" t="n">
        <v/>
      </c>
      <c r="I23" s="39" t="inlineStr">
        <is>
          <t>Реализация видео-форматов происходит в рамках работы с нашими партнерскими сетями, по этой причине размещение по WL невозможно.</t>
        </is>
      </c>
      <c r="J23" s="39" t="inlineStr">
        <is>
          <t>презентация - https://disk.yandex.ru/d/ugDgYO7MuchHzQ
ссылка прайс - https://disk.yandex.ru/d/E73EVkqrj6ts-g</t>
        </is>
      </c>
      <c r="K23" s="39" t="inlineStr">
        <is>
          <t>m.voevodkina@mediatoday.ru
z.dzhorabaeva@mediatoday.ru
e.zlobina@mediatoday.ru</t>
        </is>
      </c>
      <c r="L23" s="39" t="n">
        <v/>
      </c>
      <c r="M23" s="39" t="inlineStr">
        <is>
          <t>Минимальный бюджет кампании - 300 000р.</t>
        </is>
      </c>
      <c r="N23" s="39" t="inlineStr">
        <is>
          <t>нет</t>
        </is>
      </c>
      <c r="O23" s="39" t="inlineStr">
        <is>
          <t>Бесплатное изготовление материалов из исходников клиента/
Мультиформатность</t>
        </is>
      </c>
      <c r="P23" s="39" t="n">
        <v>1</v>
      </c>
      <c r="Q23" s="39" t="n">
        <v>11</v>
      </c>
      <c r="R23" s="39">
        <f>S23</f>
        <v/>
      </c>
      <c r="S23" s="39" t="inlineStr">
        <is>
          <t>Cats, пакет "Мультивидео"</t>
        </is>
      </c>
      <c r="T23" s="39" t="inlineStr">
        <is>
          <t>Размещение на страницах сайтов. Аудиторный таргетинг по социально-демографическим характеристикам и интересам. Таргетинг по изображениям.</t>
        </is>
      </c>
      <c r="U23" s="39" t="n">
        <v/>
      </c>
      <c r="V23" s="39" t="inlineStr"/>
      <c r="W23" s="39" t="inlineStr">
        <is>
          <t>Динамика</t>
        </is>
      </c>
      <c r="X23" s="39" t="inlineStr">
        <is>
          <t>1000 показов</t>
        </is>
      </c>
      <c r="Y23" s="39">
        <f>COUNT(AV23:DC23)</f>
        <v/>
      </c>
      <c r="Z23" s="39" t="inlineStr">
        <is>
          <t>недели</t>
        </is>
      </c>
      <c r="AA23" s="39">
        <f>AB23/Y23</f>
        <v/>
      </c>
      <c r="AB23" s="39" t="n">
        <v>1000</v>
      </c>
      <c r="AC23" s="40" t="n">
        <v>500</v>
      </c>
      <c r="AD23" s="39" t="n">
        <v>1</v>
      </c>
      <c r="AE23" s="39" t="n">
        <v/>
      </c>
      <c r="AF23" s="39">
        <f>IF(OR(X23="1000 показов",X23="клики",X23="engagement",X23="вовлечение",X23="просмотры"),IF(X23="клики",AG23*1000/AI23,IF(OR(X23="engagement",X23="просмотры",X23="вовлечение"),AG23*1000/AI23,AC23*AD23*(1-AE23))),IF(ISERR(AC23*AD23/AI23*1000*(1-AE23)),0,AC23*AD23*AB23*(1-AE23)/AI23*1000))</f>
        <v/>
      </c>
      <c r="AG23" s="40">
        <f>IF(X23="клики",AC23*AD23*(1-AE23)*AO23,IF(OR(X23="просмотры",X23="engagement",X23="вовлечение"),AB23*AC23*AD23*(1-AE23),IF(OR(X23="пакет",X23="неделя",X23="день",X23="месяц",X23="единица",X23="единиц"),AC23*AD23*(1-AE23)*AB23,AB23*AF23)))</f>
        <v/>
      </c>
      <c r="AH23" s="40">
        <f>AG23*1.2</f>
        <v/>
      </c>
      <c r="AI23" s="39">
        <f>AB23*1000</f>
        <v/>
      </c>
      <c r="AJ23" s="39" t="n">
        <v>4</v>
      </c>
      <c r="AK23" s="39">
        <f>AI23/AJ23</f>
        <v/>
      </c>
      <c r="AL23" s="41" t="inlineStr"/>
      <c r="AM23" s="39">
        <f>AB23</f>
        <v/>
      </c>
      <c r="AN23" s="41" t="inlineStr"/>
      <c r="AO23" s="39">
        <f>AI23*AN23</f>
        <v/>
      </c>
      <c r="AP23" s="40">
        <f>AG23/AI23*1000</f>
        <v/>
      </c>
      <c r="AQ23" s="40">
        <f>AG23/AK23*1000</f>
        <v/>
      </c>
      <c r="AR23" s="40">
        <f>AG23/AM23</f>
        <v/>
      </c>
      <c r="AS23" s="40">
        <f>AG23/AO23</f>
        <v/>
      </c>
      <c r="AT23" s="39" t="inlineStr"/>
      <c r="AU23" s="40">
        <f>AG23/AT23</f>
        <v/>
      </c>
      <c r="AV23" s="42" t="n"/>
      <c r="AW23" s="42" t="n"/>
      <c r="AX23" s="42" t="n"/>
      <c r="AY23" s="42" t="n"/>
      <c r="AZ23" s="42" t="n"/>
      <c r="BA23" s="42" t="n"/>
      <c r="BB23" s="42" t="n"/>
      <c r="BC23" s="42" t="n"/>
      <c r="BD23" s="42" t="n"/>
      <c r="BE23" s="42" t="n"/>
      <c r="BF23" s="42" t="n"/>
      <c r="BG23" s="42" t="n"/>
      <c r="BH23" s="42" t="n"/>
      <c r="BI23" s="42" t="n"/>
      <c r="BJ23" s="42" t="n"/>
      <c r="BK23" s="42" t="n"/>
      <c r="BL23" s="42" t="n"/>
      <c r="BM23" s="42" t="n"/>
      <c r="BN23" s="42" t="n"/>
      <c r="BO23" s="42" t="n"/>
      <c r="BP23" s="42" t="n"/>
      <c r="BQ23" s="42" t="n"/>
      <c r="BR23" s="42" t="n"/>
      <c r="BS23" s="42" t="n"/>
      <c r="BT23" s="42" t="n"/>
      <c r="BU23" s="42" t="n"/>
      <c r="BV23" s="42" t="n"/>
      <c r="BW23" s="42" t="n"/>
      <c r="BX23" s="42" t="n"/>
      <c r="BY23" s="42" t="n"/>
      <c r="BZ23" s="42" t="n"/>
      <c r="CA23" s="42" t="n"/>
      <c r="CB23" s="42" t="n"/>
      <c r="CC23" s="42" t="n"/>
      <c r="CD23" s="42" t="n"/>
      <c r="CE23" s="42" t="n"/>
      <c r="CF23" s="42" t="n"/>
      <c r="CG23" s="42" t="n"/>
      <c r="CH23" s="42" t="n"/>
      <c r="CI23" s="42" t="n"/>
      <c r="CJ23" s="42" t="n"/>
      <c r="CK23" s="42" t="n"/>
      <c r="CL23" s="42" t="n"/>
      <c r="CM23" s="42" t="n"/>
      <c r="CN23" s="42" t="n"/>
      <c r="CO23" s="42" t="n">
        <v>1</v>
      </c>
      <c r="CP23" s="42" t="n">
        <v>1</v>
      </c>
      <c r="CQ23" s="42" t="n">
        <v>1</v>
      </c>
      <c r="CR23" s="42" t="n">
        <v>1</v>
      </c>
      <c r="CS23" s="42" t="n">
        <v>1</v>
      </c>
      <c r="CT23" s="42" t="n"/>
      <c r="CU23" s="42" t="n"/>
      <c r="CV23" s="42" t="n"/>
      <c r="CW23" s="42" t="n"/>
      <c r="CX23" s="42" t="n"/>
      <c r="CY23" s="42" t="n"/>
      <c r="CZ23" s="42" t="n"/>
      <c r="DA23" s="42" t="n"/>
      <c r="DB23" s="42" t="n"/>
      <c r="DC23" s="42" t="n"/>
      <c r="DD23" s="39" t="n"/>
      <c r="DE23" s="39" t="n"/>
      <c r="DF23" s="39" t="n"/>
      <c r="DG23" s="39" t="n"/>
      <c r="DH23" s="39" t="n"/>
      <c r="DI23" s="39" t="n"/>
      <c r="DJ23" s="39" t="n"/>
      <c r="DK23" s="39" t="n"/>
      <c r="DL23" s="39" t="n"/>
      <c r="DM23" s="39" t="n"/>
      <c r="DN23" s="39" t="n"/>
    </row>
    <row r="24">
      <c r="A24" s="43" t="n"/>
      <c r="B24" s="43" t="n"/>
      <c r="C24" s="43" t="n"/>
      <c r="D24" s="43" t="n"/>
      <c r="E24" s="43" t="n"/>
      <c r="F24" s="43" t="n"/>
      <c r="G24" s="43" t="n"/>
      <c r="H24" s="43" t="n"/>
      <c r="I24" s="43" t="n"/>
      <c r="J24" s="43" t="n"/>
      <c r="K24" s="43" t="n"/>
      <c r="L24" s="43" t="n"/>
      <c r="M24" s="43" t="n"/>
      <c r="N24" s="43" t="n"/>
      <c r="O24" s="43" t="n"/>
      <c r="P24" s="43" t="n"/>
      <c r="Q24" s="44" t="n"/>
      <c r="R24" s="44" t="n"/>
      <c r="S24" s="44" t="n"/>
      <c r="T24" s="44" t="n"/>
      <c r="U24" s="44" t="n"/>
      <c r="V24" s="44" t="n"/>
      <c r="W24" s="44" t="n"/>
      <c r="X24" s="44" t="n"/>
      <c r="Y24" s="44" t="n"/>
      <c r="Z24" s="44" t="n"/>
      <c r="AA24" s="44" t="n"/>
      <c r="AB24" s="44" t="n"/>
      <c r="AC24" s="45" t="n"/>
      <c r="AD24" s="44" t="n"/>
      <c r="AE24" s="44" t="inlineStr">
        <is>
          <t>Итого:</t>
        </is>
      </c>
      <c r="AF24" s="44">
        <f>SUMIF(AI13:AI23,"&gt;0",AG13:AG23)/AI24*1000</f>
        <v/>
      </c>
      <c r="AG24" s="45">
        <f>SUM(AG13:AG23)</f>
        <v/>
      </c>
      <c r="AH24" s="45">
        <f>SUM(AH13:AH23)</f>
        <v/>
      </c>
      <c r="AI24" s="44">
        <f>SUM(AI13:AI23)</f>
        <v/>
      </c>
      <c r="AJ24" s="44">
        <f>SUMIF(AK13:AK23,"&gt;0",AI13:AI23)/AK24</f>
        <v/>
      </c>
      <c r="AK24" s="44">
        <f>SUM(AK13:AK23)*0.8</f>
        <v/>
      </c>
      <c r="AL24" s="46">
        <f>SUMIF(AI13:AI23,"&gt;0",AM13:AM23)/AI24</f>
        <v/>
      </c>
      <c r="AM24" s="44">
        <f>SUM(AM13:AM23)</f>
        <v/>
      </c>
      <c r="AN24" s="46">
        <f>SUMIF(AI13:AI23,"&gt;0",AO13:AO23)/AI24</f>
        <v/>
      </c>
      <c r="AO24" s="44">
        <f>SUM(AO13:AO23)</f>
        <v/>
      </c>
      <c r="AP24" s="45">
        <f>SUMIF(AI13:AI23,"&gt;0",AG13:AG23)/AI24*1000</f>
        <v/>
      </c>
      <c r="AQ24" s="45">
        <f>SUMIF(AK13:AK23,"&gt;0",AG13:AG23)/AK24*1000</f>
        <v/>
      </c>
      <c r="AR24" s="45">
        <f>SUMIF(AM13:AM23,"&gt;0",AG13:AG23)/AM24</f>
        <v/>
      </c>
      <c r="AS24" s="45">
        <f>SUMIF(AO13:AO23,"&gt;0",AG13:AG23)/AO24</f>
        <v/>
      </c>
      <c r="AT24" s="44">
        <f>SUM(AT13:AM23)</f>
        <v/>
      </c>
      <c r="AU24" s="45">
        <f>SUMIF(AT13:AT23,"&gt;0",AG13:AG23)/AT24</f>
        <v/>
      </c>
      <c r="AV24" s="44">
        <f>SUMIF(AU13:AU23,"&gt;0",AG13:AG23)/AU24</f>
        <v/>
      </c>
      <c r="AW24" s="43" t="n"/>
      <c r="AX24" s="43" t="n"/>
      <c r="AY24" s="43" t="n"/>
      <c r="AZ24" s="43" t="n"/>
      <c r="BA24" s="43" t="n"/>
      <c r="BB24" s="43" t="n"/>
      <c r="BC24" s="43" t="n"/>
      <c r="BD24" s="43" t="n"/>
      <c r="BE24" s="43" t="n"/>
      <c r="BF24" s="43" t="n"/>
      <c r="BG24" s="43" t="n"/>
      <c r="BH24" s="43" t="n"/>
      <c r="BI24" s="43" t="n"/>
      <c r="BJ24" s="43" t="n"/>
      <c r="BK24" s="43" t="n"/>
      <c r="BL24" s="43" t="n"/>
      <c r="BM24" s="43" t="n"/>
      <c r="BN24" s="43" t="n"/>
      <c r="BO24" s="43" t="n"/>
      <c r="BP24" s="43" t="n"/>
      <c r="BQ24" s="43" t="n"/>
      <c r="BR24" s="43" t="n"/>
      <c r="BS24" s="43" t="n"/>
      <c r="BT24" s="43" t="n"/>
      <c r="BU24" s="43" t="n"/>
      <c r="BV24" s="43" t="n"/>
      <c r="BW24" s="43" t="n"/>
      <c r="BX24" s="43" t="n"/>
      <c r="BY24" s="43" t="n"/>
      <c r="BZ24" s="43" t="n"/>
      <c r="CA24" s="43" t="n"/>
      <c r="CB24" s="43" t="n"/>
      <c r="CC24" s="43" t="n"/>
      <c r="CD24" s="43" t="n"/>
      <c r="CE24" s="43" t="n"/>
      <c r="CF24" s="43" t="n"/>
      <c r="CG24" s="43" t="n"/>
      <c r="CH24" s="43" t="n"/>
      <c r="CI24" s="43" t="n"/>
      <c r="CJ24" s="43" t="n"/>
      <c r="CK24" s="43" t="n"/>
      <c r="CL24" s="43" t="n"/>
      <c r="CM24" s="43" t="n"/>
      <c r="CN24" s="43" t="n"/>
      <c r="CO24" s="43" t="n"/>
      <c r="CP24" s="43" t="n"/>
      <c r="CQ24" s="43" t="n"/>
      <c r="CR24" s="43" t="n"/>
      <c r="CS24" s="43" t="n"/>
      <c r="CT24" s="43" t="n"/>
      <c r="CU24" s="43" t="n"/>
      <c r="CV24" s="43" t="n"/>
      <c r="CW24" s="43" t="n"/>
      <c r="CX24" s="43" t="n"/>
      <c r="CY24" s="43" t="n"/>
      <c r="CZ24" s="43" t="n"/>
      <c r="DA24" s="43" t="n"/>
      <c r="DB24" s="43" t="n"/>
      <c r="DC24" s="43" t="n"/>
      <c r="DD24" s="43" t="n"/>
      <c r="DE24" s="43" t="n"/>
      <c r="DF24" s="43" t="n"/>
      <c r="DG24" s="43" t="n"/>
      <c r="DH24" s="43" t="n"/>
      <c r="DI24" s="43" t="n"/>
      <c r="DJ24" s="43" t="n"/>
      <c r="DK24" s="43" t="n"/>
      <c r="DL24" s="43" t="n"/>
      <c r="DM24" s="43" t="n"/>
      <c r="DN24" s="43" t="n"/>
    </row>
    <row r="25">
      <c r="A25" s="43" t="n"/>
      <c r="B25" s="43" t="n"/>
      <c r="C25" s="43" t="n"/>
      <c r="D25" s="43" t="n"/>
      <c r="E25" s="43" t="n"/>
      <c r="F25" s="43" t="n"/>
      <c r="G25" s="43" t="n"/>
      <c r="H25" s="43" t="n"/>
      <c r="I25" s="43" t="n"/>
      <c r="J25" s="43" t="n"/>
      <c r="K25" s="43" t="n"/>
      <c r="L25" s="43" t="n"/>
      <c r="M25" s="43" t="n"/>
      <c r="N25" s="43" t="n"/>
      <c r="O25" s="43" t="n"/>
      <c r="P25" s="43" t="n"/>
      <c r="Q25" s="43" t="n"/>
      <c r="R25" s="43" t="n"/>
      <c r="S25" s="43" t="n"/>
      <c r="T25" s="43" t="n"/>
      <c r="U25" s="43" t="n"/>
      <c r="V25" s="43" t="n"/>
      <c r="W25" s="43" t="n"/>
      <c r="X25" s="43" t="n"/>
      <c r="Y25" s="43" t="n"/>
      <c r="Z25" s="43" t="n"/>
      <c r="AA25" s="43" t="n"/>
      <c r="AB25" s="43" t="n"/>
      <c r="AC25" s="47" t="inlineStr">
        <is>
          <t>Сервис DCM</t>
        </is>
      </c>
      <c r="AD25" s="43" t="n"/>
      <c r="AE25" s="43" t="n"/>
      <c r="AF25" s="43" t="n"/>
      <c r="AG25" s="40">
        <f>(AI24*2.5)*1.5/1000</f>
        <v/>
      </c>
      <c r="AH25" s="43" t="n"/>
      <c r="AI25" s="43" t="n"/>
      <c r="AJ25" s="43" t="n"/>
      <c r="AK25" s="43" t="n"/>
      <c r="AL25" s="48" t="n"/>
      <c r="AM25" s="43" t="n"/>
      <c r="AN25" s="43" t="n"/>
      <c r="AO25" s="43" t="n"/>
      <c r="AP25" s="43" t="n"/>
      <c r="AQ25" s="43" t="n"/>
      <c r="AR25" s="43" t="n"/>
      <c r="AS25" s="43" t="n"/>
      <c r="AT25" s="43" t="n"/>
      <c r="AU25" s="43" t="n"/>
      <c r="AV25" s="43" t="n"/>
      <c r="AW25" s="43" t="n"/>
      <c r="AX25" s="43" t="n"/>
      <c r="AY25" s="43" t="n"/>
      <c r="AZ25" s="43" t="n"/>
      <c r="BA25" s="43" t="n"/>
      <c r="BB25" s="43" t="n"/>
      <c r="BC25" s="43" t="n"/>
      <c r="BD25" s="43" t="n"/>
      <c r="BE25" s="43" t="n"/>
      <c r="BF25" s="43" t="n"/>
      <c r="BG25" s="43" t="n"/>
      <c r="BH25" s="43" t="n"/>
      <c r="BI25" s="43" t="n"/>
      <c r="BJ25" s="43" t="n"/>
      <c r="BK25" s="43" t="n"/>
      <c r="BL25" s="43" t="n"/>
      <c r="BM25" s="43" t="n"/>
      <c r="BN25" s="43" t="n"/>
      <c r="BO25" s="43" t="n"/>
      <c r="BP25" s="43" t="n"/>
      <c r="BQ25" s="43" t="n"/>
      <c r="BR25" s="43" t="n"/>
      <c r="BS25" s="43" t="n"/>
      <c r="BT25" s="43" t="n"/>
      <c r="BU25" s="43" t="n"/>
      <c r="BV25" s="43" t="n"/>
      <c r="BW25" s="43" t="n"/>
      <c r="BX25" s="43" t="n"/>
      <c r="BY25" s="43" t="n"/>
      <c r="BZ25" s="43" t="n"/>
      <c r="CA25" s="43" t="n"/>
      <c r="CB25" s="43" t="n"/>
      <c r="CC25" s="43" t="n"/>
      <c r="CD25" s="43" t="n"/>
      <c r="CE25" s="43" t="n"/>
      <c r="CF25" s="43" t="n"/>
      <c r="CG25" s="43" t="n"/>
      <c r="CH25" s="43" t="n"/>
      <c r="CI25" s="43" t="n"/>
      <c r="CJ25" s="43" t="n"/>
      <c r="CK25" s="43" t="n"/>
      <c r="CL25" s="43" t="n"/>
      <c r="CM25" s="43" t="n"/>
      <c r="CN25" s="43" t="n"/>
      <c r="CO25" s="43" t="n"/>
      <c r="CP25" s="43" t="n"/>
      <c r="CQ25" s="43" t="n"/>
      <c r="CR25" s="43" t="n"/>
      <c r="CS25" s="43" t="n"/>
      <c r="CT25" s="43" t="n"/>
      <c r="CU25" s="43" t="n"/>
      <c r="CV25" s="43" t="n"/>
      <c r="CW25" s="43" t="n"/>
      <c r="CX25" s="43" t="n"/>
      <c r="CY25" s="43" t="n"/>
      <c r="CZ25" s="43" t="n"/>
      <c r="DA25" s="43" t="n"/>
      <c r="DB25" s="43" t="n"/>
      <c r="DC25" s="43" t="n"/>
      <c r="DD25" s="43" t="n"/>
      <c r="DE25" s="43" t="n"/>
      <c r="DF25" s="43" t="n"/>
      <c r="DG25" s="43" t="n"/>
      <c r="DH25" s="43" t="n"/>
      <c r="DI25" s="43" t="n"/>
      <c r="DJ25" s="43" t="n"/>
      <c r="DK25" s="43" t="n"/>
      <c r="DL25" s="43" t="n"/>
      <c r="DM25" s="43" t="n"/>
      <c r="DN25" s="43" t="n"/>
    </row>
    <row r="26">
      <c r="A26" s="43" t="n"/>
      <c r="B26" s="43" t="n"/>
      <c r="C26" s="43" t="n"/>
      <c r="D26" s="43" t="n"/>
      <c r="E26" s="43" t="n"/>
      <c r="F26" s="43" t="n"/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  <c r="Q26" s="43" t="n"/>
      <c r="R26" s="43" t="n"/>
      <c r="S26" s="43" t="n"/>
      <c r="T26" s="43" t="n"/>
      <c r="U26" s="43" t="n"/>
      <c r="V26" s="43" t="n"/>
      <c r="W26" s="43" t="n"/>
      <c r="X26" s="43" t="n"/>
      <c r="Y26" s="43" t="n"/>
      <c r="Z26" s="43" t="n"/>
      <c r="AA26" s="43" t="n"/>
      <c r="AB26" s="43" t="n"/>
      <c r="AC26" s="47" t="inlineStr">
        <is>
          <t>Итого медиа бюджет</t>
        </is>
      </c>
      <c r="AD26" s="43" t="n"/>
      <c r="AE26" s="43" t="n"/>
      <c r="AF26" s="43" t="n"/>
      <c r="AG26" s="40">
        <f>SUM(AG24:AG25)</f>
        <v/>
      </c>
      <c r="AH26" s="43" t="n"/>
      <c r="AI26" s="43" t="n"/>
      <c r="AJ26" s="43" t="n"/>
      <c r="AK26" s="43" t="n"/>
      <c r="AL26" s="48" t="n"/>
      <c r="AM26" s="43" t="n"/>
      <c r="AN26" s="43" t="n"/>
      <c r="AO26" s="43" t="n"/>
      <c r="AP26" s="43" t="n"/>
      <c r="AQ26" s="43" t="n"/>
      <c r="AR26" s="43" t="n"/>
      <c r="AS26" s="43" t="n"/>
      <c r="AT26" s="43" t="n"/>
      <c r="AU26" s="43" t="n"/>
      <c r="AV26" s="43" t="n"/>
      <c r="AW26" s="43" t="n"/>
      <c r="AX26" s="43" t="n"/>
      <c r="AY26" s="43" t="n"/>
      <c r="AZ26" s="43" t="n"/>
      <c r="BA26" s="43" t="n"/>
      <c r="BB26" s="43" t="n"/>
      <c r="BC26" s="43" t="n"/>
      <c r="BD26" s="43" t="n"/>
      <c r="BE26" s="43" t="n"/>
      <c r="BF26" s="43" t="n"/>
      <c r="BG26" s="43" t="n"/>
      <c r="BH26" s="43" t="n"/>
      <c r="BI26" s="43" t="n"/>
      <c r="BJ26" s="43" t="n"/>
      <c r="BK26" s="43" t="n"/>
      <c r="BL26" s="43" t="n"/>
      <c r="BM26" s="43" t="n"/>
      <c r="BN26" s="43" t="n"/>
      <c r="BO26" s="43" t="n"/>
      <c r="BP26" s="43" t="n"/>
      <c r="BQ26" s="43" t="n"/>
      <c r="BR26" s="43" t="n"/>
      <c r="BS26" s="43" t="n"/>
      <c r="BT26" s="43" t="n"/>
      <c r="BU26" s="43" t="n"/>
      <c r="BV26" s="43" t="n"/>
      <c r="BW26" s="43" t="n"/>
      <c r="BX26" s="43" t="n"/>
      <c r="BY26" s="43" t="n"/>
      <c r="BZ26" s="43" t="n"/>
      <c r="CA26" s="43" t="n"/>
      <c r="CB26" s="43" t="n"/>
      <c r="CC26" s="43" t="n"/>
      <c r="CD26" s="43" t="n"/>
      <c r="CE26" s="43" t="n"/>
      <c r="CF26" s="43" t="n"/>
      <c r="CG26" s="43" t="n"/>
      <c r="CH26" s="43" t="n"/>
      <c r="CI26" s="43" t="n"/>
      <c r="CJ26" s="43" t="n"/>
      <c r="CK26" s="43" t="n"/>
      <c r="CL26" s="43" t="n"/>
      <c r="CM26" s="43" t="n"/>
      <c r="CN26" s="43" t="n"/>
      <c r="CO26" s="43" t="n"/>
      <c r="CP26" s="43" t="n"/>
      <c r="CQ26" s="43" t="n"/>
      <c r="CR26" s="43" t="n"/>
      <c r="CS26" s="43" t="n"/>
      <c r="CT26" s="43" t="n"/>
      <c r="CU26" s="43" t="n"/>
      <c r="CV26" s="43" t="n"/>
      <c r="CW26" s="43" t="n"/>
      <c r="CX26" s="43" t="n"/>
      <c r="CY26" s="43" t="n"/>
      <c r="CZ26" s="43" t="n"/>
      <c r="DA26" s="43" t="n"/>
      <c r="DB26" s="43" t="n"/>
      <c r="DC26" s="43" t="n"/>
      <c r="DD26" s="43" t="n"/>
      <c r="DE26" s="43" t="n"/>
      <c r="DF26" s="43" t="n"/>
      <c r="DG26" s="43" t="n"/>
      <c r="DH26" s="43" t="n"/>
      <c r="DI26" s="43" t="n"/>
      <c r="DJ26" s="43" t="n"/>
      <c r="DK26" s="43" t="n"/>
      <c r="DL26" s="43" t="n"/>
      <c r="DM26" s="43" t="n"/>
      <c r="DN26" s="43" t="n"/>
    </row>
    <row r="27">
      <c r="A27" s="43" t="n"/>
      <c r="B27" s="43" t="n"/>
      <c r="C27" s="43" t="n"/>
      <c r="D27" s="43" t="n"/>
      <c r="E27" s="43" t="n"/>
      <c r="F27" s="43" t="n"/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  <c r="Q27" s="43" t="n"/>
      <c r="R27" s="43" t="n"/>
      <c r="S27" s="43" t="n"/>
      <c r="T27" s="43" t="n"/>
      <c r="U27" s="43" t="n"/>
      <c r="V27" s="43" t="n"/>
      <c r="W27" s="43" t="n"/>
      <c r="X27" s="43" t="n"/>
      <c r="Y27" s="43" t="n"/>
      <c r="Z27" s="43" t="n"/>
      <c r="AA27" s="43" t="n"/>
      <c r="AB27" s="43" t="n"/>
      <c r="AC27" s="47" t="inlineStr">
        <is>
          <t>АК</t>
        </is>
      </c>
      <c r="AD27" s="43" t="n"/>
      <c r="AE27" s="43" t="n"/>
      <c r="AF27" s="43" t="inlineStr">
        <is>
          <t>10%</t>
        </is>
      </c>
      <c r="AG27" s="40">
        <f>AG26*AF27</f>
        <v/>
      </c>
      <c r="AH27" s="43" t="n"/>
      <c r="AI27" s="43" t="n"/>
      <c r="AJ27" s="43" t="n"/>
      <c r="AK27" s="43" t="n"/>
      <c r="AL27" s="48" t="n"/>
      <c r="AM27" s="43" t="n"/>
      <c r="AN27" s="43" t="n"/>
      <c r="AO27" s="43" t="n"/>
      <c r="AP27" s="43" t="n"/>
      <c r="AQ27" s="43" t="n"/>
      <c r="AR27" s="43" t="n"/>
      <c r="AS27" s="43" t="n"/>
      <c r="AT27" s="43" t="n"/>
      <c r="AU27" s="43" t="n"/>
      <c r="AV27" s="43" t="n"/>
      <c r="AW27" s="43" t="n"/>
      <c r="AX27" s="43" t="n"/>
      <c r="AY27" s="43" t="n"/>
      <c r="AZ27" s="43" t="n"/>
      <c r="BA27" s="43" t="n"/>
      <c r="BB27" s="43" t="n"/>
      <c r="BC27" s="43" t="n"/>
      <c r="BD27" s="43" t="n"/>
      <c r="BE27" s="43" t="n"/>
      <c r="BF27" s="43" t="n"/>
      <c r="BG27" s="43" t="n"/>
      <c r="BH27" s="43" t="n"/>
      <c r="BI27" s="43" t="n"/>
      <c r="BJ27" s="43" t="n"/>
      <c r="BK27" s="43" t="n"/>
      <c r="BL27" s="43" t="n"/>
      <c r="BM27" s="43" t="n"/>
      <c r="BN27" s="43" t="n"/>
      <c r="BO27" s="43" t="n"/>
      <c r="BP27" s="43" t="n"/>
      <c r="BQ27" s="43" t="n"/>
      <c r="BR27" s="43" t="n"/>
      <c r="BS27" s="43" t="n"/>
      <c r="BT27" s="43" t="n"/>
      <c r="BU27" s="43" t="n"/>
      <c r="BV27" s="43" t="n"/>
      <c r="BW27" s="43" t="n"/>
      <c r="BX27" s="43" t="n"/>
      <c r="BY27" s="43" t="n"/>
      <c r="BZ27" s="43" t="n"/>
      <c r="CA27" s="43" t="n"/>
      <c r="CB27" s="43" t="n"/>
      <c r="CC27" s="43" t="n"/>
      <c r="CD27" s="43" t="n"/>
      <c r="CE27" s="43" t="n"/>
      <c r="CF27" s="43" t="n"/>
      <c r="CG27" s="43" t="n"/>
      <c r="CH27" s="43" t="n"/>
      <c r="CI27" s="43" t="n"/>
      <c r="CJ27" s="43" t="n"/>
      <c r="CK27" s="43" t="n"/>
      <c r="CL27" s="43" t="n"/>
      <c r="CM27" s="43" t="n"/>
      <c r="CN27" s="43" t="n"/>
      <c r="CO27" s="43" t="n"/>
      <c r="CP27" s="43" t="n"/>
      <c r="CQ27" s="43" t="n"/>
      <c r="CR27" s="43" t="n"/>
      <c r="CS27" s="43" t="n"/>
      <c r="CT27" s="43" t="n"/>
      <c r="CU27" s="43" t="n"/>
      <c r="CV27" s="43" t="n"/>
      <c r="CW27" s="43" t="n"/>
      <c r="CX27" s="43" t="n"/>
      <c r="CY27" s="43" t="n"/>
      <c r="CZ27" s="43" t="n"/>
      <c r="DA27" s="43" t="n"/>
      <c r="DB27" s="43" t="n"/>
      <c r="DC27" s="43" t="n"/>
      <c r="DD27" s="43" t="n"/>
      <c r="DE27" s="43" t="n"/>
      <c r="DF27" s="43" t="n"/>
      <c r="DG27" s="43" t="n"/>
      <c r="DH27" s="43" t="n"/>
      <c r="DI27" s="43" t="n"/>
      <c r="DJ27" s="43" t="n"/>
      <c r="DK27" s="43" t="n"/>
      <c r="DL27" s="43" t="n"/>
      <c r="DM27" s="43" t="n"/>
      <c r="DN27" s="43" t="n"/>
    </row>
    <row r="28">
      <c r="A28" s="43" t="n"/>
      <c r="B28" s="43" t="n"/>
      <c r="C28" s="43" t="n"/>
      <c r="D28" s="43" t="n"/>
      <c r="E28" s="43" t="n"/>
      <c r="F28" s="43" t="n"/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  <c r="Q28" s="43" t="n"/>
      <c r="R28" s="43" t="n"/>
      <c r="S28" s="43" t="n"/>
      <c r="T28" s="43" t="n"/>
      <c r="U28" s="43" t="n"/>
      <c r="V28" s="43" t="n"/>
      <c r="W28" s="43" t="n"/>
      <c r="X28" s="43" t="n"/>
      <c r="Y28" s="43" t="n"/>
      <c r="Z28" s="43" t="n"/>
      <c r="AA28" s="43" t="n"/>
      <c r="AB28" s="43" t="n"/>
      <c r="AC28" s="47" t="inlineStr">
        <is>
          <t>НДС</t>
        </is>
      </c>
      <c r="AD28" s="43" t="n"/>
      <c r="AE28" s="43" t="n"/>
      <c r="AF28" s="43" t="inlineStr">
        <is>
          <t>20%</t>
        </is>
      </c>
      <c r="AG28" s="40">
        <f>((AG26)+AG27)*AF28</f>
        <v/>
      </c>
      <c r="AH28" s="43" t="n"/>
      <c r="AI28" s="43" t="n"/>
      <c r="AJ28" s="43" t="n"/>
      <c r="AK28" s="43" t="n"/>
      <c r="AL28" s="48" t="n"/>
      <c r="AM28" s="43" t="n"/>
      <c r="AN28" s="43" t="n"/>
      <c r="AO28" s="43" t="n"/>
      <c r="AP28" s="43" t="n"/>
      <c r="AQ28" s="43" t="n"/>
      <c r="AR28" s="43" t="n"/>
      <c r="AS28" s="43" t="n"/>
      <c r="AT28" s="43" t="n"/>
      <c r="AU28" s="43" t="n"/>
      <c r="AV28" s="43" t="n"/>
      <c r="AW28" s="43" t="n"/>
      <c r="AX28" s="43" t="n"/>
      <c r="AY28" s="43" t="n"/>
      <c r="AZ28" s="43" t="n"/>
      <c r="BA28" s="43" t="n"/>
      <c r="BB28" s="43" t="n"/>
      <c r="BC28" s="43" t="n"/>
      <c r="BD28" s="43" t="n"/>
      <c r="BE28" s="43" t="n"/>
      <c r="BF28" s="43" t="n"/>
      <c r="BG28" s="43" t="n"/>
      <c r="BH28" s="43" t="n"/>
      <c r="BI28" s="43" t="n"/>
      <c r="BJ28" s="43" t="n"/>
      <c r="BK28" s="43" t="n"/>
      <c r="BL28" s="43" t="n"/>
      <c r="BM28" s="43" t="n"/>
      <c r="BN28" s="43" t="n"/>
      <c r="BO28" s="43" t="n"/>
      <c r="BP28" s="43" t="n"/>
      <c r="BQ28" s="43" t="n"/>
      <c r="BR28" s="43" t="n"/>
      <c r="BS28" s="43" t="n"/>
      <c r="BT28" s="43" t="n"/>
      <c r="BU28" s="43" t="n"/>
      <c r="BV28" s="43" t="n"/>
      <c r="BW28" s="43" t="n"/>
      <c r="BX28" s="43" t="n"/>
      <c r="BY28" s="43" t="n"/>
      <c r="BZ28" s="43" t="n"/>
      <c r="CA28" s="43" t="n"/>
      <c r="CB28" s="43" t="n"/>
      <c r="CC28" s="43" t="n"/>
      <c r="CD28" s="43" t="n"/>
      <c r="CE28" s="43" t="n"/>
      <c r="CF28" s="43" t="n"/>
      <c r="CG28" s="43" t="n"/>
      <c r="CH28" s="43" t="n"/>
      <c r="CI28" s="43" t="n"/>
      <c r="CJ28" s="43" t="n"/>
      <c r="CK28" s="43" t="n"/>
      <c r="CL28" s="43" t="n"/>
      <c r="CM28" s="43" t="n"/>
      <c r="CN28" s="43" t="n"/>
      <c r="CO28" s="43" t="n"/>
      <c r="CP28" s="43" t="n"/>
      <c r="CQ28" s="43" t="n"/>
      <c r="CR28" s="43" t="n"/>
      <c r="CS28" s="43" t="n"/>
      <c r="CT28" s="43" t="n"/>
      <c r="CU28" s="43" t="n"/>
      <c r="CV28" s="43" t="n"/>
      <c r="CW28" s="43" t="n"/>
      <c r="CX28" s="43" t="n"/>
      <c r="CY28" s="43" t="n"/>
      <c r="CZ28" s="43" t="n"/>
      <c r="DA28" s="43" t="n"/>
      <c r="DB28" s="43" t="n"/>
      <c r="DC28" s="43" t="n"/>
      <c r="DD28" s="43" t="n"/>
      <c r="DE28" s="43" t="n"/>
      <c r="DF28" s="43" t="n"/>
      <c r="DG28" s="43" t="n"/>
      <c r="DH28" s="43" t="n"/>
      <c r="DI28" s="43" t="n"/>
      <c r="DJ28" s="43" t="n"/>
      <c r="DK28" s="43" t="n"/>
      <c r="DL28" s="43" t="n"/>
      <c r="DM28" s="43" t="n"/>
      <c r="DN28" s="43" t="n"/>
    </row>
    <row r="29">
      <c r="A29" s="43" t="n"/>
      <c r="B29" s="43" t="n"/>
      <c r="C29" s="43" t="n"/>
      <c r="D29" s="43" t="n"/>
      <c r="E29" s="43" t="n"/>
      <c r="F29" s="43" t="n"/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  <c r="Q29" s="43" t="n"/>
      <c r="R29" s="43" t="n"/>
      <c r="S29" s="43" t="n"/>
      <c r="T29" s="43" t="n"/>
      <c r="U29" s="43" t="n"/>
      <c r="V29" s="43" t="n"/>
      <c r="W29" s="43" t="n"/>
      <c r="X29" s="43" t="n"/>
      <c r="Y29" s="43" t="n"/>
      <c r="Z29" s="43" t="n"/>
      <c r="AA29" s="43" t="n"/>
      <c r="AB29" s="43" t="n"/>
      <c r="AC29" s="47" t="inlineStr">
        <is>
          <t>Производство ролика, с НДС</t>
        </is>
      </c>
      <c r="AD29" s="43" t="n"/>
      <c r="AE29" s="43" t="n"/>
      <c r="AF29" s="43" t="n"/>
      <c r="AG29" s="40" t="inlineStr">
        <is>
          <t>0.00р</t>
        </is>
      </c>
      <c r="AH29" s="43" t="n"/>
      <c r="AI29" s="43" t="n"/>
      <c r="AJ29" s="43" t="n"/>
      <c r="AK29" s="43" t="n"/>
      <c r="AL29" s="48" t="n"/>
      <c r="AM29" s="43" t="n"/>
      <c r="AN29" s="43" t="n"/>
      <c r="AO29" s="43" t="n"/>
      <c r="AP29" s="43" t="n"/>
      <c r="AQ29" s="43" t="n"/>
      <c r="AR29" s="43" t="n"/>
      <c r="AS29" s="43" t="n"/>
      <c r="AT29" s="43" t="n"/>
      <c r="AU29" s="43" t="n"/>
      <c r="AV29" s="43" t="n"/>
      <c r="AW29" s="43" t="n"/>
      <c r="AX29" s="43" t="n"/>
      <c r="AY29" s="43" t="n"/>
      <c r="AZ29" s="43" t="n"/>
      <c r="BA29" s="43" t="n"/>
      <c r="BB29" s="43" t="n"/>
      <c r="BC29" s="43" t="n"/>
      <c r="BD29" s="43" t="n"/>
      <c r="BE29" s="43" t="n"/>
      <c r="BF29" s="43" t="n"/>
      <c r="BG29" s="43" t="n"/>
      <c r="BH29" s="43" t="n"/>
      <c r="BI29" s="43" t="n"/>
      <c r="BJ29" s="43" t="n"/>
      <c r="BK29" s="43" t="n"/>
      <c r="BL29" s="43" t="n"/>
      <c r="BM29" s="43" t="n"/>
      <c r="BN29" s="43" t="n"/>
      <c r="BO29" s="43" t="n"/>
      <c r="BP29" s="43" t="n"/>
      <c r="BQ29" s="43" t="n"/>
      <c r="BR29" s="43" t="n"/>
      <c r="BS29" s="43" t="n"/>
      <c r="BT29" s="43" t="n"/>
      <c r="BU29" s="43" t="n"/>
      <c r="BV29" s="43" t="n"/>
      <c r="BW29" s="43" t="n"/>
      <c r="BX29" s="43" t="n"/>
      <c r="BY29" s="43" t="n"/>
      <c r="BZ29" s="43" t="n"/>
      <c r="CA29" s="43" t="n"/>
      <c r="CB29" s="43" t="n"/>
      <c r="CC29" s="43" t="n"/>
      <c r="CD29" s="43" t="n"/>
      <c r="CE29" s="43" t="n"/>
      <c r="CF29" s="43" t="n"/>
      <c r="CG29" s="43" t="n"/>
      <c r="CH29" s="43" t="n"/>
      <c r="CI29" s="43" t="n"/>
      <c r="CJ29" s="43" t="n"/>
      <c r="CK29" s="43" t="n"/>
      <c r="CL29" s="43" t="n"/>
      <c r="CM29" s="43" t="n"/>
      <c r="CN29" s="43" t="n"/>
      <c r="CO29" s="43" t="n"/>
      <c r="CP29" s="43" t="n"/>
      <c r="CQ29" s="43" t="n"/>
      <c r="CR29" s="43" t="n"/>
      <c r="CS29" s="43" t="n"/>
      <c r="CT29" s="43" t="n"/>
      <c r="CU29" s="43" t="n"/>
      <c r="CV29" s="43" t="n"/>
      <c r="CW29" s="43" t="n"/>
      <c r="CX29" s="43" t="n"/>
      <c r="CY29" s="43" t="n"/>
      <c r="CZ29" s="43" t="n"/>
      <c r="DA29" s="43" t="n"/>
      <c r="DB29" s="43" t="n"/>
      <c r="DC29" s="43" t="n"/>
      <c r="DD29" s="43" t="n"/>
      <c r="DE29" s="43" t="n"/>
      <c r="DF29" s="43" t="n"/>
      <c r="DG29" s="43" t="n"/>
      <c r="DH29" s="43" t="n"/>
      <c r="DI29" s="43" t="n"/>
      <c r="DJ29" s="43" t="n"/>
      <c r="DK29" s="43" t="n"/>
      <c r="DL29" s="43" t="n"/>
      <c r="DM29" s="43" t="n"/>
      <c r="DN29" s="43" t="n"/>
    </row>
    <row r="30">
      <c r="A30" s="43" t="n"/>
      <c r="B30" s="43" t="n"/>
      <c r="C30" s="43" t="n"/>
      <c r="D30" s="43" t="n"/>
      <c r="E30" s="43" t="n"/>
      <c r="F30" s="43" t="n"/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  <c r="Q30" s="43" t="n"/>
      <c r="R30" s="43" t="n"/>
      <c r="S30" s="43" t="n"/>
      <c r="T30" s="43" t="n"/>
      <c r="U30" s="43" t="n"/>
      <c r="V30" s="43" t="n"/>
      <c r="W30" s="43" t="n"/>
      <c r="X30" s="43" t="n"/>
      <c r="Y30" s="43" t="n"/>
      <c r="Z30" s="43" t="n"/>
      <c r="AA30" s="43" t="n"/>
      <c r="AB30" s="43" t="n"/>
      <c r="AC30" s="47" t="inlineStr">
        <is>
          <t>Итого (с учётом НДС и АК)</t>
        </is>
      </c>
      <c r="AD30" s="49" t="n"/>
      <c r="AE30" s="49" t="n"/>
      <c r="AF30" s="49" t="n"/>
      <c r="AG30" s="40">
        <f>SUM(AG26:AG29)</f>
        <v/>
      </c>
      <c r="AH30" s="43" t="n"/>
      <c r="AI30" s="43" t="n"/>
      <c r="AJ30" s="43" t="n"/>
      <c r="AK30" s="43" t="n"/>
      <c r="AL30" s="48" t="n"/>
      <c r="AM30" s="43" t="n"/>
      <c r="AN30" s="43" t="n"/>
      <c r="AO30" s="43" t="n"/>
      <c r="AP30" s="43" t="n"/>
      <c r="AQ30" s="43" t="n"/>
      <c r="AR30" s="43" t="n"/>
      <c r="AS30" s="43" t="n"/>
      <c r="AT30" s="43" t="n"/>
      <c r="AU30" s="43" t="n"/>
      <c r="AV30" s="43" t="n"/>
      <c r="AW30" s="43" t="n"/>
      <c r="AX30" s="43" t="n"/>
      <c r="AY30" s="43" t="n"/>
      <c r="AZ30" s="43" t="n"/>
      <c r="BA30" s="43" t="n"/>
      <c r="BB30" s="43" t="n"/>
      <c r="BC30" s="43" t="n"/>
      <c r="BD30" s="43" t="n"/>
      <c r="BE30" s="43" t="n"/>
      <c r="BF30" s="43" t="n"/>
      <c r="BG30" s="43" t="n"/>
      <c r="BH30" s="43" t="n"/>
      <c r="BI30" s="43" t="n"/>
      <c r="BJ30" s="43" t="n"/>
      <c r="BK30" s="43" t="n"/>
      <c r="BL30" s="43" t="n"/>
      <c r="BM30" s="43" t="n"/>
      <c r="BN30" s="43" t="n"/>
      <c r="BO30" s="43" t="n"/>
      <c r="BP30" s="43" t="n"/>
      <c r="BQ30" s="43" t="n"/>
      <c r="BR30" s="43" t="n"/>
      <c r="BS30" s="43" t="n"/>
      <c r="BT30" s="43" t="n"/>
      <c r="BU30" s="43" t="n"/>
      <c r="BV30" s="43" t="n"/>
      <c r="BW30" s="43" t="n"/>
      <c r="BX30" s="43" t="n"/>
      <c r="BY30" s="43" t="n"/>
      <c r="BZ30" s="43" t="n"/>
      <c r="CA30" s="43" t="n"/>
      <c r="CB30" s="43" t="n"/>
      <c r="CC30" s="43" t="n"/>
      <c r="CD30" s="43" t="n"/>
      <c r="CE30" s="43" t="n"/>
      <c r="CF30" s="43" t="n"/>
      <c r="CG30" s="43" t="n"/>
      <c r="CH30" s="43" t="n"/>
      <c r="CI30" s="43" t="n"/>
      <c r="CJ30" s="43" t="n"/>
      <c r="CK30" s="43" t="n"/>
      <c r="CL30" s="43" t="n"/>
      <c r="CM30" s="43" t="n"/>
      <c r="CN30" s="43" t="n"/>
      <c r="CO30" s="43" t="n"/>
      <c r="CP30" s="43" t="n"/>
      <c r="CQ30" s="43" t="n"/>
      <c r="CR30" s="43" t="n"/>
      <c r="CS30" s="43" t="n"/>
      <c r="CT30" s="43" t="n"/>
      <c r="CU30" s="43" t="n"/>
      <c r="CV30" s="43" t="n"/>
      <c r="CW30" s="43" t="n"/>
      <c r="CX30" s="43" t="n"/>
      <c r="CY30" s="43" t="n"/>
      <c r="CZ30" s="43" t="n"/>
      <c r="DA30" s="43" t="n"/>
      <c r="DB30" s="43" t="n"/>
      <c r="DC30" s="43" t="n"/>
      <c r="DD30" s="43" t="n"/>
      <c r="DE30" s="43" t="n"/>
      <c r="DF30" s="43" t="n"/>
      <c r="DG30" s="43" t="n"/>
      <c r="DH30" s="43" t="n"/>
      <c r="DI30" s="43" t="n"/>
      <c r="DJ30" s="43" t="n"/>
      <c r="DK30" s="43" t="n"/>
      <c r="DL30" s="43" t="n"/>
      <c r="DM30" s="43" t="n"/>
      <c r="DN30" s="43" t="n"/>
    </row>
  </sheetData>
  <mergeCells count="51">
    <mergeCell ref="BU10:BY10"/>
    <mergeCell ref="BZ10:CD10"/>
    <mergeCell ref="CE10:CI10"/>
    <mergeCell ref="CJ10:CN10"/>
    <mergeCell ref="CO10:CS10"/>
    <mergeCell ref="DK11:DK12"/>
    <mergeCell ref="DL11:DL12"/>
    <mergeCell ref="DM11:DM12"/>
    <mergeCell ref="DN11:DN12"/>
    <mergeCell ref="DK10:DN10"/>
    <mergeCell ref="DJ10:DJ12"/>
    <mergeCell ref="DD10:DH10"/>
    <mergeCell ref="DI10:DI12"/>
    <mergeCell ref="AP11:AP12"/>
    <mergeCell ref="AQ11:AQ12"/>
    <mergeCell ref="AR11:AR12"/>
    <mergeCell ref="AS11:AS12"/>
    <mergeCell ref="AT11:AT12"/>
    <mergeCell ref="AU11:AU12"/>
    <mergeCell ref="AV10:AZ10"/>
    <mergeCell ref="BA10:BE10"/>
    <mergeCell ref="BF10:BJ10"/>
    <mergeCell ref="BK10:BO10"/>
    <mergeCell ref="BP10:BT10"/>
    <mergeCell ref="CT10:CX10"/>
    <mergeCell ref="CY10:DC10"/>
    <mergeCell ref="AB10:AB12"/>
    <mergeCell ref="Y10:Z12"/>
    <mergeCell ref="AI11:AI12"/>
    <mergeCell ref="AI10:AU10"/>
    <mergeCell ref="AJ11:AJ12"/>
    <mergeCell ref="AK11:AK12"/>
    <mergeCell ref="AL11:AL12"/>
    <mergeCell ref="AM11:AM12"/>
    <mergeCell ref="AN11:AN12"/>
    <mergeCell ref="AO11:AO12"/>
    <mergeCell ref="AC10:AC12"/>
    <mergeCell ref="AD10:AD12"/>
    <mergeCell ref="AE10:AE12"/>
    <mergeCell ref="AF10:AF12"/>
    <mergeCell ref="AG10:AG12"/>
    <mergeCell ref="AH10:AH12"/>
    <mergeCell ref="W10:W12"/>
    <mergeCell ref="X10:X12"/>
    <mergeCell ref="AA10:AA12"/>
    <mergeCell ref="Q10:Q12"/>
    <mergeCell ref="R10:R12"/>
    <mergeCell ref="S10:S12"/>
    <mergeCell ref="T10:T12"/>
    <mergeCell ref="U10:U12"/>
    <mergeCell ref="V10:V12"/>
  </mergeCells>
  <dataValidations count="2">
    <dataValidation sqref="X13:X23" showErrorMessage="1" showInputMessage="1" allowBlank="1" type="list">
      <formula1>"1000 показов, клики, пакет, просмотры, engagement, вовлечение, неделя, месяц, единица, единиц, день"</formula1>
    </dataValidation>
    <dataValidation sqref="Z13:Z23" showErrorMessage="1" showInputMessage="1" allowBlank="1" type="list">
      <formula1>"день, дней, дня, неделя, недели, недель, месяц, месяца, месяцев, единица, единиц, единицы"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Lida</dc:creator>
  <dcterms:created xsi:type="dcterms:W3CDTF">2021-07-25T15:23:03Z</dcterms:created>
  <dcterms:modified xsi:type="dcterms:W3CDTF">2021-09-21T18:46:50Z</dcterms:modified>
  <cp:lastModifiedBy>Lida</cp:lastModifiedBy>
</cp:coreProperties>
</file>