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formatCode="[$-419]d\ mmm;@" numFmtId="164"/>
    <numFmt formatCode="_-* #,##0.00\ _₽_-;\-* #,##0.00\ _₽_-;_-* &quot;-&quot;??\ _₽_-;_-@_-" numFmtId="165"/>
    <numFmt formatCode="###0,00&quot;р.&quot;" numFmtId="166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0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6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31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rgt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Портал</t>
        </is>
      </c>
      <c r="D13" s="39" t="inlineStr">
        <is>
          <t>охват</t>
        </is>
      </c>
      <c r="E13" s="39" t="inlineStr">
        <is>
          <t>https://yandex.ru/legal/banner_adv_rules/</t>
        </is>
      </c>
      <c r="F13" s="39" t="inlineStr">
        <is>
          <t>да</t>
        </is>
      </c>
      <c r="G13" s="39" t="inlineStr">
        <is>
          <t>Материалы за 2 недели до старта, т.к. с первого раза не проходят модерацию, жесткие требования</t>
        </is>
      </c>
      <c r="H13" s="39" t="n">
        <v/>
      </c>
      <c r="I13" s="39" t="inlineStr">
        <is>
          <t>входной бюджет 1млн.р.</t>
        </is>
      </c>
      <c r="J13" s="39" t="inlineStr">
        <is>
          <t>https://yandex.ru/adv/products/display/mainpage</t>
        </is>
      </c>
      <c r="K13" s="39" t="inlineStr">
        <is>
          <t>закупка через DX</t>
        </is>
      </c>
      <c r="L1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" s="39" t="n">
        <v>1150000</v>
      </c>
      <c r="N13" s="39" t="inlineStr">
        <is>
          <t>нет</t>
        </is>
      </c>
      <c r="O13" s="39" t="inlineStr">
        <is>
          <t>CPT 345р.</t>
        </is>
      </c>
      <c r="P13" s="39" t="n">
        <v>1</v>
      </c>
      <c r="Q13" s="39" t="n">
        <v>1</v>
      </c>
      <c r="R13" s="39">
        <f>S13</f>
        <v/>
      </c>
      <c r="S13" s="39" t="inlineStr">
        <is>
          <t>Yandex.ru</t>
        </is>
      </c>
      <c r="T13" s="39" t="inlineStr">
        <is>
          <t>"Начинающий", Главные страницы, Desktop+Mobile, Динамика, РФ</t>
        </is>
      </c>
      <c r="U13" s="39" t="inlineStr">
        <is>
          <t>728×90/ 320×67</t>
        </is>
      </c>
      <c r="V13" s="39" t="inlineStr"/>
      <c r="W13" s="39" t="inlineStr">
        <is>
          <t>Динамика</t>
        </is>
      </c>
      <c r="X13" s="39" t="inlineStr">
        <is>
          <t>пакет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</v>
      </c>
      <c r="AC13" s="40" t="n">
        <v>1150000</v>
      </c>
      <c r="AD13" s="39" t="n">
        <v>0.8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1.5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42" t="n"/>
      <c r="BB13" s="42" t="n"/>
      <c r="BC13" s="42" t="n"/>
      <c r="BD13" s="42" t="n">
        <v>1</v>
      </c>
      <c r="BE13" s="42" t="n">
        <v>1</v>
      </c>
      <c r="BF13" s="39" t="n">
        <v>1</v>
      </c>
      <c r="BG13" s="39" t="n">
        <v>1</v>
      </c>
      <c r="BH13" s="39" t="n">
        <v>1</v>
      </c>
      <c r="BI13" s="39" t="n">
        <v>1</v>
      </c>
      <c r="BJ13" s="39" t="n">
        <v>1</v>
      </c>
      <c r="BK13" s="39" t="n">
        <v>1</v>
      </c>
      <c r="BL13" s="39" t="n">
        <v>1</v>
      </c>
      <c r="BM13" s="39" t="n">
        <v>1</v>
      </c>
      <c r="BN13" s="39" t="n">
        <v>1</v>
      </c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Портал</t>
        </is>
      </c>
      <c r="D14" s="39" t="inlineStr">
        <is>
          <t>охват</t>
        </is>
      </c>
      <c r="E14" s="39" t="inlineStr">
        <is>
          <t>https://yandex.ru/legal/banner_adv_rules/</t>
        </is>
      </c>
      <c r="F14" s="39" t="inlineStr">
        <is>
          <t>да</t>
        </is>
      </c>
      <c r="G14" s="39" t="inlineStr">
        <is>
          <t>Материалы за 2 недели до старта, т.к. с первого раза не проходят модерацию, жесткие требования</t>
        </is>
      </c>
      <c r="H14" s="39" t="n">
        <v/>
      </c>
      <c r="I14" s="39" t="inlineStr">
        <is>
          <t>входной бюджет 1млн.р.</t>
        </is>
      </c>
      <c r="J14" s="39" t="inlineStr">
        <is>
          <t>https://yandex.ru/adv/products/display/mainpage</t>
        </is>
      </c>
      <c r="K14" s="39" t="inlineStr">
        <is>
          <t>закупка через DX</t>
        </is>
      </c>
      <c r="L14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4" s="39" t="n">
        <v>1150000</v>
      </c>
      <c r="N14" s="39" t="inlineStr">
        <is>
          <t>нет</t>
        </is>
      </c>
      <c r="O14" s="39" t="inlineStr">
        <is>
          <t>CPT 345р.</t>
        </is>
      </c>
      <c r="P14" s="39" t="n">
        <v>1</v>
      </c>
      <c r="Q14" s="39" t="n">
        <v>2</v>
      </c>
      <c r="R14" s="39">
        <f>S14</f>
        <v/>
      </c>
      <c r="S14" s="39" t="inlineStr">
        <is>
          <t>Yandex.ru</t>
        </is>
      </c>
      <c r="T14" s="39" t="inlineStr">
        <is>
          <t>"Начинающий", Главные страницы, Desktop+Mobile, Динамика, РФ</t>
        </is>
      </c>
      <c r="U14" s="39" t="inlineStr">
        <is>
          <t>728×90/ 320×67</t>
        </is>
      </c>
      <c r="V14" s="39" t="inlineStr"/>
      <c r="W14" s="39" t="inlineStr">
        <is>
          <t>Динамика</t>
        </is>
      </c>
      <c r="X14" s="39" t="inlineStr">
        <is>
          <t>пакет</t>
        </is>
      </c>
      <c r="Y14" s="39">
        <f>COUNT(AV14:DC14)</f>
        <v/>
      </c>
      <c r="Z14" s="39" t="inlineStr">
        <is>
          <t>неделя</t>
        </is>
      </c>
      <c r="AA14" s="39">
        <f>AB14/Y14</f>
        <v/>
      </c>
      <c r="AB14" s="39" t="n">
        <v>1</v>
      </c>
      <c r="AC14" s="40" t="n">
        <v>1150000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1.5</v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>
        <v>1</v>
      </c>
      <c r="BE14" s="39" t="n">
        <v>1</v>
      </c>
      <c r="BF14" s="42" t="n">
        <v>1</v>
      </c>
      <c r="BG14" s="42" t="n">
        <v>1</v>
      </c>
      <c r="BH14" s="42" t="n">
        <v>1</v>
      </c>
      <c r="BI14" s="42" t="n">
        <v>1</v>
      </c>
      <c r="BJ14" s="42" t="n">
        <v>1</v>
      </c>
      <c r="BK14" s="42" t="n">
        <v>1</v>
      </c>
      <c r="BL14" s="42" t="n">
        <v>1</v>
      </c>
      <c r="BM14" s="42" t="n">
        <v>1</v>
      </c>
      <c r="BN14" s="42" t="n">
        <v>1</v>
      </c>
      <c r="BO14" s="42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Блоггерская платформа</t>
        </is>
      </c>
      <c r="D15" s="39" t="inlineStr">
        <is>
          <t>охват</t>
        </is>
      </c>
      <c r="E15" s="39" t="n">
        <v/>
      </c>
      <c r="F15" s="39" t="n">
        <v/>
      </c>
      <c r="G15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5" s="39" t="n">
        <v/>
      </c>
      <c r="I15" s="39" t="n">
        <v/>
      </c>
      <c r="J15" s="39" t="inlineStr">
        <is>
          <t>\\DOCS\Public\_Подрядчики (прайсы, презентации, ТТ)\Яндекс.Дзен</t>
        </is>
      </c>
      <c r="K15" s="39" t="inlineStr">
        <is>
          <t>Egor &lt;e.kham@yandex-team.ru&gt;</t>
        </is>
      </c>
      <c r="L15" s="39" t="n">
        <v/>
      </c>
      <c r="M15" s="39" t="inlineStr">
        <is>
          <t>75т.р</t>
        </is>
      </c>
      <c r="N15" s="39" t="inlineStr">
        <is>
          <t>ДА!</t>
        </is>
      </c>
      <c r="O15" s="39" t="inlineStr">
        <is>
          <t>при закупке на 200т.р. 3 статьи бонусом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Яндекс Дзен</t>
        </is>
      </c>
      <c r="T15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5" s="39" t="inlineStr">
        <is>
          <t>Статья</t>
        </is>
      </c>
      <c r="V15" s="39" t="inlineStr"/>
      <c r="W15" s="39" t="inlineStr">
        <is>
          <t>Динамика</t>
        </is>
      </c>
      <c r="X15" s="39" t="inlineStr">
        <is>
          <t>единица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31250</v>
      </c>
      <c r="AC15" s="40" t="n">
        <v>8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>
        <v>1</v>
      </c>
      <c r="BE15" s="39" t="n">
        <v>1</v>
      </c>
      <c r="BF15" s="39" t="n">
        <v>1</v>
      </c>
      <c r="BG15" s="39" t="n">
        <v>1</v>
      </c>
      <c r="BH15" s="39" t="n">
        <v>1</v>
      </c>
      <c r="BI15" s="39" t="n">
        <v>1</v>
      </c>
      <c r="BJ15" s="39" t="n">
        <v>1</v>
      </c>
      <c r="BK15" s="39" t="n">
        <v>1</v>
      </c>
      <c r="BL15" s="39" t="n">
        <v>1</v>
      </c>
      <c r="BM15" s="39" t="n">
        <v>1</v>
      </c>
      <c r="BN15" s="39" t="n">
        <v>1</v>
      </c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Жуковская Елена
ZhukovskayaEG@sbermarketing.ru
79067970262</t>
        </is>
      </c>
      <c r="L16" s="39" t="n">
        <v/>
      </c>
      <c r="M16" s="39" t="n">
        <v/>
      </c>
      <c r="N16" s="39" t="n">
        <v/>
      </c>
      <c r="O16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6" s="39" t="n">
        <v>0</v>
      </c>
      <c r="Q16" s="39" t="n">
        <v>4</v>
      </c>
      <c r="R16" s="39">
        <f>S16</f>
        <v/>
      </c>
      <c r="S16" s="39" t="inlineStr">
        <is>
          <t>Репутационный маркетинг</t>
        </is>
      </c>
      <c r="T16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6" s="39" t="n">
        <v/>
      </c>
      <c r="V16" s="39" t="inlineStr"/>
      <c r="W16" s="39" t="n">
        <v/>
      </c>
      <c r="X16" s="39" t="inlineStr">
        <is>
          <t>месяц</t>
        </is>
      </c>
      <c r="Y16" s="39">
        <f>COUNT(AV16:DC16)</f>
        <v/>
      </c>
      <c r="Z16" s="39" t="inlineStr">
        <is>
          <t>месяца</t>
        </is>
      </c>
      <c r="AA16" s="39">
        <f>AB16/Y16</f>
        <v/>
      </c>
      <c r="AB16" s="39" t="n">
        <v>3</v>
      </c>
      <c r="AC16" s="40" t="n">
        <v>30000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>
        <v>1</v>
      </c>
      <c r="BE16" s="39" t="n">
        <v>1</v>
      </c>
      <c r="BF16" s="39" t="n">
        <v>1</v>
      </c>
      <c r="BG16" s="39" t="n">
        <v>1</v>
      </c>
      <c r="BH16" s="39" t="n">
        <v>1</v>
      </c>
      <c r="BI16" s="39" t="n">
        <v>1</v>
      </c>
      <c r="BJ16" s="39" t="n">
        <v>1</v>
      </c>
      <c r="BK16" s="39" t="n">
        <v>1</v>
      </c>
      <c r="BL16" s="39" t="n">
        <v>1</v>
      </c>
      <c r="BM16" s="39" t="n">
        <v>1</v>
      </c>
      <c r="BN16" s="39" t="n">
        <v>1</v>
      </c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Услуга</t>
        </is>
      </c>
      <c r="D17" s="39" t="inlineStr">
        <is>
          <t>охват</t>
        </is>
      </c>
      <c r="E17" s="39" t="n">
        <v/>
      </c>
      <c r="F17" s="39" t="n">
        <v/>
      </c>
      <c r="G17" s="39" t="n">
        <v/>
      </c>
      <c r="H17" s="39" t="n">
        <v/>
      </c>
      <c r="I17" s="39" t="n">
        <v/>
      </c>
      <c r="J17" s="39" t="n">
        <v/>
      </c>
      <c r="K17" s="39" t="inlineStr">
        <is>
          <t>через ТГ/битрикс
Иванов Илья
+79360000066
IvanovIA@sbermarketing.ru</t>
        </is>
      </c>
      <c r="L17" s="39" t="n">
        <v/>
      </c>
      <c r="M17" s="39" t="n">
        <v/>
      </c>
      <c r="N17" s="39" t="n">
        <v/>
      </c>
      <c r="O17" s="39" t="inlineStr">
        <is>
          <t>добавляем отдельно как рекомендация (отдельным файлом)</t>
        </is>
      </c>
      <c r="P17" s="39" t="n">
        <v>0</v>
      </c>
      <c r="Q17" s="39" t="n">
        <v>5</v>
      </c>
      <c r="R17" s="39">
        <f>S17</f>
        <v/>
      </c>
      <c r="S17" s="39" t="inlineStr">
        <is>
          <t>Блоггеры</t>
        </is>
      </c>
      <c r="T17" s="39" t="n">
        <v/>
      </c>
      <c r="U17" s="39" t="n">
        <v/>
      </c>
      <c r="V17" s="39" t="inlineStr"/>
      <c r="W17" s="39" t="n">
        <v/>
      </c>
      <c r="X17" s="39" t="n">
        <v/>
      </c>
      <c r="Y17" s="39">
        <f>COUNT(AV17:DC17)</f>
        <v/>
      </c>
      <c r="Z17" s="39" t="n">
        <v/>
      </c>
      <c r="AA17" s="39">
        <f>AB17/Y17</f>
        <v/>
      </c>
      <c r="AB17" s="39" t="n">
        <v/>
      </c>
      <c r="AC17" s="40" t="n">
        <v/>
      </c>
      <c r="AD17" s="39" t="n">
        <v/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/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>
        <v>1</v>
      </c>
      <c r="BE17" s="39" t="n">
        <v>1</v>
      </c>
      <c r="BF17" s="39" t="n">
        <v>1</v>
      </c>
      <c r="BG17" s="39" t="n">
        <v>1</v>
      </c>
      <c r="BH17" s="39" t="n">
        <v>1</v>
      </c>
      <c r="BI17" s="39" t="n">
        <v>1</v>
      </c>
      <c r="BJ17" s="39" t="n">
        <v>1</v>
      </c>
      <c r="BK17" s="39" t="n">
        <v>1</v>
      </c>
      <c r="BL17" s="39" t="n">
        <v>1</v>
      </c>
      <c r="BM17" s="39" t="n">
        <v>1</v>
      </c>
      <c r="BN17" s="39" t="n">
        <v>1</v>
      </c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wi-fi</t>
        </is>
      </c>
      <c r="D18" s="39" t="inlineStr">
        <is>
          <t>охват</t>
        </is>
      </c>
      <c r="E18" s="39" t="inlineStr">
        <is>
          <t>\\DOCS\Public\_Подрядчики (прайсы, презентации, ТТ)\ИМХО</t>
        </is>
      </c>
      <c r="F18" s="39" t="inlineStr">
        <is>
          <t>надо протестировать, однозначно коллеги не могут ответить</t>
        </is>
      </c>
      <c r="G18" s="39" t="n">
        <v/>
      </c>
      <c r="H18" s="39" t="inlineStr">
        <is>
          <t>возвратная СК 25%</t>
        </is>
      </c>
      <c r="I18" s="39" t="n">
        <v/>
      </c>
      <c r="J18" s="39" t="inlineStr">
        <is>
          <t>\\DOCS\Public\_Подрядчики (прайсы, презентации, ТТ)\Квант</t>
        </is>
      </c>
      <c r="K18" s="39" t="inlineStr">
        <is>
          <t>Smolenkova Ekaterina &lt;e.smolenkova@qvant.ru&gt;
Stepanova Mariya &lt;m.stepanova@qvant.ru&gt;</t>
        </is>
      </c>
      <c r="L18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8" s="39" t="inlineStr">
        <is>
          <t xml:space="preserve">200000р. до ндс после скидок </t>
        </is>
      </c>
      <c r="N18" s="39" t="inlineStr">
        <is>
          <t>да</t>
        </is>
      </c>
      <c r="O18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8" s="39" t="n">
        <v>0</v>
      </c>
      <c r="Q18" s="39" t="n">
        <v>6</v>
      </c>
      <c r="R18" s="39">
        <f>S18</f>
        <v/>
      </c>
      <c r="S18" s="39" t="inlineStr">
        <is>
          <t>Максима Телеком ( Qvant)
wi-fi.ru</t>
        </is>
      </c>
      <c r="T18" s="39" t="inlineStr">
        <is>
          <t xml:space="preserve">ГЕО РФ, АLL до 24 лет (школьники, студенты) </t>
        </is>
      </c>
      <c r="U18" s="39" t="inlineStr">
        <is>
          <t>Графический баннер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неделя</t>
        </is>
      </c>
      <c r="AA18" s="39">
        <f>AB18/Y18</f>
        <v/>
      </c>
      <c r="AB18" s="39" t="n">
        <v>1200</v>
      </c>
      <c r="AC18" s="40" t="n">
        <v>250</v>
      </c>
      <c r="AD18" s="39" t="n">
        <v>1.3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2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>
        <v>1</v>
      </c>
      <c r="BE18" s="39" t="n">
        <v>1</v>
      </c>
      <c r="BF18" s="39" t="n">
        <v>1</v>
      </c>
      <c r="BG18" s="39" t="n">
        <v>1</v>
      </c>
      <c r="BH18" s="39" t="n">
        <v>1</v>
      </c>
      <c r="BI18" s="39" t="n">
        <v>1</v>
      </c>
      <c r="BJ18" s="39" t="n">
        <v>1</v>
      </c>
      <c r="BK18" s="39" t="n">
        <v>1</v>
      </c>
      <c r="BL18" s="39" t="n">
        <v>1</v>
      </c>
      <c r="BM18" s="39" t="n">
        <v>1</v>
      </c>
      <c r="BN18" s="39" t="n">
        <v>1</v>
      </c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Сеть</t>
        </is>
      </c>
      <c r="D19" s="39" t="inlineStr">
        <is>
          <t>охват/лиды</t>
        </is>
      </c>
      <c r="E19" s="39" t="inlineStr">
        <is>
          <t>https://disk.yandex.ru/d/vH4v5q4mM1I8Bw</t>
        </is>
      </c>
      <c r="F19" s="39" t="inlineStr">
        <is>
          <t>да</t>
        </is>
      </c>
      <c r="G19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19" s="39" t="n">
        <v>0.3</v>
      </c>
      <c r="I19" s="39" t="n">
        <v/>
      </c>
      <c r="J19" s="39" t="inlineStr">
        <is>
          <t xml:space="preserve">ссылка медиакит - https://disk.yandex.ru/d/Z2FHEnCuW6QErg 
ссылка прайс - https://disk.yandex.ru/d/3HDwHs8WWIcpaQ </t>
        </is>
      </c>
      <c r="K19" s="39" t="inlineStr">
        <is>
          <t>m.voevodkina@mediatoday.ru
z.dzhorabaeva@mediatoday.ru
e.zlobina@mediatoday.ru</t>
        </is>
      </c>
      <c r="L19" s="39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19" s="39" t="inlineStr">
        <is>
          <t>Минимальный бюджет кампании - 250 000р.</t>
        </is>
      </c>
      <c r="N19" s="39" t="inlineStr">
        <is>
          <t>нет</t>
        </is>
      </c>
      <c r="O19" s="39" t="inlineStr">
        <is>
          <t>Бесплатное изготовление материалов из исходников клиента/
Мультиформатность</t>
        </is>
      </c>
      <c r="P19" s="39" t="n">
        <v>0</v>
      </c>
      <c r="Q19" s="39" t="n">
        <v>7</v>
      </c>
      <c r="R19" s="39">
        <f>S19</f>
        <v/>
      </c>
      <c r="S19" s="39" t="inlineStr">
        <is>
          <t>Mediatoday</t>
        </is>
      </c>
      <c r="T19" s="39" t="inlineStr">
        <is>
          <t>Размещение на страницах сайтов. Таргетинг по социально-демографическим характеристикам и интересам.</t>
        </is>
      </c>
      <c r="U19" s="39" t="inlineStr">
        <is>
          <t>ADBAR, FULLSCREEN, IN-APP, ADBAR+FULLSCREEN, BANNER (+InStream), ALL-ROLL (InStream+OutStream)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недели</t>
        </is>
      </c>
      <c r="AA19" s="39">
        <f>AB19/Y19</f>
        <v/>
      </c>
      <c r="AB19" s="39" t="n">
        <v>1000</v>
      </c>
      <c r="AC19" s="40" t="n">
        <v>630</v>
      </c>
      <c r="AD19" s="39" t="n">
        <v>1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3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>
        <v>1</v>
      </c>
      <c r="BE19" s="39" t="n">
        <v>1</v>
      </c>
      <c r="BF19" s="39" t="n">
        <v>1</v>
      </c>
      <c r="BG19" s="39" t="n">
        <v>1</v>
      </c>
      <c r="BH19" s="39" t="n">
        <v>1</v>
      </c>
      <c r="BI19" s="39" t="n">
        <v>1</v>
      </c>
      <c r="BJ19" s="39" t="n">
        <v>1</v>
      </c>
      <c r="BK19" s="39" t="n">
        <v>1</v>
      </c>
      <c r="BL19" s="39" t="n">
        <v>1</v>
      </c>
      <c r="BM19" s="39" t="n">
        <v>1</v>
      </c>
      <c r="BN19" s="39" t="n">
        <v>1</v>
      </c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Сеть</t>
        </is>
      </c>
      <c r="D20" s="39" t="inlineStr">
        <is>
          <t>охват/лиды</t>
        </is>
      </c>
      <c r="E20" s="39" t="inlineStr">
        <is>
          <t>ссылка - https://disk.yandex.ru/i/Q_K23_lBIiDaDg</t>
        </is>
      </c>
      <c r="F20" s="39" t="inlineStr">
        <is>
          <t>да</t>
        </is>
      </c>
      <c r="G20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20" s="39" t="n">
        <v/>
      </c>
      <c r="I20" s="39" t="inlineStr">
        <is>
          <t>Не рекомендуем сокращать WL.</t>
        </is>
      </c>
      <c r="J20" s="39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20" s="39" t="inlineStr">
        <is>
          <t>m.voevodkina@mediatoday.ru
z.dzhorabaeva@mediatoday.ru
e.zlobina@mediatoday.ru</t>
        </is>
      </c>
      <c r="L20" s="39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20" s="39" t="inlineStr">
        <is>
          <t>Минимальный бюджет кампании - 300 000р.</t>
        </is>
      </c>
      <c r="N20" s="39" t="inlineStr">
        <is>
          <t>нет</t>
        </is>
      </c>
      <c r="O20" s="39" t="inlineStr">
        <is>
          <t>Бесплатное изготовление материалов из исходников клиента/
Мультиформатность</t>
        </is>
      </c>
      <c r="P20" s="39" t="n">
        <v>1</v>
      </c>
      <c r="Q20" s="39" t="n">
        <v>8</v>
      </c>
      <c r="R20" s="39">
        <f>S20</f>
        <v/>
      </c>
      <c r="S20" s="39" t="inlineStr">
        <is>
          <t>Cats</t>
        </is>
      </c>
      <c r="T20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20" s="39" t="n">
        <v/>
      </c>
      <c r="V20" s="39" t="inlineStr"/>
      <c r="W20" s="39" t="inlineStr">
        <is>
          <t>Динамика</t>
        </is>
      </c>
      <c r="X20" s="39" t="inlineStr">
        <is>
          <t>1000 показов</t>
        </is>
      </c>
      <c r="Y20" s="39">
        <f>COUNT(AV20:DC20)</f>
        <v/>
      </c>
      <c r="Z20" s="39" t="inlineStr">
        <is>
          <t>недели</t>
        </is>
      </c>
      <c r="AA20" s="39">
        <f>AB20/Y20</f>
        <v/>
      </c>
      <c r="AB20" s="39" t="n">
        <v>1000</v>
      </c>
      <c r="AC20" s="40" t="n">
        <v>650</v>
      </c>
      <c r="AD20" s="39" t="n">
        <v>1</v>
      </c>
      <c r="AE20" s="39" t="n">
        <v/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>
        <v>1</v>
      </c>
      <c r="BE20" s="39" t="n">
        <v>1</v>
      </c>
      <c r="BF20" s="39" t="n">
        <v>1</v>
      </c>
      <c r="BG20" s="39" t="n">
        <v>1</v>
      </c>
      <c r="BH20" s="39" t="n">
        <v>1</v>
      </c>
      <c r="BI20" s="39" t="n">
        <v>1</v>
      </c>
      <c r="BJ20" s="39" t="n">
        <v>1</v>
      </c>
      <c r="BK20" s="39" t="n">
        <v>1</v>
      </c>
      <c r="BL20" s="39" t="n">
        <v>1</v>
      </c>
      <c r="BM20" s="39" t="n">
        <v>1</v>
      </c>
      <c r="BN20" s="39" t="n">
        <v>1</v>
      </c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Сеть</t>
        </is>
      </c>
      <c r="D21" s="39" t="inlineStr">
        <is>
          <t>охват</t>
        </is>
      </c>
      <c r="E21" s="39" t="inlineStr">
        <is>
          <t>ссылка - https://disk.yandex.ru/i/Q_K23_lBIiDaDg</t>
        </is>
      </c>
      <c r="F21" s="39" t="inlineStr">
        <is>
          <t>да</t>
        </is>
      </c>
      <c r="G21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21" s="39" t="n">
        <v/>
      </c>
      <c r="I21" s="39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21" s="39" t="inlineStr">
        <is>
          <t>презентация - https://disk.yandex.ru/d/ugDgYO7MuchHzQ
ссылка прайс - https://disk.yandex.ru/d/E73EVkqrj6ts-g</t>
        </is>
      </c>
      <c r="K21" s="39" t="inlineStr">
        <is>
          <t>m.voevodkina@mediatoday.ru
z.dzhorabaeva@mediatoday.ru
e.zlobina@mediatoday.ru</t>
        </is>
      </c>
      <c r="L21" s="39" t="n">
        <v/>
      </c>
      <c r="M21" s="39" t="inlineStr">
        <is>
          <t>Минимальный бюджет кампании - 300 000р.</t>
        </is>
      </c>
      <c r="N21" s="39" t="inlineStr">
        <is>
          <t>нет</t>
        </is>
      </c>
      <c r="O21" s="39" t="inlineStr">
        <is>
          <t>Бесплатное изготовление материалов из исходников клиента/
Мультиформатность</t>
        </is>
      </c>
      <c r="P21" s="39" t="n">
        <v>1</v>
      </c>
      <c r="Q21" s="39" t="n">
        <v>9</v>
      </c>
      <c r="R21" s="39">
        <f>S21</f>
        <v/>
      </c>
      <c r="S21" s="39" t="inlineStr">
        <is>
          <t>Cats, пакет "Мультивидео"</t>
        </is>
      </c>
      <c r="T21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21" s="39" t="n">
        <v/>
      </c>
      <c r="V21" s="39" t="inlineStr"/>
      <c r="W21" s="39" t="inlineStr">
        <is>
          <t>Динамика</t>
        </is>
      </c>
      <c r="X21" s="39" t="inlineStr">
        <is>
          <t>1000 показов</t>
        </is>
      </c>
      <c r="Y21" s="39">
        <f>COUNT(AV21:DC21)</f>
        <v/>
      </c>
      <c r="Z21" s="39" t="inlineStr">
        <is>
          <t>недели</t>
        </is>
      </c>
      <c r="AA21" s="39">
        <f>AB21/Y21</f>
        <v/>
      </c>
      <c r="AB21" s="39" t="n">
        <v>1000</v>
      </c>
      <c r="AC21" s="40" t="n">
        <v>500</v>
      </c>
      <c r="AD21" s="39" t="n">
        <v>1</v>
      </c>
      <c r="AE21" s="39" t="n">
        <v/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>4</v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>
        <v>1</v>
      </c>
      <c r="BE21" s="39" t="n">
        <v>1</v>
      </c>
      <c r="BF21" s="39" t="n">
        <v>1</v>
      </c>
      <c r="BG21" s="39" t="n">
        <v>1</v>
      </c>
      <c r="BH21" s="39" t="n">
        <v>1</v>
      </c>
      <c r="BI21" s="39" t="n">
        <v>1</v>
      </c>
      <c r="BJ21" s="39" t="n">
        <v>1</v>
      </c>
      <c r="BK21" s="39" t="n">
        <v>1</v>
      </c>
      <c r="BL21" s="39" t="n">
        <v>1</v>
      </c>
      <c r="BM21" s="39" t="n">
        <v>1</v>
      </c>
      <c r="BN21" s="39" t="n">
        <v>1</v>
      </c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Маркетплейс</t>
        </is>
      </c>
      <c r="D22" s="39" t="inlineStr">
        <is>
          <t>охват/лиды</t>
        </is>
      </c>
      <c r="E22" s="39" t="n">
        <v/>
      </c>
      <c r="F22" s="39" t="n">
        <v/>
      </c>
      <c r="G22" s="39" t="n">
        <v/>
      </c>
      <c r="H22" s="39" t="inlineStr">
        <is>
          <t>Условия размещения для Клиентов/для агентства- единые</t>
        </is>
      </c>
      <c r="I22" s="39" t="inlineStr">
        <is>
          <t xml:space="preserve">Очень долго отвечают //2-3 дня
</t>
        </is>
      </c>
      <c r="J22" s="39" t="inlineStr">
        <is>
          <t>\\DOCS\Public\_Подрядчики (прайсы, презентации, ТТ)\Ozon</t>
        </is>
      </c>
      <c r="K22" s="39" t="inlineStr">
        <is>
          <t>Ovodkova Yuliya Leonidovna &lt;yovodkova@ozon.ru&gt;
Burov Dmitriy Dmitrievich' &lt;dburov@ozon.ru&gt;</t>
        </is>
      </c>
      <c r="L22" s="39" t="n">
        <v/>
      </c>
      <c r="M22" s="39" t="n">
        <v/>
      </c>
      <c r="N22" s="39" t="n">
        <v/>
      </c>
      <c r="O22" s="39" t="inlineStr">
        <is>
          <t>нижняя часть воронки/маркетплейс</t>
        </is>
      </c>
      <c r="P22" s="39" t="n">
        <v>-1</v>
      </c>
      <c r="Q22" s="39" t="n">
        <v>10</v>
      </c>
      <c r="R22" s="39">
        <f>S22</f>
        <v/>
      </c>
      <c r="S22" s="39" t="inlineStr">
        <is>
          <t>ozon</t>
        </is>
      </c>
      <c r="T22" s="39" t="inlineStr">
        <is>
          <t>В карточке товара (целевых или смежных категорий товаров)</t>
        </is>
      </c>
      <c r="U22" s="39" t="inlineStr">
        <is>
          <t>Баннер</t>
        </is>
      </c>
      <c r="V22" s="39" t="inlineStr"/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недели</t>
        </is>
      </c>
      <c r="AA22" s="39">
        <f>AB22/Y22</f>
        <v/>
      </c>
      <c r="AB22" s="39" t="n">
        <v>2940.899680030115</v>
      </c>
      <c r="AC22" s="40" t="n">
        <v>70.84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/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>
        <v>1</v>
      </c>
      <c r="BE22" s="39" t="n">
        <v>1</v>
      </c>
      <c r="BF22" s="39" t="n">
        <v>1</v>
      </c>
      <c r="BG22" s="39" t="n">
        <v>1</v>
      </c>
      <c r="BH22" s="39" t="n">
        <v>1</v>
      </c>
      <c r="BI22" s="39" t="n">
        <v>1</v>
      </c>
      <c r="BJ22" s="39" t="n">
        <v>1</v>
      </c>
      <c r="BK22" s="39" t="n">
        <v>1</v>
      </c>
      <c r="BL22" s="39" t="n">
        <v>1</v>
      </c>
      <c r="BM22" s="39" t="n">
        <v>1</v>
      </c>
      <c r="BN22" s="39" t="n">
        <v>1</v>
      </c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Маркетплейс</t>
        </is>
      </c>
      <c r="D23" s="39" t="inlineStr">
        <is>
          <t>охват/лиды</t>
        </is>
      </c>
      <c r="E23" s="39" t="n">
        <v/>
      </c>
      <c r="F23" s="39" t="n">
        <v/>
      </c>
      <c r="G23" s="39" t="n">
        <v/>
      </c>
      <c r="H23" s="39" t="n">
        <v/>
      </c>
      <c r="I23" s="39" t="n">
        <v/>
      </c>
      <c r="J23" s="39" t="inlineStr">
        <is>
          <t>\\DOCS\Public\_Подрядчики (прайсы, презентации, ТТ)\СберМаркет</t>
        </is>
      </c>
      <c r="K23" s="39" t="inlineStr">
        <is>
          <t>Alexander Veselkov
+79254892362
сотрудник сбера</t>
        </is>
      </c>
      <c r="L23" s="39" t="n">
        <v/>
      </c>
      <c r="M23" s="39" t="inlineStr">
        <is>
          <t>500т.р.</t>
        </is>
      </c>
      <c r="N23" s="39" t="n">
        <v/>
      </c>
      <c r="O23" s="39" t="n">
        <v/>
      </c>
      <c r="P23" s="39" t="n">
        <v>0</v>
      </c>
      <c r="Q23" s="39" t="n">
        <v>11</v>
      </c>
      <c r="R23" s="39">
        <f>S23</f>
        <v/>
      </c>
      <c r="S23" s="39" t="inlineStr">
        <is>
          <t>СберМаркет</t>
        </is>
      </c>
      <c r="T23" s="39" t="inlineStr">
        <is>
          <t>Стартовый баннер при входе в приложение</t>
        </is>
      </c>
      <c r="U23" s="39" t="inlineStr">
        <is>
          <t>Баннер</t>
        </is>
      </c>
      <c r="V23" s="39" t="inlineStr"/>
      <c r="W23" s="39" t="inlineStr">
        <is>
          <t>Динамика</t>
        </is>
      </c>
      <c r="X23" s="39" t="inlineStr">
        <is>
          <t>пакет</t>
        </is>
      </c>
      <c r="Y23" s="39">
        <f>COUNT(AV23:DC23)</f>
        <v/>
      </c>
      <c r="Z23" s="39" t="inlineStr">
        <is>
          <t>неделя</t>
        </is>
      </c>
      <c r="AA23" s="39">
        <f>AB23/Y23</f>
        <v/>
      </c>
      <c r="AB23" s="39" t="n">
        <v>1</v>
      </c>
      <c r="AC23" s="40" t="n">
        <v>300000</v>
      </c>
      <c r="AD23" s="39" t="n">
        <v>1.5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3.1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>
        <v>1</v>
      </c>
      <c r="BE23" s="39" t="n">
        <v>1</v>
      </c>
      <c r="BF23" s="39" t="n">
        <v>1</v>
      </c>
      <c r="BG23" s="39" t="n">
        <v>1</v>
      </c>
      <c r="BH23" s="39" t="n">
        <v>1</v>
      </c>
      <c r="BI23" s="39" t="n">
        <v>1</v>
      </c>
      <c r="BJ23" s="39" t="n">
        <v>1</v>
      </c>
      <c r="BK23" s="39" t="n">
        <v>1</v>
      </c>
      <c r="BL23" s="39" t="n">
        <v>1</v>
      </c>
      <c r="BM23" s="39" t="n">
        <v>1</v>
      </c>
      <c r="BN23" s="39" t="n">
        <v>1</v>
      </c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customHeight="1" ht="70" r="24">
      <c r="A24" s="39" t="inlineStr">
        <is>
          <t>Все</t>
        </is>
      </c>
      <c r="B24" s="39" t="inlineStr">
        <is>
          <t>Все</t>
        </is>
      </c>
      <c r="C24" s="39" t="inlineStr">
        <is>
          <t>Сеть</t>
        </is>
      </c>
      <c r="D24" s="39" t="inlineStr">
        <is>
          <t>охват/лиды</t>
        </is>
      </c>
      <c r="E24" s="39" t="n">
        <v/>
      </c>
      <c r="F24" s="39" t="inlineStr">
        <is>
          <t>да</t>
        </is>
      </c>
      <c r="G24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24" s="39" t="inlineStr">
        <is>
          <t>30% СК</t>
        </is>
      </c>
      <c r="I24" s="39" t="inlineStr">
        <is>
          <t>Brand Lift в процессе разработки</t>
        </is>
      </c>
      <c r="J24" s="39" t="inlineStr">
        <is>
          <t xml:space="preserve">https://disk.yandex.ru/i/dpVzTOMfXe_NmQ </t>
        </is>
      </c>
      <c r="K24" s="39" t="inlineStr">
        <is>
          <t>e.mardoyan@punchmedia.ru; v.ovchenkov@punchmedia.ru</t>
        </is>
      </c>
      <c r="L24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24" s="39" t="inlineStr">
        <is>
          <t>нет, но реко от 200 000 рублей</t>
        </is>
      </c>
      <c r="N24" s="39" t="inlineStr">
        <is>
          <t>нет</t>
        </is>
      </c>
      <c r="O24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PunchMedia Group</t>
        </is>
      </c>
      <c r="T24" s="39" t="inlineStr">
        <is>
          <t>Рекламный плеер на страницах сайтов сетевое размещение  (Desktop+Mobile), любые таргеты</t>
        </is>
      </c>
      <c r="U24" s="39" t="inlineStr">
        <is>
          <t xml:space="preserve">600х338 px баннер 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недели</t>
        </is>
      </c>
      <c r="AA24" s="39">
        <f>AB24/Y24</f>
        <v/>
      </c>
      <c r="AB24" s="39" t="n">
        <v>1000</v>
      </c>
      <c r="AC24" s="40" t="n">
        <v>330</v>
      </c>
      <c r="AD24" s="39" t="n">
        <v>1</v>
      </c>
      <c r="AE24" s="39" t="inlineStr">
        <is>
          <t>клиентская скидка 5% на все размещения, и скидка 10% на размещения кампаний бюджетом от 2 млн рублей</t>
        </is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2</v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>
        <v>1</v>
      </c>
      <c r="BE24" s="39" t="n">
        <v>1</v>
      </c>
      <c r="BF24" s="39" t="n">
        <v>1</v>
      </c>
      <c r="BG24" s="39" t="n">
        <v>1</v>
      </c>
      <c r="BH24" s="39" t="n">
        <v>1</v>
      </c>
      <c r="BI24" s="39" t="n">
        <v>1</v>
      </c>
      <c r="BJ24" s="39" t="n">
        <v>1</v>
      </c>
      <c r="BK24" s="39" t="n">
        <v>1</v>
      </c>
      <c r="BL24" s="39" t="n">
        <v>1</v>
      </c>
      <c r="BM24" s="39" t="n">
        <v>1</v>
      </c>
      <c r="BN24" s="39" t="n">
        <v>1</v>
      </c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r="25">
      <c r="A25" s="43" t="n"/>
      <c r="B25" s="43" t="n"/>
      <c r="C25" s="43" t="n"/>
      <c r="D25" s="43" t="n"/>
      <c r="E25" s="43" t="n"/>
      <c r="F25" s="43" t="n"/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  <c r="Q25" s="44" t="n"/>
      <c r="R25" s="44" t="n"/>
      <c r="S25" s="44" t="n"/>
      <c r="T25" s="44" t="n"/>
      <c r="U25" s="44" t="n"/>
      <c r="V25" s="44" t="n"/>
      <c r="W25" s="44" t="n"/>
      <c r="X25" s="44" t="n"/>
      <c r="Y25" s="44" t="n"/>
      <c r="Z25" s="44" t="n"/>
      <c r="AA25" s="44" t="n"/>
      <c r="AB25" s="44" t="n"/>
      <c r="AC25" s="45" t="n"/>
      <c r="AD25" s="44" t="n"/>
      <c r="AE25" s="44" t="inlineStr">
        <is>
          <t>Итого:</t>
        </is>
      </c>
      <c r="AF25" s="44">
        <f>SUMIF(AI13:AI24,"&gt;0",AG13:AG24)/AI25*1000</f>
        <v/>
      </c>
      <c r="AG25" s="45">
        <f>SUM(AG13:AG24)</f>
        <v/>
      </c>
      <c r="AH25" s="45">
        <f>SUM(AH13:AH24)</f>
        <v/>
      </c>
      <c r="AI25" s="44">
        <f>SUM(AI13:AI24)</f>
        <v/>
      </c>
      <c r="AJ25" s="44">
        <f>SUMIF(AK13:AK24,"&gt;0",AI13:AI24)/AK25</f>
        <v/>
      </c>
      <c r="AK25" s="44">
        <f>SUM(AK13:AK24)*0.8</f>
        <v/>
      </c>
      <c r="AL25" s="46">
        <f>SUMIF(AI13:AI24,"&gt;0",AM13:AM24)/AI25</f>
        <v/>
      </c>
      <c r="AM25" s="44">
        <f>SUM(AM13:AM24)</f>
        <v/>
      </c>
      <c r="AN25" s="46">
        <f>SUMIF(AI13:AI24,"&gt;0",AO13:AO24)/AI25</f>
        <v/>
      </c>
      <c r="AO25" s="44">
        <f>SUM(AO13:AO24)</f>
        <v/>
      </c>
      <c r="AP25" s="45">
        <f>SUMIF(AI13:AI24,"&gt;0",AG13:AG24)/AI25*1000</f>
        <v/>
      </c>
      <c r="AQ25" s="45">
        <f>SUMIF(AK13:AK24,"&gt;0",AG13:AG24)/AK25*1000</f>
        <v/>
      </c>
      <c r="AR25" s="45">
        <f>SUMIF(AM13:AM24,"&gt;0",AG13:AG24)/AM25</f>
        <v/>
      </c>
      <c r="AS25" s="45">
        <f>SUMIF(AO13:AO24,"&gt;0",AG13:AG24)/AO25</f>
        <v/>
      </c>
      <c r="AT25" s="44">
        <f>SUM(AT13:AM24)</f>
        <v/>
      </c>
      <c r="AU25" s="45">
        <f>SUMIF(AT13:AT24,"&gt;0",AG13:AG24)/AT25</f>
        <v/>
      </c>
      <c r="AV25" s="44">
        <f>SUMIF(AU13:AU24,"&gt;0",AG13:AG24)/AU25</f>
        <v/>
      </c>
      <c r="AW25" s="43" t="n"/>
      <c r="AX25" s="43" t="n"/>
      <c r="AY25" s="43" t="n"/>
      <c r="AZ25" s="43" t="n"/>
      <c r="BA25" s="43" t="n"/>
      <c r="BB25" s="43" t="n"/>
      <c r="BC25" s="43" t="n"/>
      <c r="BD25" s="43" t="n"/>
      <c r="BE25" s="43" t="n"/>
      <c r="BF25" s="43" t="n"/>
      <c r="BG25" s="43" t="n"/>
      <c r="BH25" s="43" t="n"/>
      <c r="BI25" s="43" t="n"/>
      <c r="BJ25" s="43" t="n"/>
      <c r="BK25" s="43" t="n"/>
      <c r="BL25" s="43" t="n"/>
      <c r="BM25" s="43" t="n"/>
      <c r="BN25" s="43" t="n"/>
      <c r="BO25" s="43" t="n"/>
      <c r="BP25" s="43" t="n"/>
      <c r="BQ25" s="43" t="n"/>
      <c r="BR25" s="43" t="n"/>
      <c r="BS25" s="43" t="n"/>
      <c r="BT25" s="43" t="n"/>
      <c r="BU25" s="43" t="n"/>
      <c r="BV25" s="43" t="n"/>
      <c r="BW25" s="43" t="n"/>
      <c r="BX25" s="43" t="n"/>
      <c r="BY25" s="43" t="n"/>
      <c r="BZ25" s="43" t="n"/>
      <c r="CA25" s="43" t="n"/>
      <c r="CB25" s="43" t="n"/>
      <c r="CC25" s="43" t="n"/>
      <c r="CD25" s="43" t="n"/>
      <c r="CE25" s="43" t="n"/>
      <c r="CF25" s="43" t="n"/>
      <c r="CG25" s="43" t="n"/>
      <c r="CH25" s="43" t="n"/>
      <c r="CI25" s="43" t="n"/>
      <c r="CJ25" s="43" t="n"/>
      <c r="CK25" s="43" t="n"/>
      <c r="CL25" s="43" t="n"/>
      <c r="CM25" s="43" t="n"/>
      <c r="CN25" s="43" t="n"/>
      <c r="CO25" s="43" t="n"/>
      <c r="CP25" s="43" t="n"/>
      <c r="CQ25" s="43" t="n"/>
      <c r="CR25" s="43" t="n"/>
      <c r="CS25" s="43" t="n"/>
      <c r="CT25" s="43" t="n"/>
      <c r="CU25" s="43" t="n"/>
      <c r="CV25" s="43" t="n"/>
      <c r="CW25" s="43" t="n"/>
      <c r="CX25" s="43" t="n"/>
      <c r="CY25" s="43" t="n"/>
      <c r="CZ25" s="43" t="n"/>
      <c r="DA25" s="43" t="n"/>
      <c r="DB25" s="43" t="n"/>
      <c r="DC25" s="43" t="n"/>
      <c r="DD25" s="43" t="n"/>
      <c r="DE25" s="43" t="n"/>
      <c r="DF25" s="43" t="n"/>
      <c r="DG25" s="43" t="n"/>
      <c r="DH25" s="43" t="n"/>
      <c r="DI25" s="43" t="n"/>
      <c r="DJ25" s="43" t="n"/>
      <c r="DK25" s="43" t="n"/>
      <c r="DL25" s="43" t="n"/>
      <c r="DM25" s="43" t="n"/>
      <c r="DN25" s="43" t="n"/>
    </row>
    <row r="26">
      <c r="A26" s="43" t="n"/>
      <c r="B26" s="43" t="n"/>
      <c r="C26" s="43" t="n"/>
      <c r="D26" s="43" t="n"/>
      <c r="E26" s="43" t="n"/>
      <c r="F26" s="43" t="n"/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  <c r="Q26" s="43" t="n"/>
      <c r="R26" s="43" t="n"/>
      <c r="S26" s="43" t="n"/>
      <c r="T26" s="43" t="n"/>
      <c r="U26" s="43" t="n"/>
      <c r="V26" s="43" t="n"/>
      <c r="W26" s="43" t="n"/>
      <c r="X26" s="43" t="n"/>
      <c r="Y26" s="43" t="n"/>
      <c r="Z26" s="43" t="n"/>
      <c r="AA26" s="43" t="n"/>
      <c r="AB26" s="43" t="n"/>
      <c r="AC26" s="47" t="inlineStr">
        <is>
          <t>Сервис DCM</t>
        </is>
      </c>
      <c r="AD26" s="43" t="n"/>
      <c r="AE26" s="43" t="n"/>
      <c r="AF26" s="43" t="n"/>
      <c r="AG26" s="40">
        <f>(AI25*2.5)*1.5/1000</f>
        <v/>
      </c>
      <c r="AH26" s="43" t="n"/>
      <c r="AI26" s="43" t="n"/>
      <c r="AJ26" s="43" t="n"/>
      <c r="AK26" s="43" t="n"/>
      <c r="AL26" s="48" t="n"/>
      <c r="AM26" s="43" t="n"/>
      <c r="AN26" s="43" t="n"/>
      <c r="AO26" s="43" t="n"/>
      <c r="AP26" s="43" t="n"/>
      <c r="AQ26" s="43" t="n"/>
      <c r="AR26" s="43" t="n"/>
      <c r="AS26" s="43" t="n"/>
      <c r="AT26" s="43" t="n"/>
      <c r="AU26" s="43" t="n"/>
      <c r="AV26" s="43" t="n"/>
      <c r="AW26" s="43" t="n"/>
      <c r="AX26" s="43" t="n"/>
      <c r="AY26" s="43" t="n"/>
      <c r="AZ26" s="43" t="n"/>
      <c r="BA26" s="43" t="n"/>
      <c r="BB26" s="43" t="n"/>
      <c r="BC26" s="43" t="n"/>
      <c r="BD26" s="43" t="n"/>
      <c r="BE26" s="43" t="n"/>
      <c r="BF26" s="43" t="n"/>
      <c r="BG26" s="43" t="n"/>
      <c r="BH26" s="43" t="n"/>
      <c r="BI26" s="43" t="n"/>
      <c r="BJ26" s="43" t="n"/>
      <c r="BK26" s="43" t="n"/>
      <c r="BL26" s="43" t="n"/>
      <c r="BM26" s="43" t="n"/>
      <c r="BN26" s="43" t="n"/>
      <c r="BO26" s="43" t="n"/>
      <c r="BP26" s="43" t="n"/>
      <c r="BQ26" s="43" t="n"/>
      <c r="BR26" s="43" t="n"/>
      <c r="BS26" s="43" t="n"/>
      <c r="BT26" s="43" t="n"/>
      <c r="BU26" s="43" t="n"/>
      <c r="BV26" s="43" t="n"/>
      <c r="BW26" s="43" t="n"/>
      <c r="BX26" s="43" t="n"/>
      <c r="BY26" s="43" t="n"/>
      <c r="BZ26" s="43" t="n"/>
      <c r="CA26" s="43" t="n"/>
      <c r="CB26" s="43" t="n"/>
      <c r="CC26" s="43" t="n"/>
      <c r="CD26" s="43" t="n"/>
      <c r="CE26" s="43" t="n"/>
      <c r="CF26" s="43" t="n"/>
      <c r="CG26" s="43" t="n"/>
      <c r="CH26" s="43" t="n"/>
      <c r="CI26" s="43" t="n"/>
      <c r="CJ26" s="43" t="n"/>
      <c r="CK26" s="43" t="n"/>
      <c r="CL26" s="43" t="n"/>
      <c r="CM26" s="43" t="n"/>
      <c r="CN26" s="43" t="n"/>
      <c r="CO26" s="43" t="n"/>
      <c r="CP26" s="43" t="n"/>
      <c r="CQ26" s="43" t="n"/>
      <c r="CR26" s="43" t="n"/>
      <c r="CS26" s="43" t="n"/>
      <c r="CT26" s="43" t="n"/>
      <c r="CU26" s="43" t="n"/>
      <c r="CV26" s="43" t="n"/>
      <c r="CW26" s="43" t="n"/>
      <c r="CX26" s="43" t="n"/>
      <c r="CY26" s="43" t="n"/>
      <c r="CZ26" s="43" t="n"/>
      <c r="DA26" s="43" t="n"/>
      <c r="DB26" s="43" t="n"/>
      <c r="DC26" s="43" t="n"/>
      <c r="DD26" s="43" t="n"/>
      <c r="DE26" s="43" t="n"/>
      <c r="DF26" s="43" t="n"/>
      <c r="DG26" s="43" t="n"/>
      <c r="DH26" s="43" t="n"/>
      <c r="DI26" s="43" t="n"/>
      <c r="DJ26" s="43" t="n"/>
      <c r="DK26" s="43" t="n"/>
      <c r="DL26" s="43" t="n"/>
      <c r="DM26" s="43" t="n"/>
      <c r="DN26" s="43" t="n"/>
    </row>
    <row r="27">
      <c r="A27" s="43" t="n"/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  <c r="Q27" s="43" t="n"/>
      <c r="R27" s="43" t="n"/>
      <c r="S27" s="43" t="n"/>
      <c r="T27" s="43" t="n"/>
      <c r="U27" s="43" t="n"/>
      <c r="V27" s="43" t="n"/>
      <c r="W27" s="43" t="n"/>
      <c r="X27" s="43" t="n"/>
      <c r="Y27" s="43" t="n"/>
      <c r="Z27" s="43" t="n"/>
      <c r="AA27" s="43" t="n"/>
      <c r="AB27" s="43" t="n"/>
      <c r="AC27" s="47" t="inlineStr">
        <is>
          <t>Итого медиа бюджет</t>
        </is>
      </c>
      <c r="AD27" s="43" t="n"/>
      <c r="AE27" s="43" t="n"/>
      <c r="AF27" s="43" t="n"/>
      <c r="AG27" s="40">
        <f>SUM(AG25:AG26)</f>
        <v/>
      </c>
      <c r="AH27" s="43" t="n"/>
      <c r="AI27" s="43" t="n"/>
      <c r="AJ27" s="43" t="n"/>
      <c r="AK27" s="43" t="n"/>
      <c r="AL27" s="48" t="n"/>
      <c r="AM27" s="43" t="n"/>
      <c r="AN27" s="43" t="n"/>
      <c r="AO27" s="43" t="n"/>
      <c r="AP27" s="43" t="n"/>
      <c r="AQ27" s="43" t="n"/>
      <c r="AR27" s="43" t="n"/>
      <c r="AS27" s="43" t="n"/>
      <c r="AT27" s="43" t="n"/>
      <c r="AU27" s="43" t="n"/>
      <c r="AV27" s="43" t="n"/>
      <c r="AW27" s="43" t="n"/>
      <c r="AX27" s="43" t="n"/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43" t="n"/>
      <c r="BK27" s="43" t="n"/>
      <c r="BL27" s="43" t="n"/>
      <c r="BM27" s="43" t="n"/>
      <c r="BN27" s="43" t="n"/>
      <c r="BO27" s="43" t="n"/>
      <c r="BP27" s="43" t="n"/>
      <c r="BQ27" s="43" t="n"/>
      <c r="BR27" s="43" t="n"/>
      <c r="BS27" s="43" t="n"/>
      <c r="BT27" s="43" t="n"/>
      <c r="BU27" s="43" t="n"/>
      <c r="BV27" s="43" t="n"/>
      <c r="BW27" s="43" t="n"/>
      <c r="BX27" s="43" t="n"/>
      <c r="BY27" s="43" t="n"/>
      <c r="BZ27" s="43" t="n"/>
      <c r="CA27" s="43" t="n"/>
      <c r="CB27" s="43" t="n"/>
      <c r="CC27" s="43" t="n"/>
      <c r="CD27" s="43" t="n"/>
      <c r="CE27" s="43" t="n"/>
      <c r="CF27" s="43" t="n"/>
      <c r="CG27" s="43" t="n"/>
      <c r="CH27" s="43" t="n"/>
      <c r="CI27" s="43" t="n"/>
      <c r="CJ27" s="43" t="n"/>
      <c r="CK27" s="43" t="n"/>
      <c r="CL27" s="43" t="n"/>
      <c r="CM27" s="43" t="n"/>
      <c r="CN27" s="43" t="n"/>
      <c r="CO27" s="43" t="n"/>
      <c r="CP27" s="43" t="n"/>
      <c r="CQ27" s="43" t="n"/>
      <c r="CR27" s="43" t="n"/>
      <c r="CS27" s="43" t="n"/>
      <c r="CT27" s="43" t="n"/>
      <c r="CU27" s="43" t="n"/>
      <c r="CV27" s="43" t="n"/>
      <c r="CW27" s="43" t="n"/>
      <c r="CX27" s="43" t="n"/>
      <c r="CY27" s="43" t="n"/>
      <c r="CZ27" s="43" t="n"/>
      <c r="DA27" s="43" t="n"/>
      <c r="DB27" s="43" t="n"/>
      <c r="DC27" s="43" t="n"/>
      <c r="DD27" s="43" t="n"/>
      <c r="DE27" s="43" t="n"/>
      <c r="DF27" s="43" t="n"/>
      <c r="DG27" s="43" t="n"/>
      <c r="DH27" s="43" t="n"/>
      <c r="DI27" s="43" t="n"/>
      <c r="DJ27" s="43" t="n"/>
      <c r="DK27" s="43" t="n"/>
      <c r="DL27" s="43" t="n"/>
      <c r="DM27" s="43" t="n"/>
      <c r="DN27" s="43" t="n"/>
    </row>
    <row r="28">
      <c r="A28" s="43" t="n"/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  <c r="Q28" s="43" t="n"/>
      <c r="R28" s="43" t="n"/>
      <c r="S28" s="43" t="n"/>
      <c r="T28" s="43" t="n"/>
      <c r="U28" s="43" t="n"/>
      <c r="V28" s="43" t="n"/>
      <c r="W28" s="43" t="n"/>
      <c r="X28" s="43" t="n"/>
      <c r="Y28" s="43" t="n"/>
      <c r="Z28" s="43" t="n"/>
      <c r="AA28" s="43" t="n"/>
      <c r="AB28" s="43" t="n"/>
      <c r="AC28" s="47" t="inlineStr">
        <is>
          <t>АК</t>
        </is>
      </c>
      <c r="AD28" s="43" t="n"/>
      <c r="AE28" s="43" t="n"/>
      <c r="AF28" s="43" t="inlineStr">
        <is>
          <t>10%</t>
        </is>
      </c>
      <c r="AG28" s="40">
        <f>AG27*AF28</f>
        <v/>
      </c>
      <c r="AH28" s="43" t="n"/>
      <c r="AI28" s="43" t="n"/>
      <c r="AJ28" s="43" t="n"/>
      <c r="AK28" s="43" t="n"/>
      <c r="AL28" s="48" t="n"/>
      <c r="AM28" s="43" t="n"/>
      <c r="AN28" s="43" t="n"/>
      <c r="AO28" s="43" t="n"/>
      <c r="AP28" s="43" t="n"/>
      <c r="AQ28" s="43" t="n"/>
      <c r="AR28" s="43" t="n"/>
      <c r="AS28" s="43" t="n"/>
      <c r="AT28" s="43" t="n"/>
      <c r="AU28" s="43" t="n"/>
      <c r="AV28" s="43" t="n"/>
      <c r="AW28" s="43" t="n"/>
      <c r="AX28" s="43" t="n"/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43" t="n"/>
      <c r="BK28" s="43" t="n"/>
      <c r="BL28" s="43" t="n"/>
      <c r="BM28" s="43" t="n"/>
      <c r="BN28" s="43" t="n"/>
      <c r="BO28" s="43" t="n"/>
      <c r="BP28" s="43" t="n"/>
      <c r="BQ28" s="43" t="n"/>
      <c r="BR28" s="43" t="n"/>
      <c r="BS28" s="43" t="n"/>
      <c r="BT28" s="43" t="n"/>
      <c r="BU28" s="43" t="n"/>
      <c r="BV28" s="43" t="n"/>
      <c r="BW28" s="43" t="n"/>
      <c r="BX28" s="43" t="n"/>
      <c r="BY28" s="43" t="n"/>
      <c r="BZ28" s="43" t="n"/>
      <c r="CA28" s="43" t="n"/>
      <c r="CB28" s="43" t="n"/>
      <c r="CC28" s="43" t="n"/>
      <c r="CD28" s="43" t="n"/>
      <c r="CE28" s="43" t="n"/>
      <c r="CF28" s="43" t="n"/>
      <c r="CG28" s="43" t="n"/>
      <c r="CH28" s="43" t="n"/>
      <c r="CI28" s="43" t="n"/>
      <c r="CJ28" s="43" t="n"/>
      <c r="CK28" s="43" t="n"/>
      <c r="CL28" s="43" t="n"/>
      <c r="CM28" s="43" t="n"/>
      <c r="CN28" s="43" t="n"/>
      <c r="CO28" s="43" t="n"/>
      <c r="CP28" s="43" t="n"/>
      <c r="CQ28" s="43" t="n"/>
      <c r="CR28" s="43" t="n"/>
      <c r="CS28" s="43" t="n"/>
      <c r="CT28" s="43" t="n"/>
      <c r="CU28" s="43" t="n"/>
      <c r="CV28" s="43" t="n"/>
      <c r="CW28" s="43" t="n"/>
      <c r="CX28" s="43" t="n"/>
      <c r="CY28" s="43" t="n"/>
      <c r="CZ28" s="43" t="n"/>
      <c r="DA28" s="43" t="n"/>
      <c r="DB28" s="43" t="n"/>
      <c r="DC28" s="43" t="n"/>
      <c r="DD28" s="43" t="n"/>
      <c r="DE28" s="43" t="n"/>
      <c r="DF28" s="43" t="n"/>
      <c r="DG28" s="43" t="n"/>
      <c r="DH28" s="43" t="n"/>
      <c r="DI28" s="43" t="n"/>
      <c r="DJ28" s="43" t="n"/>
      <c r="DK28" s="43" t="n"/>
      <c r="DL28" s="43" t="n"/>
      <c r="DM28" s="43" t="n"/>
      <c r="DN28" s="43" t="n"/>
    </row>
    <row r="29">
      <c r="A29" s="43" t="n"/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  <c r="Q29" s="43" t="n"/>
      <c r="R29" s="43" t="n"/>
      <c r="S29" s="43" t="n"/>
      <c r="T29" s="43" t="n"/>
      <c r="U29" s="43" t="n"/>
      <c r="V29" s="43" t="n"/>
      <c r="W29" s="43" t="n"/>
      <c r="X29" s="43" t="n"/>
      <c r="Y29" s="43" t="n"/>
      <c r="Z29" s="43" t="n"/>
      <c r="AA29" s="43" t="n"/>
      <c r="AB29" s="43" t="n"/>
      <c r="AC29" s="47" t="inlineStr">
        <is>
          <t>НДС</t>
        </is>
      </c>
      <c r="AD29" s="43" t="n"/>
      <c r="AE29" s="43" t="n"/>
      <c r="AF29" s="43" t="inlineStr">
        <is>
          <t>20%</t>
        </is>
      </c>
      <c r="AG29" s="40">
        <f>((AG27)+AG28)*AF29</f>
        <v/>
      </c>
      <c r="AH29" s="43" t="n"/>
      <c r="AI29" s="43" t="n"/>
      <c r="AJ29" s="43" t="n"/>
      <c r="AK29" s="43" t="n"/>
      <c r="AL29" s="48" t="n"/>
      <c r="AM29" s="43" t="n"/>
      <c r="AN29" s="43" t="n"/>
      <c r="AO29" s="43" t="n"/>
      <c r="AP29" s="43" t="n"/>
      <c r="AQ29" s="43" t="n"/>
      <c r="AR29" s="43" t="n"/>
      <c r="AS29" s="43" t="n"/>
      <c r="AT29" s="43" t="n"/>
      <c r="AU29" s="43" t="n"/>
      <c r="AV29" s="43" t="n"/>
      <c r="AW29" s="43" t="n"/>
      <c r="AX29" s="43" t="n"/>
      <c r="AY29" s="43" t="n"/>
      <c r="AZ29" s="43" t="n"/>
      <c r="BA29" s="43" t="n"/>
      <c r="BB29" s="43" t="n"/>
      <c r="BC29" s="43" t="n"/>
      <c r="BD29" s="43" t="n"/>
      <c r="BE29" s="43" t="n"/>
      <c r="BF29" s="43" t="n"/>
      <c r="BG29" s="43" t="n"/>
      <c r="BH29" s="43" t="n"/>
      <c r="BI29" s="43" t="n"/>
      <c r="BJ29" s="43" t="n"/>
      <c r="BK29" s="43" t="n"/>
      <c r="BL29" s="43" t="n"/>
      <c r="BM29" s="43" t="n"/>
      <c r="BN29" s="43" t="n"/>
      <c r="BO29" s="43" t="n"/>
      <c r="BP29" s="43" t="n"/>
      <c r="BQ29" s="43" t="n"/>
      <c r="BR29" s="43" t="n"/>
      <c r="BS29" s="43" t="n"/>
      <c r="BT29" s="43" t="n"/>
      <c r="BU29" s="43" t="n"/>
      <c r="BV29" s="43" t="n"/>
      <c r="BW29" s="43" t="n"/>
      <c r="BX29" s="43" t="n"/>
      <c r="BY29" s="43" t="n"/>
      <c r="BZ29" s="43" t="n"/>
      <c r="CA29" s="43" t="n"/>
      <c r="CB29" s="43" t="n"/>
      <c r="CC29" s="43" t="n"/>
      <c r="CD29" s="43" t="n"/>
      <c r="CE29" s="43" t="n"/>
      <c r="CF29" s="43" t="n"/>
      <c r="CG29" s="43" t="n"/>
      <c r="CH29" s="43" t="n"/>
      <c r="CI29" s="43" t="n"/>
      <c r="CJ29" s="43" t="n"/>
      <c r="CK29" s="43" t="n"/>
      <c r="CL29" s="43" t="n"/>
      <c r="CM29" s="43" t="n"/>
      <c r="CN29" s="43" t="n"/>
      <c r="CO29" s="43" t="n"/>
      <c r="CP29" s="43" t="n"/>
      <c r="CQ29" s="43" t="n"/>
      <c r="CR29" s="43" t="n"/>
      <c r="CS29" s="43" t="n"/>
      <c r="CT29" s="43" t="n"/>
      <c r="CU29" s="43" t="n"/>
      <c r="CV29" s="43" t="n"/>
      <c r="CW29" s="43" t="n"/>
      <c r="CX29" s="43" t="n"/>
      <c r="CY29" s="43" t="n"/>
      <c r="CZ29" s="43" t="n"/>
      <c r="DA29" s="43" t="n"/>
      <c r="DB29" s="43" t="n"/>
      <c r="DC29" s="43" t="n"/>
      <c r="DD29" s="43" t="n"/>
      <c r="DE29" s="43" t="n"/>
      <c r="DF29" s="43" t="n"/>
      <c r="DG29" s="43" t="n"/>
      <c r="DH29" s="43" t="n"/>
      <c r="DI29" s="43" t="n"/>
      <c r="DJ29" s="43" t="n"/>
      <c r="DK29" s="43" t="n"/>
      <c r="DL29" s="43" t="n"/>
      <c r="DM29" s="43" t="n"/>
      <c r="DN29" s="43" t="n"/>
    </row>
    <row r="30">
      <c r="A30" s="43" t="n"/>
      <c r="B30" s="43" t="n"/>
      <c r="C30" s="43" t="n"/>
      <c r="D30" s="43" t="n"/>
      <c r="E30" s="43" t="n"/>
      <c r="F30" s="43" t="n"/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  <c r="Q30" s="43" t="n"/>
      <c r="R30" s="43" t="n"/>
      <c r="S30" s="43" t="n"/>
      <c r="T30" s="43" t="n"/>
      <c r="U30" s="43" t="n"/>
      <c r="V30" s="43" t="n"/>
      <c r="W30" s="43" t="n"/>
      <c r="X30" s="43" t="n"/>
      <c r="Y30" s="43" t="n"/>
      <c r="Z30" s="43" t="n"/>
      <c r="AA30" s="43" t="n"/>
      <c r="AB30" s="43" t="n"/>
      <c r="AC30" s="47" t="inlineStr">
        <is>
          <t>Производство ролика, с НДС</t>
        </is>
      </c>
      <c r="AD30" s="43" t="n"/>
      <c r="AE30" s="43" t="n"/>
      <c r="AF30" s="43" t="n"/>
      <c r="AG30" s="40" t="inlineStr">
        <is>
          <t>0.00р</t>
        </is>
      </c>
      <c r="AH30" s="43" t="n"/>
      <c r="AI30" s="43" t="n"/>
      <c r="AJ30" s="43" t="n"/>
      <c r="AK30" s="43" t="n"/>
      <c r="AL30" s="48" t="n"/>
      <c r="AM30" s="43" t="n"/>
      <c r="AN30" s="43" t="n"/>
      <c r="AO30" s="43" t="n"/>
      <c r="AP30" s="43" t="n"/>
      <c r="AQ30" s="43" t="n"/>
      <c r="AR30" s="43" t="n"/>
      <c r="AS30" s="43" t="n"/>
      <c r="AT30" s="43" t="n"/>
      <c r="AU30" s="43" t="n"/>
      <c r="AV30" s="43" t="n"/>
      <c r="AW30" s="43" t="n"/>
      <c r="AX30" s="43" t="n"/>
      <c r="AY30" s="43" t="n"/>
      <c r="AZ30" s="43" t="n"/>
      <c r="BA30" s="43" t="n"/>
      <c r="BB30" s="43" t="n"/>
      <c r="BC30" s="43" t="n"/>
      <c r="BD30" s="43" t="n"/>
      <c r="BE30" s="43" t="n"/>
      <c r="BF30" s="43" t="n"/>
      <c r="BG30" s="43" t="n"/>
      <c r="BH30" s="43" t="n"/>
      <c r="BI30" s="43" t="n"/>
      <c r="BJ30" s="43" t="n"/>
      <c r="BK30" s="43" t="n"/>
      <c r="BL30" s="43" t="n"/>
      <c r="BM30" s="43" t="n"/>
      <c r="BN30" s="43" t="n"/>
      <c r="BO30" s="43" t="n"/>
      <c r="BP30" s="43" t="n"/>
      <c r="BQ30" s="43" t="n"/>
      <c r="BR30" s="43" t="n"/>
      <c r="BS30" s="43" t="n"/>
      <c r="BT30" s="43" t="n"/>
      <c r="BU30" s="43" t="n"/>
      <c r="BV30" s="43" t="n"/>
      <c r="BW30" s="43" t="n"/>
      <c r="BX30" s="43" t="n"/>
      <c r="BY30" s="43" t="n"/>
      <c r="BZ30" s="43" t="n"/>
      <c r="CA30" s="43" t="n"/>
      <c r="CB30" s="43" t="n"/>
      <c r="CC30" s="43" t="n"/>
      <c r="CD30" s="43" t="n"/>
      <c r="CE30" s="43" t="n"/>
      <c r="CF30" s="43" t="n"/>
      <c r="CG30" s="43" t="n"/>
      <c r="CH30" s="43" t="n"/>
      <c r="CI30" s="43" t="n"/>
      <c r="CJ30" s="43" t="n"/>
      <c r="CK30" s="43" t="n"/>
      <c r="CL30" s="43" t="n"/>
      <c r="CM30" s="43" t="n"/>
      <c r="CN30" s="43" t="n"/>
      <c r="CO30" s="43" t="n"/>
      <c r="CP30" s="43" t="n"/>
      <c r="CQ30" s="43" t="n"/>
      <c r="CR30" s="43" t="n"/>
      <c r="CS30" s="43" t="n"/>
      <c r="CT30" s="43" t="n"/>
      <c r="CU30" s="43" t="n"/>
      <c r="CV30" s="43" t="n"/>
      <c r="CW30" s="43" t="n"/>
      <c r="CX30" s="43" t="n"/>
      <c r="CY30" s="43" t="n"/>
      <c r="CZ30" s="43" t="n"/>
      <c r="DA30" s="43" t="n"/>
      <c r="DB30" s="43" t="n"/>
      <c r="DC30" s="43" t="n"/>
      <c r="DD30" s="43" t="n"/>
      <c r="DE30" s="43" t="n"/>
      <c r="DF30" s="43" t="n"/>
      <c r="DG30" s="43" t="n"/>
      <c r="DH30" s="43" t="n"/>
      <c r="DI30" s="43" t="n"/>
      <c r="DJ30" s="43" t="n"/>
      <c r="DK30" s="43" t="n"/>
      <c r="DL30" s="43" t="n"/>
      <c r="DM30" s="43" t="n"/>
      <c r="DN30" s="43" t="n"/>
    </row>
    <row r="31">
      <c r="A31" s="43" t="n"/>
      <c r="B31" s="43" t="n"/>
      <c r="C31" s="43" t="n"/>
      <c r="D31" s="43" t="n"/>
      <c r="E31" s="43" t="n"/>
      <c r="F31" s="43" t="n"/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  <c r="Q31" s="43" t="n"/>
      <c r="R31" s="43" t="n"/>
      <c r="S31" s="43" t="n"/>
      <c r="T31" s="43" t="n"/>
      <c r="U31" s="43" t="n"/>
      <c r="V31" s="43" t="n"/>
      <c r="W31" s="43" t="n"/>
      <c r="X31" s="43" t="n"/>
      <c r="Y31" s="43" t="n"/>
      <c r="Z31" s="43" t="n"/>
      <c r="AA31" s="43" t="n"/>
      <c r="AB31" s="43" t="n"/>
      <c r="AC31" s="47" t="inlineStr">
        <is>
          <t>Итого (с учётом НДС и АК)</t>
        </is>
      </c>
      <c r="AD31" s="49" t="n"/>
      <c r="AE31" s="49" t="n"/>
      <c r="AF31" s="49" t="n"/>
      <c r="AG31" s="40">
        <f>SUM(AG27:AG30)</f>
        <v/>
      </c>
      <c r="AH31" s="43" t="n"/>
      <c r="AI31" s="43" t="n"/>
      <c r="AJ31" s="43" t="n"/>
      <c r="AK31" s="43" t="n"/>
      <c r="AL31" s="48" t="n"/>
      <c r="AM31" s="43" t="n"/>
      <c r="AN31" s="43" t="n"/>
      <c r="AO31" s="43" t="n"/>
      <c r="AP31" s="43" t="n"/>
      <c r="AQ31" s="43" t="n"/>
      <c r="AR31" s="43" t="n"/>
      <c r="AS31" s="43" t="n"/>
      <c r="AT31" s="43" t="n"/>
      <c r="AU31" s="43" t="n"/>
      <c r="AV31" s="43" t="n"/>
      <c r="AW31" s="43" t="n"/>
      <c r="AX31" s="43" t="n"/>
      <c r="AY31" s="43" t="n"/>
      <c r="AZ31" s="43" t="n"/>
      <c r="BA31" s="43" t="n"/>
      <c r="BB31" s="43" t="n"/>
      <c r="BC31" s="43" t="n"/>
      <c r="BD31" s="43" t="n"/>
      <c r="BE31" s="43" t="n"/>
      <c r="BF31" s="43" t="n"/>
      <c r="BG31" s="43" t="n"/>
      <c r="BH31" s="43" t="n"/>
      <c r="BI31" s="43" t="n"/>
      <c r="BJ31" s="43" t="n"/>
      <c r="BK31" s="43" t="n"/>
      <c r="BL31" s="43" t="n"/>
      <c r="BM31" s="43" t="n"/>
      <c r="BN31" s="43" t="n"/>
      <c r="BO31" s="43" t="n"/>
      <c r="BP31" s="43" t="n"/>
      <c r="BQ31" s="43" t="n"/>
      <c r="BR31" s="43" t="n"/>
      <c r="BS31" s="43" t="n"/>
      <c r="BT31" s="43" t="n"/>
      <c r="BU31" s="43" t="n"/>
      <c r="BV31" s="43" t="n"/>
      <c r="BW31" s="43" t="n"/>
      <c r="BX31" s="43" t="n"/>
      <c r="BY31" s="43" t="n"/>
      <c r="BZ31" s="43" t="n"/>
      <c r="CA31" s="43" t="n"/>
      <c r="CB31" s="43" t="n"/>
      <c r="CC31" s="43" t="n"/>
      <c r="CD31" s="43" t="n"/>
      <c r="CE31" s="43" t="n"/>
      <c r="CF31" s="43" t="n"/>
      <c r="CG31" s="43" t="n"/>
      <c r="CH31" s="43" t="n"/>
      <c r="CI31" s="43" t="n"/>
      <c r="CJ31" s="43" t="n"/>
      <c r="CK31" s="43" t="n"/>
      <c r="CL31" s="43" t="n"/>
      <c r="CM31" s="43" t="n"/>
      <c r="CN31" s="43" t="n"/>
      <c r="CO31" s="43" t="n"/>
      <c r="CP31" s="43" t="n"/>
      <c r="CQ31" s="43" t="n"/>
      <c r="CR31" s="43" t="n"/>
      <c r="CS31" s="43" t="n"/>
      <c r="CT31" s="43" t="n"/>
      <c r="CU31" s="43" t="n"/>
      <c r="CV31" s="43" t="n"/>
      <c r="CW31" s="43" t="n"/>
      <c r="CX31" s="43" t="n"/>
      <c r="CY31" s="43" t="n"/>
      <c r="CZ31" s="43" t="n"/>
      <c r="DA31" s="43" t="n"/>
      <c r="DB31" s="43" t="n"/>
      <c r="DC31" s="43" t="n"/>
      <c r="DD31" s="43" t="n"/>
      <c r="DE31" s="43" t="n"/>
      <c r="DF31" s="43" t="n"/>
      <c r="DG31" s="43" t="n"/>
      <c r="DH31" s="43" t="n"/>
      <c r="DI31" s="43" t="n"/>
      <c r="DJ31" s="43" t="n"/>
      <c r="DK31" s="43" t="n"/>
      <c r="DL31" s="43" t="n"/>
      <c r="DM31" s="43" t="n"/>
      <c r="DN31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24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24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